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ichard\Documents\(1) Work docs\(2)Sheets\old\"/>
    </mc:Choice>
  </mc:AlternateContent>
  <bookViews>
    <workbookView xWindow="0" yWindow="0" windowWidth="28800" windowHeight="12300"/>
  </bookViews>
  <sheets>
    <sheet name="Tax calculator v2" sheetId="5" r:id="rId1"/>
    <sheet name="Tax calculator v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F12" i="5" s="1"/>
  <c r="I26" i="5"/>
  <c r="F14" i="5" l="1"/>
  <c r="F18" i="5"/>
  <c r="F13" i="5"/>
  <c r="F15" i="5"/>
  <c r="F16" i="5"/>
  <c r="F17" i="5"/>
  <c r="C4" i="1"/>
  <c r="E18" i="5" l="1"/>
  <c r="E17" i="5"/>
  <c r="E16" i="5"/>
  <c r="E15" i="5"/>
  <c r="E14" i="5"/>
  <c r="E13" i="5"/>
  <c r="C4" i="5" l="1"/>
  <c r="C6" i="5" s="1"/>
  <c r="C5" i="5" s="1"/>
  <c r="C6" i="1"/>
</calcChain>
</file>

<file path=xl/sharedStrings.xml><?xml version="1.0" encoding="utf-8"?>
<sst xmlns="http://schemas.openxmlformats.org/spreadsheetml/2006/main" count="71" uniqueCount="50">
  <si>
    <t xml:space="preserve">Enter annual salary -&gt; </t>
  </si>
  <si>
    <t>Tax paid:</t>
  </si>
  <si>
    <t>Amount left:</t>
  </si>
  <si>
    <t>Rate of tax</t>
  </si>
  <si>
    <t>Taxable income</t>
  </si>
  <si>
    <t>1 – 237 100</t>
  </si>
  <si>
    <t>237 101 - 370 500</t>
  </si>
  <si>
    <t>370 501 - 512 800</t>
  </si>
  <si>
    <t>512 801 - 673 000</t>
  </si>
  <si>
    <t>673 001 - 857 900</t>
  </si>
  <si>
    <t>857 901 - 1817 000</t>
  </si>
  <si>
    <t>1817001+</t>
  </si>
  <si>
    <t>42 678 + 26% above</t>
  </si>
  <si>
    <t>77 362 + 31% above</t>
  </si>
  <si>
    <t>121 475 + 36% above</t>
  </si>
  <si>
    <t>179 147 + 39% above</t>
  </si>
  <si>
    <t>251 258 + 41% above</t>
  </si>
  <si>
    <t>644 489 + 45% above</t>
  </si>
  <si>
    <t>Tax table</t>
  </si>
  <si>
    <t>(AND(C2&gt;0, C2&lt;237101), C2*18/100)</t>
  </si>
  <si>
    <t>(AND(C2&gt;237100,C2&lt;370501),42678+ 26/100*(C2-237101))</t>
  </si>
  <si>
    <t>(AND(C2&gt;370500,C2&lt;512801),77362+ 31/100*(C2-370501))</t>
  </si>
  <si>
    <t>IF(AND(C2&gt;0, C2&lt;237101), C2*18/100)</t>
  </si>
  <si>
    <t>IF(AND(C2&gt;0, C2&lt;237101), C2*18/100, IF(AND(C2&gt;237100,C2&lt;370501),42678+ 26/100*(C2-237101)))</t>
  </si>
  <si>
    <t>IF(AND(C2&gt;0, C2&lt;237101), C2*18/100,   IF(AND(C2&gt;237100,C2&lt;370501),42678+ 26/100*(C2-237101),   IF(AND(C2&gt;370500,C2&lt;512801),77362+ 31/100*(C2-370501))))</t>
  </si>
  <si>
    <t>(AND(C2&gt;512800,C2&lt;673001),121475+ 36/100*(C2-512801))</t>
  </si>
  <si>
    <t>IF(AND(C2&gt;0, C2&lt;237101), C2*18/100,   IF(AND(C2&gt;237100,C2&lt;370501),42678+ 26/100*(C2-237101),   IF(AND(C2&gt;370500,C2&lt;512801),77362+ 31/100*(C2-370501), IF(AND(C2&gt;512800,C2&lt;673001),121475+ 36/100*(C2-512801)))))</t>
  </si>
  <si>
    <t>(AND(C2&gt;673000,C2&lt;857901),179147+ 39/100*(C2-673001))</t>
  </si>
  <si>
    <t>IF(AND(C2&gt;0, C2&lt;237101), C2*18/100,   IF(AND(C2&gt;237100,C2&lt;370501),42678+ 26/100*(C2-237101),   IF(AND(C2&gt;370500,C2&lt;512801),77362+ 31/100*(C2-370501),   IF(AND(C2&gt;512800,C2&lt;673001),121475+ 36/100*(C2-512801),   IF(AND(C2&gt;673000,C2&lt;857901),179147+ 39/100*(C2-673001))))))</t>
  </si>
  <si>
    <t>(AND(C2&gt;857900,C2&lt;1817001),251258+ 41/100*(C2-857901))</t>
  </si>
  <si>
    <t>IF(AND(C2&gt;0, C2&lt;237101), C2*18/100,   IF(AND(C2&gt;237100,C2&lt;370501),42678+ 26/100*(C2-237101),   IF(AND(C2&gt;370500,C2&lt;512801),77362+ 31/100*(C2-370501),   IF(AND(C2&gt;512800,C2&lt;673001),121475+ 36/100*(C2-512801),   IF(AND(C2&gt;673000,C2&lt;857901),179147+ 39/100*(C2-673001),   IF(AND(C2&gt;857900,C2&lt;1817001),251258+ 41/100*(C2-857901)))))))</t>
  </si>
  <si>
    <t>(C2&gt;1817000, 644489+ 45/100*(C2-1817001)</t>
  </si>
  <si>
    <t>IF(AND(C2&gt;0,C2&lt;237101),C2*18/100,IF(AND(C2&gt;237100,C2&lt;370501),42678+26/100*(C2-237101),IF(AND(C2&gt;370500,C2&lt;512801),77362+31/100*(C2-370501),IF(AND(C2&gt;512800,C2&lt;673001),121475+36/100*(C2-512801),IF(AND(C2&gt;673000,C2&lt;857901),179147+39/100*(C2-673001),IF(AND(C2&gt;857900,C2&lt;1817001),251258+41/100*(C2-857901),IF(C2&gt;1817000,644489+45/100*(C2-1817001))))))))</t>
  </si>
  <si>
    <t>Between (</t>
  </si>
  <si>
    <t>and )</t>
  </si>
  <si>
    <t>Fixed amount</t>
  </si>
  <si>
    <t>+</t>
  </si>
  <si>
    <r>
      <rPr>
        <sz val="11"/>
        <color theme="2" tint="-0.499984740745262"/>
        <rFont val="Calibri"/>
        <family val="2"/>
        <scheme val="minor"/>
      </rPr>
      <t>`</t>
    </r>
    <r>
      <rPr>
        <sz val="11"/>
        <color theme="1"/>
        <rFont val="Calibri"/>
        <family val="2"/>
        <scheme val="minor"/>
      </rPr>
      <t>+ persentage above</t>
    </r>
  </si>
  <si>
    <t xml:space="preserve">Added part of function at C4 </t>
  </si>
  <si>
    <t>Full function at C4</t>
  </si>
  <si>
    <t>Amount</t>
  </si>
  <si>
    <t>Health insurance</t>
  </si>
  <si>
    <t>Life insurance</t>
  </si>
  <si>
    <t>Retirement funds</t>
  </si>
  <si>
    <t>Pre-tax deductions</t>
  </si>
  <si>
    <t>After deductions:</t>
  </si>
  <si>
    <t>Total deductions:</t>
  </si>
  <si>
    <t>Total paid:</t>
  </si>
  <si>
    <t xml:space="preserve">Annual salary -&gt; </t>
  </si>
  <si>
    <r>
      <t>Tax table for (</t>
    </r>
    <r>
      <rPr>
        <b/>
        <sz val="11"/>
        <color theme="1"/>
        <rFont val="Calibri"/>
        <family val="2"/>
        <scheme val="minor"/>
      </rPr>
      <t>1 March 2023 – 29 February 2024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</si>
</sst>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theme="1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theme="1"/>
      </right>
      <top/>
      <bottom/>
      <diagonal/>
    </border>
    <border>
      <left style="thick">
        <color indexed="64"/>
      </left>
      <right style="thick">
        <color theme="1"/>
      </right>
      <top/>
      <bottom style="thick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ck">
        <color rgb="FFFF0000"/>
      </right>
      <top style="slantDashDot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slantDashDot">
        <color rgb="FFFF0000"/>
      </left>
      <right style="thick">
        <color rgb="FFFF0000"/>
      </right>
      <top style="thick">
        <color rgb="FFFF0000"/>
      </top>
      <bottom style="slantDashDot">
        <color rgb="FFFF0000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1" xfId="0" applyBorder="1"/>
    <xf numFmtId="3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3" xfId="0" applyFill="1" applyBorder="1"/>
    <xf numFmtId="9" fontId="0" fillId="2" borderId="4" xfId="0" applyNumberFormat="1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3" xfId="0" applyFill="1" applyBorder="1"/>
    <xf numFmtId="0" fontId="0" fillId="7" borderId="4" xfId="0" applyFill="1" applyBorder="1"/>
    <xf numFmtId="0" fontId="0" fillId="8" borderId="3" xfId="0" applyFill="1" applyBorder="1"/>
    <xf numFmtId="0" fontId="0" fillId="8" borderId="4" xfId="0" applyFill="1" applyBorder="1"/>
    <xf numFmtId="0" fontId="0" fillId="9" borderId="3" xfId="0" applyFill="1" applyBorder="1"/>
    <xf numFmtId="0" fontId="0" fillId="9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9" borderId="11" xfId="0" applyFill="1" applyBorder="1"/>
    <xf numFmtId="0" fontId="0" fillId="8" borderId="11" xfId="0" applyFill="1" applyBorder="1"/>
    <xf numFmtId="0" fontId="0" fillId="5" borderId="11" xfId="0" applyFill="1" applyBorder="1"/>
    <xf numFmtId="0" fontId="0" fillId="6" borderId="11" xfId="0" applyFill="1" applyBorder="1"/>
    <xf numFmtId="0" fontId="0" fillId="7" borderId="11" xfId="0" applyFill="1" applyBorder="1"/>
    <xf numFmtId="0" fontId="0" fillId="10" borderId="12" xfId="0" applyFill="1" applyBorder="1"/>
    <xf numFmtId="4" fontId="0" fillId="0" borderId="6" xfId="0" applyNumberFormat="1" applyBorder="1"/>
    <xf numFmtId="4" fontId="0" fillId="0" borderId="4" xfId="0" applyNumberFormat="1" applyBorder="1"/>
    <xf numFmtId="0" fontId="0" fillId="2" borderId="11" xfId="0" applyFill="1" applyBorder="1"/>
    <xf numFmtId="0" fontId="0" fillId="0" borderId="0" xfId="0" applyBorder="1"/>
    <xf numFmtId="0" fontId="0" fillId="0" borderId="19" xfId="0" applyBorder="1"/>
    <xf numFmtId="0" fontId="0" fillId="0" borderId="29" xfId="0" applyBorder="1"/>
    <xf numFmtId="0" fontId="0" fillId="0" borderId="30" xfId="0" applyBorder="1"/>
    <xf numFmtId="0" fontId="0" fillId="2" borderId="20" xfId="0" applyFill="1" applyBorder="1"/>
    <xf numFmtId="9" fontId="0" fillId="2" borderId="24" xfId="0" applyNumberFormat="1" applyFill="1" applyBorder="1"/>
    <xf numFmtId="0" fontId="0" fillId="9" borderId="20" xfId="0" applyFill="1" applyBorder="1"/>
    <xf numFmtId="0" fontId="0" fillId="9" borderId="24" xfId="0" applyFill="1" applyBorder="1"/>
    <xf numFmtId="0" fontId="0" fillId="8" borderId="20" xfId="0" applyFill="1" applyBorder="1"/>
    <xf numFmtId="0" fontId="0" fillId="8" borderId="24" xfId="0" applyFill="1" applyBorder="1"/>
    <xf numFmtId="0" fontId="0" fillId="5" borderId="20" xfId="0" applyFill="1" applyBorder="1"/>
    <xf numFmtId="0" fontId="0" fillId="5" borderId="24" xfId="0" applyFill="1" applyBorder="1"/>
    <xf numFmtId="0" fontId="0" fillId="6" borderId="20" xfId="0" applyFill="1" applyBorder="1"/>
    <xf numFmtId="0" fontId="0" fillId="6" borderId="24" xfId="0" applyFill="1" applyBorder="1"/>
    <xf numFmtId="0" fontId="0" fillId="7" borderId="20" xfId="0" applyFill="1" applyBorder="1"/>
    <xf numFmtId="0" fontId="0" fillId="7" borderId="24" xfId="0" applyFill="1" applyBorder="1"/>
    <xf numFmtId="0" fontId="0" fillId="10" borderId="21" xfId="0" applyFill="1" applyBorder="1"/>
    <xf numFmtId="0" fontId="0" fillId="10" borderId="26" xfId="0" applyFill="1" applyBorder="1"/>
    <xf numFmtId="0" fontId="0" fillId="4" borderId="17" xfId="0" applyFill="1" applyBorder="1"/>
    <xf numFmtId="0" fontId="0" fillId="3" borderId="23" xfId="0" applyFill="1" applyBorder="1"/>
    <xf numFmtId="0" fontId="0" fillId="3" borderId="6" xfId="0" applyFill="1" applyBorder="1" applyAlignment="1">
      <alignment horizontal="right"/>
    </xf>
    <xf numFmtId="0" fontId="0" fillId="0" borderId="19" xfId="0" applyBorder="1" applyAlignment="1">
      <alignment horizontal="center"/>
    </xf>
    <xf numFmtId="3" fontId="0" fillId="2" borderId="33" xfId="0" applyNumberFormat="1" applyFill="1" applyBorder="1"/>
    <xf numFmtId="3" fontId="0" fillId="2" borderId="4" xfId="0" applyNumberFormat="1" applyFill="1" applyBorder="1"/>
    <xf numFmtId="3" fontId="0" fillId="2" borderId="14" xfId="0" applyNumberFormat="1" applyFill="1" applyBorder="1"/>
    <xf numFmtId="9" fontId="0" fillId="2" borderId="0" xfId="0" applyNumberFormat="1" applyFill="1" applyBorder="1" applyAlignment="1">
      <alignment horizontal="center"/>
    </xf>
    <xf numFmtId="3" fontId="0" fillId="9" borderId="31" xfId="0" applyNumberFormat="1" applyFill="1" applyBorder="1"/>
    <xf numFmtId="3" fontId="0" fillId="9" borderId="4" xfId="0" applyNumberFormat="1" applyFill="1" applyBorder="1"/>
    <xf numFmtId="3" fontId="0" fillId="9" borderId="0" xfId="0" applyNumberFormat="1" applyFill="1" applyBorder="1"/>
    <xf numFmtId="9" fontId="0" fillId="9" borderId="0" xfId="0" applyNumberFormat="1" applyFill="1" applyBorder="1" applyAlignment="1">
      <alignment horizontal="center"/>
    </xf>
    <xf numFmtId="3" fontId="0" fillId="9" borderId="24" xfId="0" applyNumberFormat="1" applyFill="1" applyBorder="1" applyAlignment="1">
      <alignment horizontal="left"/>
    </xf>
    <xf numFmtId="3" fontId="0" fillId="6" borderId="31" xfId="0" applyNumberFormat="1" applyFill="1" applyBorder="1"/>
    <xf numFmtId="3" fontId="0" fillId="6" borderId="0" xfId="0" applyNumberFormat="1" applyFill="1" applyBorder="1"/>
    <xf numFmtId="9" fontId="0" fillId="6" borderId="0" xfId="0" applyNumberFormat="1" applyFill="1" applyBorder="1" applyAlignment="1">
      <alignment horizontal="center"/>
    </xf>
    <xf numFmtId="3" fontId="0" fillId="6" borderId="24" xfId="0" applyNumberFormat="1" applyFill="1" applyBorder="1" applyAlignment="1">
      <alignment horizontal="left"/>
    </xf>
    <xf numFmtId="3" fontId="0" fillId="8" borderId="31" xfId="0" applyNumberFormat="1" applyFill="1" applyBorder="1"/>
    <xf numFmtId="3" fontId="0" fillId="8" borderId="4" xfId="0" applyNumberFormat="1" applyFill="1" applyBorder="1"/>
    <xf numFmtId="3" fontId="0" fillId="8" borderId="0" xfId="0" applyNumberFormat="1" applyFill="1" applyBorder="1"/>
    <xf numFmtId="9" fontId="0" fillId="8" borderId="0" xfId="0" applyNumberFormat="1" applyFill="1" applyBorder="1" applyAlignment="1">
      <alignment horizontal="center"/>
    </xf>
    <xf numFmtId="3" fontId="0" fillId="8" borderId="24" xfId="0" applyNumberFormat="1" applyFill="1" applyBorder="1" applyAlignment="1">
      <alignment horizontal="left"/>
    </xf>
    <xf numFmtId="3" fontId="0" fillId="5" borderId="31" xfId="0" applyNumberFormat="1" applyFill="1" applyBorder="1"/>
    <xf numFmtId="3" fontId="0" fillId="5" borderId="4" xfId="0" applyNumberFormat="1" applyFill="1" applyBorder="1"/>
    <xf numFmtId="3" fontId="0" fillId="5" borderId="0" xfId="0" applyNumberFormat="1" applyFill="1" applyBorder="1"/>
    <xf numFmtId="9" fontId="0" fillId="5" borderId="0" xfId="0" applyNumberFormat="1" applyFill="1" applyBorder="1" applyAlignment="1">
      <alignment horizontal="center"/>
    </xf>
    <xf numFmtId="3" fontId="0" fillId="5" borderId="24" xfId="0" applyNumberFormat="1" applyFill="1" applyBorder="1" applyAlignment="1">
      <alignment horizontal="left"/>
    </xf>
    <xf numFmtId="3" fontId="0" fillId="6" borderId="34" xfId="0" applyNumberFormat="1" applyFill="1" applyBorder="1"/>
    <xf numFmtId="3" fontId="0" fillId="7" borderId="31" xfId="0" applyNumberFormat="1" applyFill="1" applyBorder="1"/>
    <xf numFmtId="3" fontId="0" fillId="7" borderId="34" xfId="0" applyNumberFormat="1" applyFill="1" applyBorder="1"/>
    <xf numFmtId="3" fontId="0" fillId="7" borderId="0" xfId="0" applyNumberFormat="1" applyFill="1" applyBorder="1"/>
    <xf numFmtId="9" fontId="0" fillId="7" borderId="0" xfId="0" applyNumberFormat="1" applyFill="1" applyBorder="1" applyAlignment="1">
      <alignment horizontal="center"/>
    </xf>
    <xf numFmtId="3" fontId="0" fillId="7" borderId="24" xfId="0" applyNumberFormat="1" applyFill="1" applyBorder="1" applyAlignment="1">
      <alignment horizontal="left"/>
    </xf>
    <xf numFmtId="3" fontId="0" fillId="10" borderId="32" xfId="0" applyNumberFormat="1" applyFill="1" applyBorder="1"/>
    <xf numFmtId="3" fontId="0" fillId="10" borderId="18" xfId="0" applyNumberFormat="1" applyFill="1" applyBorder="1"/>
    <xf numFmtId="3" fontId="0" fillId="10" borderId="19" xfId="0" applyNumberFormat="1" applyFill="1" applyBorder="1"/>
    <xf numFmtId="9" fontId="0" fillId="10" borderId="19" xfId="0" applyNumberFormat="1" applyFill="1" applyBorder="1" applyAlignment="1">
      <alignment horizontal="center"/>
    </xf>
    <xf numFmtId="3" fontId="0" fillId="10" borderId="26" xfId="0" applyNumberForma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0" fillId="0" borderId="0" xfId="0" applyFill="1" applyBorder="1" applyAlignment="1"/>
    <xf numFmtId="0" fontId="0" fillId="0" borderId="39" xfId="0" applyBorder="1"/>
    <xf numFmtId="0" fontId="0" fillId="0" borderId="41" xfId="0" applyBorder="1"/>
    <xf numFmtId="3" fontId="0" fillId="0" borderId="0" xfId="0" applyNumberFormat="1"/>
    <xf numFmtId="0" fontId="0" fillId="0" borderId="44" xfId="0" applyBorder="1"/>
    <xf numFmtId="0" fontId="0" fillId="2" borderId="45" xfId="0" applyFill="1" applyBorder="1"/>
    <xf numFmtId="0" fontId="0" fillId="9" borderId="45" xfId="0" applyFill="1" applyBorder="1"/>
    <xf numFmtId="0" fontId="0" fillId="8" borderId="45" xfId="0" applyFill="1" applyBorder="1"/>
    <xf numFmtId="0" fontId="0" fillId="5" borderId="45" xfId="0" applyFill="1" applyBorder="1"/>
    <xf numFmtId="0" fontId="0" fillId="6" borderId="45" xfId="0" applyFill="1" applyBorder="1"/>
    <xf numFmtId="0" fontId="0" fillId="7" borderId="45" xfId="0" applyFill="1" applyBorder="1"/>
    <xf numFmtId="0" fontId="0" fillId="10" borderId="46" xfId="0" applyFill="1" applyBorder="1"/>
    <xf numFmtId="0" fontId="0" fillId="4" borderId="17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1" fillId="3" borderId="2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38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6" borderId="13" xfId="0" applyFill="1" applyBorder="1"/>
    <xf numFmtId="0" fontId="0" fillId="6" borderId="4" xfId="0" applyFill="1" applyBorder="1"/>
    <xf numFmtId="0" fontId="0" fillId="7" borderId="13" xfId="0" applyFill="1" applyBorder="1"/>
    <xf numFmtId="0" fontId="0" fillId="7" borderId="4" xfId="0" applyFill="1" applyBorder="1"/>
    <xf numFmtId="0" fontId="0" fillId="10" borderId="15" xfId="0" applyFill="1" applyBorder="1"/>
    <xf numFmtId="0" fontId="0" fillId="10" borderId="6" xfId="0" applyFill="1" applyBorder="1"/>
    <xf numFmtId="0" fontId="0" fillId="0" borderId="16" xfId="0" applyFill="1" applyBorder="1"/>
    <xf numFmtId="0" fontId="0" fillId="0" borderId="1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3" xfId="0" applyFill="1" applyBorder="1"/>
    <xf numFmtId="0" fontId="0" fillId="2" borderId="4" xfId="0" applyFill="1" applyBorder="1"/>
    <xf numFmtId="0" fontId="0" fillId="9" borderId="13" xfId="0" applyFill="1" applyBorder="1"/>
    <xf numFmtId="0" fontId="0" fillId="9" borderId="4" xfId="0" applyFill="1" applyBorder="1"/>
    <xf numFmtId="0" fontId="0" fillId="8" borderId="13" xfId="0" applyFill="1" applyBorder="1"/>
    <xf numFmtId="0" fontId="0" fillId="8" borderId="4" xfId="0" applyFill="1" applyBorder="1"/>
    <xf numFmtId="0" fontId="0" fillId="5" borderId="13" xfId="0" applyFill="1" applyBorder="1"/>
    <xf numFmtId="0" fontId="0" fillId="5" borderId="4" xfId="0" applyFill="1" applyBorder="1"/>
    <xf numFmtId="0" fontId="1" fillId="0" borderId="47" xfId="0" applyFont="1" applyBorder="1"/>
    <xf numFmtId="3" fontId="1" fillId="0" borderId="47" xfId="0" applyNumberFormat="1" applyFont="1" applyBorder="1"/>
    <xf numFmtId="3" fontId="0" fillId="0" borderId="48" xfId="0" applyNumberFormat="1" applyBorder="1"/>
    <xf numFmtId="3" fontId="0" fillId="0" borderId="49" xfId="0" applyNumberFormat="1" applyBorder="1"/>
    <xf numFmtId="0" fontId="0" fillId="0" borderId="50" xfId="0" applyBorder="1"/>
    <xf numFmtId="0" fontId="0" fillId="0" borderId="13" xfId="0" applyBorder="1"/>
    <xf numFmtId="0" fontId="0" fillId="0" borderId="13" xfId="0" applyFill="1" applyBorder="1" applyAlignment="1"/>
    <xf numFmtId="0" fontId="0" fillId="0" borderId="13" xfId="0" applyFill="1" applyBorder="1"/>
    <xf numFmtId="3" fontId="0" fillId="0" borderId="47" xfId="0" applyNumberFormat="1" applyBorder="1"/>
    <xf numFmtId="0" fontId="0" fillId="0" borderId="15" xfId="0" applyBorder="1"/>
    <xf numFmtId="3" fontId="0" fillId="0" borderId="51" xfId="0" applyNumberFormat="1" applyBorder="1"/>
    <xf numFmtId="0" fontId="0" fillId="0" borderId="52" xfId="0" applyBorder="1" applyAlignment="1">
      <alignment horizontal="center"/>
    </xf>
    <xf numFmtId="3" fontId="4" fillId="0" borderId="53" xfId="0" applyNumberFormat="1" applyFont="1" applyBorder="1"/>
    <xf numFmtId="3" fontId="4" fillId="0" borderId="43" xfId="0" applyNumberFormat="1" applyFont="1" applyFill="1" applyBorder="1"/>
    <xf numFmtId="0" fontId="0" fillId="3" borderId="0" xfId="0" applyFill="1" applyBorder="1"/>
    <xf numFmtId="0" fontId="0" fillId="3" borderId="42" xfId="0" applyFill="1" applyBorder="1"/>
    <xf numFmtId="3" fontId="3" fillId="11" borderId="41" xfId="0" applyNumberFormat="1" applyFont="1" applyFill="1" applyBorder="1"/>
    <xf numFmtId="3" fontId="0" fillId="11" borderId="41" xfId="0" applyNumberFormat="1" applyFill="1" applyBorder="1"/>
    <xf numFmtId="0" fontId="4" fillId="3" borderId="40" xfId="0" applyFont="1" applyFill="1" applyBorder="1"/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7" xfId="0" applyFont="1" applyBorder="1" applyAlignment="1">
      <alignment horizontal="center"/>
    </xf>
  </cellXfs>
  <cellStyles count="1">
    <cellStyle name="Normal" xfId="0" builtinId="0"/>
  </cellStyles>
  <dxfs count="35"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C0C0C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Normal="100" workbookViewId="0">
      <selection activeCell="F5" sqref="F5"/>
    </sheetView>
  </sheetViews>
  <sheetFormatPr defaultRowHeight="15" x14ac:dyDescent="0.25"/>
  <cols>
    <col min="1" max="1" width="16" customWidth="1"/>
    <col min="2" max="3" width="19.5703125" customWidth="1"/>
    <col min="4" max="4" width="8.7109375" style="1" customWidth="1"/>
    <col min="5" max="5" width="11.5703125" customWidth="1"/>
    <col min="6" max="6" width="41.140625" customWidth="1"/>
    <col min="7" max="7" width="8.28515625" customWidth="1"/>
    <col min="8" max="8" width="17.7109375" customWidth="1"/>
    <col min="9" max="9" width="10.85546875" style="94" customWidth="1"/>
  </cols>
  <sheetData>
    <row r="1" spans="1:9" ht="15.75" thickBot="1" x14ac:dyDescent="0.3">
      <c r="B1" s="92"/>
      <c r="C1" s="34"/>
      <c r="H1" s="130" t="s">
        <v>44</v>
      </c>
      <c r="I1" s="131" t="s">
        <v>40</v>
      </c>
    </row>
    <row r="2" spans="1:9" ht="20.25" thickTop="1" thickBot="1" x14ac:dyDescent="0.35">
      <c r="B2" s="148" t="s">
        <v>48</v>
      </c>
      <c r="C2" s="142">
        <v>350000</v>
      </c>
      <c r="D2" s="141"/>
      <c r="H2" s="134" t="s">
        <v>41</v>
      </c>
      <c r="I2" s="132">
        <v>20000</v>
      </c>
    </row>
    <row r="3" spans="1:9" x14ac:dyDescent="0.25">
      <c r="A3" s="93"/>
      <c r="B3" s="144" t="s">
        <v>45</v>
      </c>
      <c r="C3" s="140">
        <f>C2-I26</f>
        <v>290000</v>
      </c>
      <c r="H3" s="135" t="s">
        <v>42</v>
      </c>
      <c r="I3" s="133">
        <v>10000</v>
      </c>
    </row>
    <row r="4" spans="1:9" ht="15.75" x14ac:dyDescent="0.25">
      <c r="A4" s="93"/>
      <c r="B4" s="144" t="s">
        <v>1</v>
      </c>
      <c r="C4" s="146">
        <f>ROUNDDOWN(SUM(F12:F18),0)</f>
        <v>56431</v>
      </c>
      <c r="H4" s="135" t="s">
        <v>43</v>
      </c>
      <c r="I4" s="133">
        <v>30000</v>
      </c>
    </row>
    <row r="5" spans="1:9" x14ac:dyDescent="0.25">
      <c r="A5" s="93"/>
      <c r="B5" s="144" t="s">
        <v>47</v>
      </c>
      <c r="C5" s="147">
        <f>C2-C6</f>
        <v>116431</v>
      </c>
      <c r="H5" s="135"/>
      <c r="I5" s="133"/>
    </row>
    <row r="6" spans="1:9" ht="19.5" thickBot="1" x14ac:dyDescent="0.35">
      <c r="A6" s="93"/>
      <c r="B6" s="145" t="s">
        <v>2</v>
      </c>
      <c r="C6" s="143">
        <f>C3-C4</f>
        <v>233569</v>
      </c>
      <c r="F6" s="34"/>
      <c r="H6" s="135"/>
      <c r="I6" s="133"/>
    </row>
    <row r="7" spans="1:9" ht="15.75" thickTop="1" x14ac:dyDescent="0.25">
      <c r="H7" s="135"/>
      <c r="I7" s="133"/>
    </row>
    <row r="8" spans="1:9" ht="15.75" thickBot="1" x14ac:dyDescent="0.3">
      <c r="A8" s="35"/>
      <c r="B8" s="35"/>
      <c r="C8" s="35"/>
      <c r="D8" s="55"/>
      <c r="E8" s="35"/>
      <c r="H8" s="135"/>
      <c r="I8" s="133"/>
    </row>
    <row r="9" spans="1:9" ht="16.5" thickTop="1" thickBot="1" x14ac:dyDescent="0.3">
      <c r="A9" s="149" t="s">
        <v>49</v>
      </c>
      <c r="B9" s="150"/>
      <c r="C9" s="150"/>
      <c r="D9" s="150"/>
      <c r="E9" s="151"/>
      <c r="H9" s="135"/>
      <c r="I9" s="133"/>
    </row>
    <row r="10" spans="1:9" ht="15.75" thickBot="1" x14ac:dyDescent="0.3">
      <c r="A10" s="105" t="s">
        <v>4</v>
      </c>
      <c r="B10" s="106"/>
      <c r="C10" s="107" t="s">
        <v>3</v>
      </c>
      <c r="D10" s="108"/>
      <c r="E10" s="109"/>
      <c r="H10" s="135"/>
      <c r="I10" s="133"/>
    </row>
    <row r="11" spans="1:9" ht="16.5" thickTop="1" thickBot="1" x14ac:dyDescent="0.3">
      <c r="A11" s="53" t="s">
        <v>33</v>
      </c>
      <c r="B11" s="54" t="s">
        <v>34</v>
      </c>
      <c r="C11" s="52" t="s">
        <v>35</v>
      </c>
      <c r="D11" s="103" t="s">
        <v>37</v>
      </c>
      <c r="E11" s="104"/>
      <c r="F11" s="95" t="s">
        <v>38</v>
      </c>
      <c r="G11" s="91"/>
      <c r="H11" s="136"/>
      <c r="I11" s="133"/>
    </row>
    <row r="12" spans="1:9" x14ac:dyDescent="0.25">
      <c r="A12" s="56">
        <v>1</v>
      </c>
      <c r="B12" s="57">
        <v>237100</v>
      </c>
      <c r="C12" s="58">
        <v>0</v>
      </c>
      <c r="D12" s="59">
        <v>0.18</v>
      </c>
      <c r="E12" s="90">
        <v>0</v>
      </c>
      <c r="F12" s="96">
        <f>IF(AND($C$3&gt;=A12,$C$3&lt;=B12),$C$3*D12,0)</f>
        <v>0</v>
      </c>
      <c r="G12" s="91"/>
      <c r="H12" s="136"/>
      <c r="I12" s="133"/>
    </row>
    <row r="13" spans="1:9" x14ac:dyDescent="0.25">
      <c r="A13" s="60">
        <v>237101</v>
      </c>
      <c r="B13" s="61">
        <v>370500</v>
      </c>
      <c r="C13" s="62">
        <v>42678</v>
      </c>
      <c r="D13" s="63">
        <v>0.26</v>
      </c>
      <c r="E13" s="64">
        <f t="shared" ref="E13:E18" si="0">A13</f>
        <v>237101</v>
      </c>
      <c r="F13" s="97">
        <f>IF(AND($C$3&gt;=A13,$C$3&lt;=B13),C13+($C$3-E13)*D13,0)</f>
        <v>56431.74</v>
      </c>
      <c r="G13" s="2"/>
      <c r="H13" s="137"/>
      <c r="I13" s="133"/>
    </row>
    <row r="14" spans="1:9" x14ac:dyDescent="0.25">
      <c r="A14" s="69">
        <v>370501</v>
      </c>
      <c r="B14" s="70">
        <v>512800</v>
      </c>
      <c r="C14" s="71">
        <v>77362</v>
      </c>
      <c r="D14" s="72">
        <v>0.31</v>
      </c>
      <c r="E14" s="73">
        <f t="shared" si="0"/>
        <v>370501</v>
      </c>
      <c r="F14" s="98">
        <f>IF(AND($C$3&gt;=A14,$C$3&lt;=B14),C14+($C$3-E14)*D14,0)</f>
        <v>0</v>
      </c>
      <c r="G14" s="2"/>
      <c r="H14" s="137"/>
      <c r="I14" s="133"/>
    </row>
    <row r="15" spans="1:9" x14ac:dyDescent="0.25">
      <c r="A15" s="74">
        <v>512801</v>
      </c>
      <c r="B15" s="75">
        <v>673000</v>
      </c>
      <c r="C15" s="76">
        <v>121475</v>
      </c>
      <c r="D15" s="77">
        <v>0.36</v>
      </c>
      <c r="E15" s="78">
        <f t="shared" si="0"/>
        <v>512801</v>
      </c>
      <c r="F15" s="99">
        <f>IF(AND($C$3&gt;=A15,$C$3&lt;=B15),C15+($C$3-E15)*D15,0)</f>
        <v>0</v>
      </c>
      <c r="G15" s="2"/>
      <c r="H15" s="137"/>
      <c r="I15" s="133"/>
    </row>
    <row r="16" spans="1:9" x14ac:dyDescent="0.25">
      <c r="A16" s="65">
        <v>673001</v>
      </c>
      <c r="B16" s="79">
        <v>857900</v>
      </c>
      <c r="C16" s="66">
        <v>179147</v>
      </c>
      <c r="D16" s="67">
        <v>0.39</v>
      </c>
      <c r="E16" s="68">
        <f t="shared" si="0"/>
        <v>673001</v>
      </c>
      <c r="F16" s="100">
        <f>IF(AND($C$3&gt;=A16,$C$3&lt;=B16),C16+($C$3-E16)*D16,0)</f>
        <v>0</v>
      </c>
      <c r="G16" s="2"/>
      <c r="H16" s="137"/>
      <c r="I16" s="133"/>
    </row>
    <row r="17" spans="1:9" x14ac:dyDescent="0.25">
      <c r="A17" s="80">
        <v>857901</v>
      </c>
      <c r="B17" s="81">
        <v>1817000</v>
      </c>
      <c r="C17" s="82">
        <v>251258</v>
      </c>
      <c r="D17" s="83">
        <v>0.41</v>
      </c>
      <c r="E17" s="84">
        <f t="shared" si="0"/>
        <v>857901</v>
      </c>
      <c r="F17" s="101">
        <f>IF(AND($C$3&gt;=A17,$C$3&lt;=B17),C17+($C$3-E17)*D17,0)</f>
        <v>0</v>
      </c>
      <c r="G17" s="2"/>
      <c r="H17" s="137"/>
      <c r="I17" s="133"/>
    </row>
    <row r="18" spans="1:9" ht="15.75" thickBot="1" x14ac:dyDescent="0.3">
      <c r="A18" s="85">
        <v>1817001</v>
      </c>
      <c r="B18" s="86" t="s">
        <v>36</v>
      </c>
      <c r="C18" s="87">
        <v>644489</v>
      </c>
      <c r="D18" s="88">
        <v>0.45</v>
      </c>
      <c r="E18" s="89">
        <f t="shared" si="0"/>
        <v>1817001</v>
      </c>
      <c r="F18" s="102">
        <f>IF(AND($C$3&gt;=A18,$C$3&lt;=B18),C18+($C$3-E18)*D18,0)</f>
        <v>0</v>
      </c>
      <c r="G18" s="2"/>
      <c r="H18" s="137"/>
      <c r="I18" s="133"/>
    </row>
    <row r="19" spans="1:9" ht="15.75" thickTop="1" x14ac:dyDescent="0.25">
      <c r="H19" s="135"/>
      <c r="I19" s="133"/>
    </row>
    <row r="20" spans="1:9" ht="15.75" thickBot="1" x14ac:dyDescent="0.3">
      <c r="H20" s="135"/>
      <c r="I20" s="133"/>
    </row>
    <row r="21" spans="1:9" ht="15.75" thickTop="1" x14ac:dyDescent="0.25">
      <c r="B21" s="110" t="s">
        <v>18</v>
      </c>
      <c r="C21" s="111"/>
      <c r="H21" s="135"/>
      <c r="I21" s="133"/>
    </row>
    <row r="22" spans="1:9" x14ac:dyDescent="0.25">
      <c r="B22" s="36" t="s">
        <v>4</v>
      </c>
      <c r="C22" s="37" t="s">
        <v>3</v>
      </c>
      <c r="H22" s="135"/>
      <c r="I22" s="133"/>
    </row>
    <row r="23" spans="1:9" x14ac:dyDescent="0.25">
      <c r="B23" s="38" t="s">
        <v>5</v>
      </c>
      <c r="C23" s="39">
        <v>0.18</v>
      </c>
      <c r="H23" s="135"/>
      <c r="I23" s="133"/>
    </row>
    <row r="24" spans="1:9" x14ac:dyDescent="0.25">
      <c r="B24" s="40" t="s">
        <v>6</v>
      </c>
      <c r="C24" s="41" t="s">
        <v>12</v>
      </c>
      <c r="H24" s="135"/>
      <c r="I24" s="133"/>
    </row>
    <row r="25" spans="1:9" ht="15.75" thickBot="1" x14ac:dyDescent="0.3">
      <c r="B25" s="42" t="s">
        <v>7</v>
      </c>
      <c r="C25" s="43" t="s">
        <v>13</v>
      </c>
      <c r="H25" s="139"/>
      <c r="I25" s="133"/>
    </row>
    <row r="26" spans="1:9" ht="15.75" thickBot="1" x14ac:dyDescent="0.3">
      <c r="B26" s="44" t="s">
        <v>8</v>
      </c>
      <c r="C26" s="45" t="s">
        <v>14</v>
      </c>
      <c r="H26" s="34" t="s">
        <v>46</v>
      </c>
      <c r="I26" s="138">
        <f>SUM(I2:I25)</f>
        <v>60000</v>
      </c>
    </row>
    <row r="27" spans="1:9" x14ac:dyDescent="0.25">
      <c r="B27" s="46" t="s">
        <v>9</v>
      </c>
      <c r="C27" s="47" t="s">
        <v>15</v>
      </c>
    </row>
    <row r="28" spans="1:9" x14ac:dyDescent="0.25">
      <c r="B28" s="48" t="s">
        <v>10</v>
      </c>
      <c r="C28" s="49" t="s">
        <v>16</v>
      </c>
    </row>
    <row r="29" spans="1:9" ht="15.75" thickBot="1" x14ac:dyDescent="0.3">
      <c r="B29" s="50" t="s">
        <v>11</v>
      </c>
      <c r="C29" s="51" t="s">
        <v>17</v>
      </c>
    </row>
    <row r="30" spans="1:9" ht="15.75" thickTop="1" x14ac:dyDescent="0.25"/>
  </sheetData>
  <mergeCells count="5">
    <mergeCell ref="D11:E11"/>
    <mergeCell ref="A10:B10"/>
    <mergeCell ref="C10:E10"/>
    <mergeCell ref="A9:E9"/>
    <mergeCell ref="B21:C21"/>
  </mergeCells>
  <conditionalFormatting sqref="C2:C3">
    <cfRule type="cellIs" dxfId="13" priority="1" operator="greaterThan">
      <formula>1817000</formula>
    </cfRule>
    <cfRule type="cellIs" dxfId="12" priority="2" operator="between">
      <formula>857901</formula>
      <formula>1817000</formula>
    </cfRule>
    <cfRule type="cellIs" dxfId="11" priority="3" operator="between">
      <formula>673001</formula>
      <formula>857900</formula>
    </cfRule>
    <cfRule type="cellIs" dxfId="10" priority="4" operator="between">
      <formula>512801</formula>
      <formula>673000</formula>
    </cfRule>
    <cfRule type="cellIs" dxfId="9" priority="5" operator="between">
      <formula>370501</formula>
      <formula>512800</formula>
    </cfRule>
    <cfRule type="cellIs" dxfId="8" priority="6" operator="between">
      <formula>237101</formula>
      <formula>370500</formula>
    </cfRule>
    <cfRule type="cellIs" dxfId="7" priority="7" operator="between">
      <formula>1</formula>
      <formula>237100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C3" sqref="C3"/>
    </sheetView>
  </sheetViews>
  <sheetFormatPr defaultRowHeight="15" x14ac:dyDescent="0.25"/>
  <cols>
    <col min="1" max="1" width="13.85546875" customWidth="1"/>
    <col min="2" max="2" width="21" customWidth="1"/>
    <col min="3" max="3" width="21.5703125" customWidth="1"/>
    <col min="4" max="5" width="9.140625" customWidth="1"/>
    <col min="6" max="6" width="64.7109375" customWidth="1"/>
    <col min="7" max="7" width="153.7109375" customWidth="1"/>
    <col min="8" max="8" width="213.7109375" customWidth="1"/>
  </cols>
  <sheetData>
    <row r="1" spans="2:8" ht="15.75" thickBot="1" x14ac:dyDescent="0.3"/>
    <row r="2" spans="2:8" x14ac:dyDescent="0.25">
      <c r="B2" s="3" t="s">
        <v>0</v>
      </c>
      <c r="C2" s="4">
        <v>350000</v>
      </c>
    </row>
    <row r="3" spans="2:8" x14ac:dyDescent="0.25">
      <c r="B3" s="5"/>
      <c r="C3" s="6"/>
    </row>
    <row r="4" spans="2:8" x14ac:dyDescent="0.25">
      <c r="B4" s="5" t="s">
        <v>1</v>
      </c>
      <c r="C4" s="32">
        <f>IF(AND(C2&gt;0,C2&lt;237101),C2*18/100,
IF(AND(C2&gt;237100,C2&lt;370501),42678+26/100*(C2-237101),
IF(AND(C2&gt;370500,C2&lt;512801),77362+31/100*(C2-370501),
IF(AND(C2&gt;512800,C2&lt;673001),121475+36/100*(C2-512801),
IF(AND(C2&gt;673000,C2&lt;857901),179147+39/100*(C2-673001),
IF(AND(C2&gt;857900,C2&lt;1817001),251258+41/100*(C2-857901),
IF(C2&gt;1817000,644489+45/100*(C2-1817001))))))))</f>
        <v>72031.740000000005</v>
      </c>
    </row>
    <row r="5" spans="2:8" x14ac:dyDescent="0.25">
      <c r="B5" s="5"/>
      <c r="C5" s="6"/>
    </row>
    <row r="6" spans="2:8" ht="15.75" thickBot="1" x14ac:dyDescent="0.3">
      <c r="B6" s="7" t="s">
        <v>2</v>
      </c>
      <c r="C6" s="31">
        <f>C2-C4</f>
        <v>277968.26</v>
      </c>
    </row>
    <row r="7" spans="2:8" ht="15.75" thickBot="1" x14ac:dyDescent="0.3"/>
    <row r="8" spans="2:8" ht="15.75" thickBot="1" x14ac:dyDescent="0.3">
      <c r="B8" s="120" t="s">
        <v>18</v>
      </c>
      <c r="C8" s="121"/>
    </row>
    <row r="9" spans="2:8" x14ac:dyDescent="0.25">
      <c r="B9" s="8" t="s">
        <v>4</v>
      </c>
      <c r="C9" s="9" t="s">
        <v>3</v>
      </c>
      <c r="F9" s="10" t="s">
        <v>38</v>
      </c>
      <c r="G9" s="118" t="s">
        <v>39</v>
      </c>
      <c r="H9" s="119"/>
    </row>
    <row r="10" spans="2:8" x14ac:dyDescent="0.25">
      <c r="B10" s="11" t="s">
        <v>5</v>
      </c>
      <c r="C10" s="12">
        <v>0.18</v>
      </c>
      <c r="F10" s="33" t="s">
        <v>19</v>
      </c>
      <c r="G10" s="122" t="s">
        <v>22</v>
      </c>
      <c r="H10" s="123"/>
    </row>
    <row r="11" spans="2:8" x14ac:dyDescent="0.25">
      <c r="B11" s="21" t="s">
        <v>6</v>
      </c>
      <c r="C11" s="22" t="s">
        <v>12</v>
      </c>
      <c r="F11" s="25" t="s">
        <v>20</v>
      </c>
      <c r="G11" s="124" t="s">
        <v>23</v>
      </c>
      <c r="H11" s="125"/>
    </row>
    <row r="12" spans="2:8" x14ac:dyDescent="0.25">
      <c r="B12" s="19" t="s">
        <v>7</v>
      </c>
      <c r="C12" s="20" t="s">
        <v>13</v>
      </c>
      <c r="F12" s="26" t="s">
        <v>21</v>
      </c>
      <c r="G12" s="126" t="s">
        <v>24</v>
      </c>
      <c r="H12" s="127"/>
    </row>
    <row r="13" spans="2:8" x14ac:dyDescent="0.25">
      <c r="B13" s="13" t="s">
        <v>8</v>
      </c>
      <c r="C13" s="14" t="s">
        <v>14</v>
      </c>
      <c r="F13" s="27" t="s">
        <v>25</v>
      </c>
      <c r="G13" s="128" t="s">
        <v>26</v>
      </c>
      <c r="H13" s="129"/>
    </row>
    <row r="14" spans="2:8" x14ac:dyDescent="0.25">
      <c r="B14" s="15" t="s">
        <v>9</v>
      </c>
      <c r="C14" s="16" t="s">
        <v>15</v>
      </c>
      <c r="F14" s="28" t="s">
        <v>27</v>
      </c>
      <c r="G14" s="112" t="s">
        <v>28</v>
      </c>
      <c r="H14" s="113"/>
    </row>
    <row r="15" spans="2:8" x14ac:dyDescent="0.25">
      <c r="B15" s="17" t="s">
        <v>10</v>
      </c>
      <c r="C15" s="18" t="s">
        <v>16</v>
      </c>
      <c r="F15" s="29" t="s">
        <v>29</v>
      </c>
      <c r="G15" s="114" t="s">
        <v>30</v>
      </c>
      <c r="H15" s="115"/>
    </row>
    <row r="16" spans="2:8" ht="15.75" thickBot="1" x14ac:dyDescent="0.3">
      <c r="B16" s="23" t="s">
        <v>11</v>
      </c>
      <c r="C16" s="24" t="s">
        <v>17</v>
      </c>
      <c r="F16" s="30" t="s">
        <v>31</v>
      </c>
      <c r="G16" s="116" t="s">
        <v>32</v>
      </c>
      <c r="H16" s="117"/>
    </row>
    <row r="20" spans="1:2" x14ac:dyDescent="0.25">
      <c r="A20" s="34"/>
      <c r="B20" s="34"/>
    </row>
    <row r="21" spans="1:2" x14ac:dyDescent="0.25">
      <c r="A21" s="34"/>
      <c r="B21" s="34"/>
    </row>
  </sheetData>
  <mergeCells count="9">
    <mergeCell ref="G14:H14"/>
    <mergeCell ref="G15:H15"/>
    <mergeCell ref="G16:H16"/>
    <mergeCell ref="G9:H9"/>
    <mergeCell ref="B8:C8"/>
    <mergeCell ref="G10:H10"/>
    <mergeCell ref="G11:H11"/>
    <mergeCell ref="G12:H12"/>
    <mergeCell ref="G13:H13"/>
  </mergeCells>
  <conditionalFormatting sqref="C2">
    <cfRule type="cellIs" dxfId="34" priority="1" operator="greaterThan">
      <formula>1817000</formula>
    </cfRule>
    <cfRule type="cellIs" dxfId="33" priority="2" operator="between">
      <formula>857901</formula>
      <formula>1817000</formula>
    </cfRule>
    <cfRule type="cellIs" dxfId="32" priority="3" operator="between">
      <formula>673001</formula>
      <formula>857900</formula>
    </cfRule>
    <cfRule type="cellIs" dxfId="31" priority="4" operator="between">
      <formula>512801</formula>
      <formula>673000</formula>
    </cfRule>
    <cfRule type="cellIs" dxfId="30" priority="5" operator="between">
      <formula>370501</formula>
      <formula>512800</formula>
    </cfRule>
    <cfRule type="cellIs" dxfId="29" priority="6" operator="between">
      <formula>237101</formula>
      <formula>370500</formula>
    </cfRule>
    <cfRule type="cellIs" dxfId="28" priority="7" operator="between">
      <formula>1</formula>
      <formula>237100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 calculator v2</vt:lpstr>
      <vt:lpstr>Tax calculator 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2024-08-10T06:22:06Z</dcterms:created>
  <dcterms:modified xsi:type="dcterms:W3CDTF">2025-04-16T16:31:47Z</dcterms:modified>
</cp:coreProperties>
</file>