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NATA DHARMA\SEMESTER 8\Coding\BBRI\"/>
    </mc:Choice>
  </mc:AlternateContent>
  <xr:revisionPtr revIDLastSave="0" documentId="8_{E2133054-1721-4AA3-B1F4-E81EC74C0A8D}" xr6:coauthVersionLast="47" xr6:coauthVersionMax="47" xr10:uidLastSave="{00000000-0000-0000-0000-000000000000}"/>
  <bookViews>
    <workbookView xWindow="-120" yWindow="-120" windowWidth="20730" windowHeight="11760" xr2:uid="{AD7154D8-7522-43BB-A4E1-8912719E271D}"/>
  </bookViews>
  <sheets>
    <sheet name="PERHITUNGAN MANUAL LST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7" i="1" l="1"/>
  <c r="AV16" i="1"/>
  <c r="AV8" i="1"/>
  <c r="AV9" i="1"/>
  <c r="AV11" i="1"/>
  <c r="AV12" i="1"/>
  <c r="AV13" i="1"/>
  <c r="AV7" i="1"/>
  <c r="AU9" i="1"/>
  <c r="AU10" i="1"/>
  <c r="AU11" i="1"/>
  <c r="AU12" i="1"/>
  <c r="AU13" i="1"/>
  <c r="AU8" i="1"/>
  <c r="AU7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<sst xmlns="http://schemas.openxmlformats.org/spreadsheetml/2006/main" count="130" uniqueCount="106">
  <si>
    <t>Date</t>
  </si>
  <si>
    <t>Close</t>
  </si>
  <si>
    <t>Step 1 Normalisasi</t>
  </si>
  <si>
    <t xml:space="preserve">min </t>
  </si>
  <si>
    <t>Step 2 Membuat Input-Output Sequences</t>
  </si>
  <si>
    <t>Step 3  Arsitektur LSTM Sederhana</t>
  </si>
  <si>
    <t>max</t>
  </si>
  <si>
    <t>Look-Back Period: Misal menggunakan 3 hari sebelumnya untuk memprediksi hari ke-4.</t>
  </si>
  <si>
    <t>Input Layer: 3 timesteps (karena look-back = 3)</t>
  </si>
  <si>
    <t>Input (X): 3 data sebelumnya.</t>
  </si>
  <si>
    <t>LSTM Layer: 1 unit (dengan parameter: weights dan bias)</t>
  </si>
  <si>
    <t>Output (y): 1 data berikutnya.</t>
  </si>
  <si>
    <t>Output Layer: 1 neuron (regresi)</t>
  </si>
  <si>
    <t>Input Sequence (X)</t>
  </si>
  <si>
    <t>Output (y)</t>
  </si>
  <si>
    <t>Keterangan Hari</t>
  </si>
  <si>
    <t>[0.0000, 0.3333, 1.0000]</t>
  </si>
  <si>
    <t>Prediksi 11/13 dari 11/10-11/12</t>
  </si>
  <si>
    <t>[0.3333, 1.0000, 1.0000]</t>
  </si>
  <si>
    <t>Prediksi 11/14 dari 11/11-11/13</t>
  </si>
  <si>
    <t>[1.0000, 1.0000, 1.0000]</t>
  </si>
  <si>
    <t>Prediksi 11/17 dari 11/12-11/14</t>
  </si>
  <si>
    <t>[1.0000, 1.0000, 0.3333]</t>
  </si>
  <si>
    <t>Prediksi 11/18 dari 11/13-11/17</t>
  </si>
  <si>
    <t>[1.0000, 0.3333, 0.0000]</t>
  </si>
  <si>
    <t>Prediksi 11/19 dari 11/14-11/18</t>
  </si>
  <si>
    <t>[0.3333, 0.0000, 0.3333]</t>
  </si>
  <si>
    <t>Prediksi 11/20 dari 11/17-11/19</t>
  </si>
  <si>
    <t>Step 4 : Forward Pass LSTM (Manual)</t>
  </si>
  <si>
    <t>Contoh Perhitungan untuk Sequence Pertama:</t>
  </si>
  <si>
    <t>[0.0000, 0.3333, 0.6667]</t>
  </si>
  <si>
    <t>Prediksi 11/21 dari 11/18-11/20</t>
  </si>
  <si>
    <t>Parameter Awal (Contoh):</t>
  </si>
  <si>
    <t>Input: [0.0000, 0.3333, 1.0000]</t>
  </si>
  <si>
    <t>Wf = 0.5, Whf = 0.3, bf = 0.1</t>
  </si>
  <si>
    <t>Target Output: 1.0000</t>
  </si>
  <si>
    <t>Total Sequences: Dari 10 data, dengan look-back = 3, diperoleh 7 pasang data training.</t>
  </si>
  <si>
    <t>Wi = 0.4, Whi = 0.2, bi = 0.05</t>
  </si>
  <si>
    <t>proses 3 time step (karena input sequence = 3 data).</t>
  </si>
  <si>
    <t>Wc = 0.6, Whc = 0.25, bc = 0.15</t>
  </si>
  <si>
    <t>Wo = 0.45, Who = 0.35, bo = 0.2</t>
  </si>
  <si>
    <t>Woutput = 0.8, boutput = 0.1</t>
  </si>
  <si>
    <t>Time Step 1 (Input = 0.0000)</t>
  </si>
  <si>
    <t>Time Step 2 (Input = 0.3333)</t>
  </si>
  <si>
    <t>Time Step 3 (Input = 1.0000)</t>
  </si>
  <si>
    <t>Nilai Awal:</t>
  </si>
  <si>
    <t>Hidden state (h0) = 0</t>
  </si>
  <si>
    <t>Cell state (C0) = 0</t>
  </si>
  <si>
    <t>tanh(0.6?0.0+0.25?0+0.15)</t>
  </si>
  <si>
    <t>tanh(0.15)</t>
  </si>
  <si>
    <t>tanh(0.3604)</t>
  </si>
  <si>
    <t>tanh(0.7837)</t>
  </si>
  <si>
    <t>5. Output Gate</t>
  </si>
  <si>
    <t>6. Hidden State</t>
  </si>
  <si>
    <t>Step 5 : Hitung Loss MAPE (Error)</t>
  </si>
  <si>
    <t>Sequence</t>
  </si>
  <si>
    <t>Input Sequence</t>
  </si>
  <si>
    <t>Aktual</t>
  </si>
  <si>
    <t>Prediksi</t>
  </si>
  <si>
    <t>|Xi-Fi|</t>
  </si>
  <si>
    <t>|Xi-Fi|/Xi × 100%</t>
  </si>
  <si>
    <t>[0.0000, 0.3333, 1.0]</t>
  </si>
  <si>
    <t>7. Prediksi Output</t>
  </si>
  <si>
    <t>[0.3333, 1.0, 1.0]</t>
  </si>
  <si>
    <t>[1.0, 1.0, 1.0]</t>
  </si>
  <si>
    <t>[1.0, 1.0, 0.3333]</t>
  </si>
  <si>
    <t>Tidak terdefinisi</t>
  </si>
  <si>
    <t>[1.0, 0.3333, 0.0]</t>
  </si>
  <si>
    <t>Hasil untuk Semua Sequence</t>
  </si>
  <si>
    <t>[0.3333, 0.0, 0.3333]</t>
  </si>
  <si>
    <t>[0.0, 0.3333, 0.6667]</t>
  </si>
  <si>
    <t>MAPE =</t>
  </si>
  <si>
    <t>σ(0.1)</t>
  </si>
  <si>
    <t>σ(0.05)</t>
  </si>
  <si>
    <t>σ(0.5⋅0.0+0.3⋅0+0.1)</t>
  </si>
  <si>
    <t>σ(0.4⋅0.0+0.2⋅0+0.05)</t>
  </si>
  <si>
    <t xml:space="preserve">1. Forget Gate </t>
  </si>
  <si>
    <t>2. Input Gate</t>
  </si>
  <si>
    <t>3.  Cell State</t>
  </si>
  <si>
    <t>4. Update Cell State</t>
  </si>
  <si>
    <t>0.52498⋅0+0.5125⋅0.1489</t>
  </si>
  <si>
    <t>σ(0.45⋅0.0+0.35⋅0+0.2)</t>
  </si>
  <si>
    <t>σ(0.2)</t>
  </si>
  <si>
    <t>0.5498⋅tanh(0.0763)</t>
  </si>
  <si>
    <t>0.5498⋅0.0761</t>
  </si>
  <si>
    <t>σ(0.5⋅0.3333+0.3⋅0.0418+0.1)</t>
  </si>
  <si>
    <t>σ(0.2792)</t>
  </si>
  <si>
    <t>σ(0.4⋅0.3333+0.2⋅0.0418+0.05)</t>
  </si>
  <si>
    <t>σ(0.1917)</t>
  </si>
  <si>
    <t>tanh(0.6⋅0.3333+0.25⋅0.0418+0.15)</t>
  </si>
  <si>
    <t>0.5694⋅0.0763+0.5478⋅0.3459</t>
  </si>
  <si>
    <t>σ(0.45⋅0.3333+0.35⋅0.0418+0.2)</t>
  </si>
  <si>
    <t>σ(0.3646)</t>
  </si>
  <si>
    <t>0.5903⋅tanh(0.2331)</t>
  </si>
  <si>
    <t>0.5903⋅0.228</t>
  </si>
  <si>
    <t>σ(0.5⋅1.0+0.3⋅0.1347+0.1)</t>
  </si>
  <si>
    <t>σ(0.6404)</t>
  </si>
  <si>
    <t>σ(0.4⋅1.0+0.2⋅0.1347+0.05)</t>
  </si>
  <si>
    <t>σ(0.4769)</t>
  </si>
  <si>
    <t>tanh(0.6⋅1.0+0.25⋅0.1347+0.15)</t>
  </si>
  <si>
    <t>0.6548⋅0.2331+0.6170⋅0.6553</t>
  </si>
  <si>
    <t>σ(0.45⋅1.0+0.35⋅0.1347+0.2)</t>
  </si>
  <si>
    <t>σ(0.6971)</t>
  </si>
  <si>
    <t>0.6673⋅tanh(0.5571)</t>
  </si>
  <si>
    <t>0.6673⋅0.505</t>
  </si>
  <si>
    <t>0.3373⋅0.8+0.1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</si>
</sst>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0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16" fillId="0" borderId="0" xfId="0" applyFont="1"/>
    <xf numFmtId="0" fontId="0" fillId="33" borderId="0" xfId="0" applyFill="1"/>
    <xf numFmtId="0" fontId="16" fillId="0" borderId="10" xfId="0" applyFont="1" applyBorder="1"/>
    <xf numFmtId="0" fontId="0" fillId="33" borderId="10" xfId="0" applyFill="1" applyBorder="1"/>
    <xf numFmtId="10" fontId="0" fillId="0" borderId="10" xfId="0" applyNumberFormat="1" applyBorder="1"/>
    <xf numFmtId="10" fontId="0" fillId="33" borderId="0" xfId="0" applyNumberFormat="1" applyFill="1"/>
    <xf numFmtId="164" fontId="0" fillId="33" borderId="10" xfId="0" applyNumberFormat="1" applyFill="1" applyBorder="1"/>
    <xf numFmtId="165" fontId="0" fillId="33" borderId="10" xfId="0" applyNumberFormat="1" applyFill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2</xdr:col>
      <xdr:colOff>466725</xdr:colOff>
      <xdr:row>12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0DB6C34-9378-86EF-45EC-78007F58C166}"/>
            </a:ext>
          </a:extLst>
        </xdr:cNvPr>
        <xdr:cNvSpPr/>
      </xdr:nvSpPr>
      <xdr:spPr>
        <a:xfrm>
          <a:off x="0" y="2209800"/>
          <a:ext cx="1857375" cy="95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352426</xdr:colOff>
      <xdr:row>0</xdr:row>
      <xdr:rowOff>0</xdr:rowOff>
    </xdr:from>
    <xdr:to>
      <xdr:col>2</xdr:col>
      <xdr:colOff>457200</xdr:colOff>
      <xdr:row>15</xdr:row>
      <xdr:rowOff>104777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BD1741-10C5-4E92-B381-1F8A50E67ECC}"/>
            </a:ext>
          </a:extLst>
        </xdr:cNvPr>
        <xdr:cNvSpPr/>
      </xdr:nvSpPr>
      <xdr:spPr>
        <a:xfrm rot="5400000">
          <a:off x="314324" y="1428752"/>
          <a:ext cx="2962277" cy="10477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342902</xdr:colOff>
      <xdr:row>15</xdr:row>
      <xdr:rowOff>66674</xdr:rowOff>
    </xdr:from>
    <xdr:to>
      <xdr:col>16</xdr:col>
      <xdr:colOff>352426</xdr:colOff>
      <xdr:row>16</xdr:row>
      <xdr:rowOff>28574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AF3E32D-0610-4F0E-81CE-5003E5A08473}"/>
            </a:ext>
          </a:extLst>
        </xdr:cNvPr>
        <xdr:cNvSpPr/>
      </xdr:nvSpPr>
      <xdr:spPr>
        <a:xfrm flipV="1">
          <a:off x="1733552" y="2924174"/>
          <a:ext cx="9477374" cy="152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57150</xdr:colOff>
      <xdr:row>0</xdr:row>
      <xdr:rowOff>1</xdr:rowOff>
    </xdr:from>
    <xdr:to>
      <xdr:col>8</xdr:col>
      <xdr:colOff>171449</xdr:colOff>
      <xdr:row>23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254362F-1375-4964-AFFF-340140D22794}"/>
            </a:ext>
          </a:extLst>
        </xdr:cNvPr>
        <xdr:cNvSpPr/>
      </xdr:nvSpPr>
      <xdr:spPr>
        <a:xfrm rot="5400000">
          <a:off x="3128963" y="2138363"/>
          <a:ext cx="4391024" cy="11429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238127</xdr:colOff>
      <xdr:row>0</xdr:row>
      <xdr:rowOff>0</xdr:rowOff>
    </xdr:from>
    <xdr:to>
      <xdr:col>16</xdr:col>
      <xdr:colOff>450271</xdr:colOff>
      <xdr:row>56</xdr:row>
      <xdr:rowOff>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F5AA4D-5670-4843-95AD-184DAECC17F2}"/>
            </a:ext>
          </a:extLst>
        </xdr:cNvPr>
        <xdr:cNvSpPr/>
      </xdr:nvSpPr>
      <xdr:spPr>
        <a:xfrm rot="5400000">
          <a:off x="5834062" y="5227929"/>
          <a:ext cx="10668002" cy="21214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22</xdr:row>
      <xdr:rowOff>28575</xdr:rowOff>
    </xdr:from>
    <xdr:to>
      <xdr:col>16</xdr:col>
      <xdr:colOff>361951</xdr:colOff>
      <xdr:row>23</xdr:row>
      <xdr:rowOff>9524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007FA9E-3F10-4823-86D9-539B7ADB749F}"/>
            </a:ext>
          </a:extLst>
        </xdr:cNvPr>
        <xdr:cNvSpPr/>
      </xdr:nvSpPr>
      <xdr:spPr>
        <a:xfrm flipV="1">
          <a:off x="5248275" y="4219575"/>
          <a:ext cx="5972176" cy="17144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364547</xdr:colOff>
      <xdr:row>54</xdr:row>
      <xdr:rowOff>173181</xdr:rowOff>
    </xdr:from>
    <xdr:to>
      <xdr:col>41</xdr:col>
      <xdr:colOff>588818</xdr:colOff>
      <xdr:row>55</xdr:row>
      <xdr:rowOff>182703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ADD922D-D74A-4008-A5ED-988D3D6A23E6}"/>
            </a:ext>
          </a:extLst>
        </xdr:cNvPr>
        <xdr:cNvSpPr/>
      </xdr:nvSpPr>
      <xdr:spPr>
        <a:xfrm flipV="1">
          <a:off x="11188411" y="10460181"/>
          <a:ext cx="15377680" cy="20002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390528</xdr:colOff>
      <xdr:row>0</xdr:row>
      <xdr:rowOff>0</xdr:rowOff>
    </xdr:from>
    <xdr:to>
      <xdr:col>41</xdr:col>
      <xdr:colOff>602672</xdr:colOff>
      <xdr:row>56</xdr:row>
      <xdr:rowOff>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6E5EDCF-28AC-45B8-8C7A-F7BBB97422D9}"/>
            </a:ext>
          </a:extLst>
        </xdr:cNvPr>
        <xdr:cNvSpPr/>
      </xdr:nvSpPr>
      <xdr:spPr>
        <a:xfrm rot="5400000">
          <a:off x="21139872" y="5227929"/>
          <a:ext cx="10668002" cy="21214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416502</xdr:colOff>
      <xdr:row>18</xdr:row>
      <xdr:rowOff>19049</xdr:rowOff>
    </xdr:from>
    <xdr:to>
      <xdr:col>49</xdr:col>
      <xdr:colOff>266700</xdr:colOff>
      <xdr:row>19</xdr:row>
      <xdr:rowOff>44158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EA2CE9D-FC25-4FF3-94DE-F8A1875662E5}"/>
            </a:ext>
          </a:extLst>
        </xdr:cNvPr>
        <xdr:cNvSpPr/>
      </xdr:nvSpPr>
      <xdr:spPr>
        <a:xfrm flipV="1">
          <a:off x="26515002" y="3448049"/>
          <a:ext cx="4726998" cy="21560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598344</xdr:colOff>
      <xdr:row>0</xdr:row>
      <xdr:rowOff>0</xdr:rowOff>
    </xdr:from>
    <xdr:to>
      <xdr:col>49</xdr:col>
      <xdr:colOff>259771</xdr:colOff>
      <xdr:row>18</xdr:row>
      <xdr:rowOff>173182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D12B3CE-86F9-43EA-9DA8-B3A802C502DD}"/>
            </a:ext>
          </a:extLst>
        </xdr:cNvPr>
        <xdr:cNvSpPr/>
      </xdr:nvSpPr>
      <xdr:spPr>
        <a:xfrm rot="16200000" flipV="1">
          <a:off x="29151262" y="1667309"/>
          <a:ext cx="3602182" cy="2675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166687</xdr:colOff>
      <xdr:row>7</xdr:row>
      <xdr:rowOff>166687</xdr:rowOff>
    </xdr:from>
    <xdr:to>
      <xdr:col>7</xdr:col>
      <xdr:colOff>333374</xdr:colOff>
      <xdr:row>9</xdr:row>
      <xdr:rowOff>95250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BD688D0B-D174-4BB5-47FD-B891466E15B1}"/>
            </a:ext>
          </a:extLst>
        </xdr:cNvPr>
        <xdr:cNvSpPr/>
      </xdr:nvSpPr>
      <xdr:spPr>
        <a:xfrm>
          <a:off x="4191000" y="1500187"/>
          <a:ext cx="785812" cy="30956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57149</xdr:colOff>
      <xdr:row>7</xdr:row>
      <xdr:rowOff>9525</xdr:rowOff>
    </xdr:from>
    <xdr:to>
      <xdr:col>15</xdr:col>
      <xdr:colOff>366712</xdr:colOff>
      <xdr:row>11</xdr:row>
      <xdr:rowOff>33337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39C2AE22-F389-4BC4-A2E1-826F215A0345}"/>
            </a:ext>
          </a:extLst>
        </xdr:cNvPr>
        <xdr:cNvSpPr/>
      </xdr:nvSpPr>
      <xdr:spPr>
        <a:xfrm rot="5400000">
          <a:off x="10177463" y="1581149"/>
          <a:ext cx="785812" cy="30956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200024</xdr:colOff>
      <xdr:row>18</xdr:row>
      <xdr:rowOff>80962</xdr:rowOff>
    </xdr:from>
    <xdr:to>
      <xdr:col>15</xdr:col>
      <xdr:colOff>366711</xdr:colOff>
      <xdr:row>20</xdr:row>
      <xdr:rowOff>9525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9EF04D83-A36E-451B-86FD-2D269C1E6130}"/>
            </a:ext>
          </a:extLst>
        </xdr:cNvPr>
        <xdr:cNvSpPr/>
      </xdr:nvSpPr>
      <xdr:spPr>
        <a:xfrm>
          <a:off x="9939337" y="3509962"/>
          <a:ext cx="785812" cy="30956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471487</xdr:colOff>
      <xdr:row>1</xdr:row>
      <xdr:rowOff>185737</xdr:rowOff>
    </xdr:from>
    <xdr:to>
      <xdr:col>40</xdr:col>
      <xdr:colOff>19049</xdr:colOff>
      <xdr:row>3</xdr:row>
      <xdr:rowOff>114300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1800909C-DC4D-4303-82B9-DA9218FA8743}"/>
            </a:ext>
          </a:extLst>
        </xdr:cNvPr>
        <xdr:cNvSpPr/>
      </xdr:nvSpPr>
      <xdr:spPr>
        <a:xfrm>
          <a:off x="25069800" y="376237"/>
          <a:ext cx="785812" cy="30956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66675</xdr:colOff>
      <xdr:row>0</xdr:row>
      <xdr:rowOff>142875</xdr:rowOff>
    </xdr:from>
    <xdr:ext cx="1284904" cy="2462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F6ECB57-8CC1-C76B-94D7-E9317B797D96}"/>
                </a:ext>
              </a:extLst>
            </xdr:cNvPr>
            <xdr:cNvSpPr txBox="1"/>
          </xdr:nvSpPr>
          <xdr:spPr>
            <a:xfrm>
              <a:off x="2838450" y="142875"/>
              <a:ext cx="1284904" cy="246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𝑋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𝑛𝑜𝑟𝑚</m:t>
                  </m:r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𝑚𝑖𝑛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​</m:t>
                      </m:r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𝑚𝑎𝑥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𝑚𝑖𝑛</m:t>
                      </m:r>
                      <m:r>
                        <a:rPr lang="en-US" sz="1100" i="1">
                          <a:latin typeface="Cambria Math" panose="02040503050406030204" pitchFamily="18" charset="0"/>
                        </a:rPr>
                        <m:t>​</m:t>
                      </m:r>
                    </m:den>
                  </m:f>
                </m:oMath>
              </a14:m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F6ECB57-8CC1-C76B-94D7-E9317B797D96}"/>
                </a:ext>
              </a:extLst>
            </xdr:cNvPr>
            <xdr:cNvSpPr txBox="1"/>
          </xdr:nvSpPr>
          <xdr:spPr>
            <a:xfrm>
              <a:off x="2838450" y="142875"/>
              <a:ext cx="1284904" cy="246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𝑋 𝑛𝑜𝑟𝑚</a:t>
              </a:r>
              <a:r>
                <a:rPr lang="en-US" sz="1100"/>
                <a:t> = </a:t>
              </a:r>
              <a:r>
                <a:rPr lang="en-US" sz="1100" i="0">
                  <a:latin typeface="Cambria Math" panose="02040503050406030204" pitchFamily="18" charset="0"/>
                </a:rPr>
                <a:t>(𝑋−𝑋 𝑚𝑖𝑛​)/(𝑋</a:t>
              </a:r>
              <a:r>
                <a:rPr lang="en-US" sz="1100" b="0" i="0">
                  <a:latin typeface="Cambria Math" panose="02040503050406030204" pitchFamily="18" charset="0"/>
                </a:rPr>
                <a:t>𝑚𝑎𝑥</a:t>
              </a:r>
              <a:r>
                <a:rPr lang="en-US" sz="1100" i="0">
                  <a:latin typeface="Cambria Math" panose="02040503050406030204" pitchFamily="18" charset="0"/>
                </a:rPr>
                <a:t>−𝑋 𝑚𝑖𝑛​)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twoCellAnchor>
    <xdr:from>
      <xdr:col>23</xdr:col>
      <xdr:colOff>0</xdr:colOff>
      <xdr:row>8</xdr:row>
      <xdr:rowOff>0</xdr:rowOff>
    </xdr:from>
    <xdr:to>
      <xdr:col>26</xdr:col>
      <xdr:colOff>266700</xdr:colOff>
      <xdr:row>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F2AE8-D90E-9C0A-A5FF-E97D8ECC9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1524000"/>
          <a:ext cx="2095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13</xdr:row>
      <xdr:rowOff>0</xdr:rowOff>
    </xdr:from>
    <xdr:to>
      <xdr:col>26</xdr:col>
      <xdr:colOff>152400</xdr:colOff>
      <xdr:row>14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D6969-871E-5DEC-07D2-CDE3A4DCB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2476500"/>
          <a:ext cx="1981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298174</xdr:colOff>
      <xdr:row>23</xdr:row>
      <xdr:rowOff>0</xdr:rowOff>
    </xdr:from>
    <xdr:to>
      <xdr:col>26</xdr:col>
      <xdr:colOff>199611</xdr:colOff>
      <xdr:row>24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FF027A-36C5-0FA0-8A65-4E99CEC0D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0" y="4381500"/>
          <a:ext cx="1740176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347869</xdr:colOff>
      <xdr:row>27</xdr:row>
      <xdr:rowOff>0</xdr:rowOff>
    </xdr:from>
    <xdr:to>
      <xdr:col>26</xdr:col>
      <xdr:colOff>325506</xdr:colOff>
      <xdr:row>28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397303-3EB5-D314-9AC7-028CDFA8A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7782" y="5143500"/>
          <a:ext cx="2429289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389282</xdr:colOff>
      <xdr:row>32</xdr:row>
      <xdr:rowOff>8282</xdr:rowOff>
    </xdr:from>
    <xdr:to>
      <xdr:col>24</xdr:col>
      <xdr:colOff>465482</xdr:colOff>
      <xdr:row>33</xdr:row>
      <xdr:rowOff>8282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4FAF8F7-FB86-CBC7-EF70-E4A26FAD1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9195" y="6104282"/>
          <a:ext cx="1302026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389282</xdr:colOff>
      <xdr:row>18</xdr:row>
      <xdr:rowOff>16566</xdr:rowOff>
    </xdr:from>
    <xdr:to>
      <xdr:col>26</xdr:col>
      <xdr:colOff>541682</xdr:colOff>
      <xdr:row>19</xdr:row>
      <xdr:rowOff>16566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40F374C-3C34-E8A8-A439-2FFF69D4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9195" y="3445566"/>
          <a:ext cx="2604052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285750</xdr:colOff>
      <xdr:row>7</xdr:row>
      <xdr:rowOff>180975</xdr:rowOff>
    </xdr:from>
    <xdr:to>
      <xdr:col>39</xdr:col>
      <xdr:colOff>552450</xdr:colOff>
      <xdr:row>9</xdr:row>
      <xdr:rowOff>9525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BC32F95-0F35-425C-9C39-A7187D04C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69600" y="1514475"/>
          <a:ext cx="2095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295275</xdr:colOff>
      <xdr:row>12</xdr:row>
      <xdr:rowOff>171450</xdr:rowOff>
    </xdr:from>
    <xdr:to>
      <xdr:col>32</xdr:col>
      <xdr:colOff>447675</xdr:colOff>
      <xdr:row>13</xdr:row>
      <xdr:rowOff>171450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DC8FF3D-28B0-4F56-A3F1-7EE1EA83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1925" y="2457450"/>
          <a:ext cx="1981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163995</xdr:colOff>
      <xdr:row>18</xdr:row>
      <xdr:rowOff>7041</xdr:rowOff>
    </xdr:from>
    <xdr:to>
      <xdr:col>33</xdr:col>
      <xdr:colOff>316395</xdr:colOff>
      <xdr:row>19</xdr:row>
      <xdr:rowOff>7041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C5C988-9D54-41DE-BAAA-6F0C52086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0645" y="3436041"/>
          <a:ext cx="2590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23</xdr:row>
      <xdr:rowOff>9525</xdr:rowOff>
    </xdr:from>
    <xdr:to>
      <xdr:col>33</xdr:col>
      <xdr:colOff>139562</xdr:colOff>
      <xdr:row>24</xdr:row>
      <xdr:rowOff>9525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2F9F9FA-98AC-41D9-A4B3-74490324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4391025"/>
          <a:ext cx="1730237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360707</xdr:colOff>
      <xdr:row>26</xdr:row>
      <xdr:rowOff>171450</xdr:rowOff>
    </xdr:from>
    <xdr:to>
      <xdr:col>33</xdr:col>
      <xdr:colOff>338344</xdr:colOff>
      <xdr:row>27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EEBB22D-152F-4C67-9FB2-AB93E9606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7357" y="5124450"/>
          <a:ext cx="2416037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335445</xdr:colOff>
      <xdr:row>31</xdr:row>
      <xdr:rowOff>189257</xdr:rowOff>
    </xdr:from>
    <xdr:to>
      <xdr:col>31</xdr:col>
      <xdr:colOff>411645</xdr:colOff>
      <xdr:row>32</xdr:row>
      <xdr:rowOff>189257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326C193-4379-4395-965D-3FF23570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2095" y="6094757"/>
          <a:ext cx="1295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581025</xdr:colOff>
      <xdr:row>7</xdr:row>
      <xdr:rowOff>180975</xdr:rowOff>
    </xdr:from>
    <xdr:to>
      <xdr:col>33</xdr:col>
      <xdr:colOff>238125</xdr:colOff>
      <xdr:row>9</xdr:row>
      <xdr:rowOff>9525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9D582CC-871B-48F9-9829-38D50838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97675" y="1514475"/>
          <a:ext cx="2095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228600</xdr:colOff>
      <xdr:row>13</xdr:row>
      <xdr:rowOff>0</xdr:rowOff>
    </xdr:from>
    <xdr:to>
      <xdr:col>39</xdr:col>
      <xdr:colOff>381000</xdr:colOff>
      <xdr:row>14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6EBAC94-C780-4BDD-9AFB-7E33C3F95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476500"/>
          <a:ext cx="1981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154470</xdr:colOff>
      <xdr:row>17</xdr:row>
      <xdr:rowOff>178491</xdr:rowOff>
    </xdr:from>
    <xdr:to>
      <xdr:col>40</xdr:col>
      <xdr:colOff>306870</xdr:colOff>
      <xdr:row>18</xdr:row>
      <xdr:rowOff>178491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368DE67-9204-479F-8F7D-B5B16FF52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8320" y="3416991"/>
          <a:ext cx="2590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228600</xdr:colOff>
      <xdr:row>22</xdr:row>
      <xdr:rowOff>142875</xdr:rowOff>
    </xdr:from>
    <xdr:to>
      <xdr:col>40</xdr:col>
      <xdr:colOff>130037</xdr:colOff>
      <xdr:row>23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0DD62B4-9312-468F-80C2-BA3BCDB1A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2050" y="4333875"/>
          <a:ext cx="1730237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284507</xdr:colOff>
      <xdr:row>27</xdr:row>
      <xdr:rowOff>0</xdr:rowOff>
    </xdr:from>
    <xdr:to>
      <xdr:col>40</xdr:col>
      <xdr:colOff>262144</xdr:colOff>
      <xdr:row>28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2238A08-A31B-4D50-B741-E84B35335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68357" y="5143500"/>
          <a:ext cx="2416037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383070</xdr:colOff>
      <xdr:row>31</xdr:row>
      <xdr:rowOff>160682</xdr:rowOff>
    </xdr:from>
    <xdr:to>
      <xdr:col>38</xdr:col>
      <xdr:colOff>459270</xdr:colOff>
      <xdr:row>32</xdr:row>
      <xdr:rowOff>160682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3D7CD83-4777-4889-81B3-E49F51798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66920" y="6066182"/>
          <a:ext cx="1295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28</xdr:col>
      <xdr:colOff>123825</xdr:colOff>
      <xdr:row>39</xdr:row>
      <xdr:rowOff>180975</xdr:rowOff>
    </xdr:from>
    <xdr:ext cx="238789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3032BE5D-36FF-5F39-FB16-298571161942}"/>
                </a:ext>
              </a:extLst>
            </xdr:cNvPr>
            <xdr:cNvSpPr txBox="1"/>
          </xdr:nvSpPr>
          <xdr:spPr>
            <a:xfrm>
              <a:off x="18430875" y="7610475"/>
              <a:ext cx="238789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𝑃𝑟𝑒𝑑𝑖𝑘𝑠𝑖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​ ⋅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𝑜𝑢𝑡𝑝𝑢𝑡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​ 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𝑜𝑢𝑡𝑝𝑢𝑡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​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3032BE5D-36FF-5F39-FB16-298571161942}"/>
                </a:ext>
              </a:extLst>
            </xdr:cNvPr>
            <xdr:cNvSpPr txBox="1"/>
          </xdr:nvSpPr>
          <xdr:spPr>
            <a:xfrm>
              <a:off x="18430875" y="7610475"/>
              <a:ext cx="238789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𝑃𝑟𝑒𝑑𝑖𝑘𝑠𝑖=ℎ 𝑡​ ⋅𝑊 𝑜𝑢𝑡𝑝𝑢𝑡​ +𝑏 𝑜𝑢𝑡𝑝𝑢𝑡​</a:t>
              </a:r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618E-B2E8-467F-B0B9-0F83888A1DEF}">
  <dimension ref="A1:AV52"/>
  <sheetViews>
    <sheetView tabSelected="1" topLeftCell="C1" zoomScale="40" zoomScaleNormal="40" workbookViewId="0">
      <selection activeCell="F26" sqref="F26"/>
    </sheetView>
  </sheetViews>
  <sheetFormatPr defaultRowHeight="15" x14ac:dyDescent="0.25"/>
  <cols>
    <col min="1" max="1" width="11.7109375" customWidth="1"/>
    <col min="4" max="4" width="11.5703125" customWidth="1"/>
    <col min="10" max="10" width="22.7109375" customWidth="1"/>
    <col min="31" max="31" width="9.7109375" customWidth="1"/>
    <col min="32" max="32" width="17.85546875" customWidth="1"/>
    <col min="44" max="44" width="18.42578125" customWidth="1"/>
    <col min="48" max="48" width="15.140625" customWidth="1"/>
  </cols>
  <sheetData>
    <row r="1" spans="1:48" x14ac:dyDescent="0.25">
      <c r="A1" s="6" t="s">
        <v>0</v>
      </c>
      <c r="B1" s="6" t="s">
        <v>1</v>
      </c>
      <c r="D1" s="4" t="s">
        <v>2</v>
      </c>
      <c r="J1" s="4" t="s">
        <v>4</v>
      </c>
      <c r="R1" s="4" t="s">
        <v>28</v>
      </c>
      <c r="V1" t="s">
        <v>29</v>
      </c>
    </row>
    <row r="2" spans="1:48" x14ac:dyDescent="0.25">
      <c r="A2" s="3">
        <v>37935</v>
      </c>
      <c r="B2" s="2">
        <v>42.323604580000001</v>
      </c>
      <c r="J2" t="s">
        <v>7</v>
      </c>
      <c r="R2" s="16" t="s">
        <v>32</v>
      </c>
      <c r="S2" s="16"/>
      <c r="T2" s="16"/>
      <c r="V2" t="s">
        <v>33</v>
      </c>
      <c r="AQ2" s="4" t="s">
        <v>54</v>
      </c>
    </row>
    <row r="3" spans="1:48" x14ac:dyDescent="0.25">
      <c r="A3" s="3">
        <v>37936</v>
      </c>
      <c r="B3" s="2">
        <v>43.408824920000001</v>
      </c>
      <c r="D3" s="6" t="s">
        <v>0</v>
      </c>
      <c r="E3" s="6" t="s">
        <v>1</v>
      </c>
      <c r="G3" t="s">
        <v>3</v>
      </c>
      <c r="H3">
        <v>42.323604580000001</v>
      </c>
      <c r="J3" t="s">
        <v>9</v>
      </c>
      <c r="R3" s="15" t="s">
        <v>34</v>
      </c>
      <c r="S3" s="15"/>
      <c r="T3" s="15"/>
      <c r="V3" t="s">
        <v>35</v>
      </c>
    </row>
    <row r="4" spans="1:48" x14ac:dyDescent="0.25">
      <c r="A4" s="3">
        <v>37937</v>
      </c>
      <c r="B4" s="2">
        <v>45.579269410000002</v>
      </c>
      <c r="D4" s="3">
        <v>37935</v>
      </c>
      <c r="E4" s="10">
        <f>(B2-H$3)/(H$4-H$3)</f>
        <v>0</v>
      </c>
      <c r="G4" t="s">
        <v>6</v>
      </c>
      <c r="H4">
        <v>45.579269410000002</v>
      </c>
      <c r="J4" t="s">
        <v>11</v>
      </c>
      <c r="R4" s="15" t="s">
        <v>37</v>
      </c>
      <c r="S4" s="15"/>
      <c r="T4" s="15"/>
      <c r="V4" t="s">
        <v>38</v>
      </c>
    </row>
    <row r="5" spans="1:48" x14ac:dyDescent="0.25">
      <c r="A5" s="3">
        <v>37938</v>
      </c>
      <c r="B5" s="2">
        <v>45.579269410000002</v>
      </c>
      <c r="D5" s="3">
        <v>37936</v>
      </c>
      <c r="E5" s="10">
        <f>(B3-H$3)/(H$4-H$3)</f>
        <v>0.33333294324403756</v>
      </c>
      <c r="R5" s="15" t="s">
        <v>39</v>
      </c>
      <c r="S5" s="15"/>
      <c r="T5" s="15"/>
    </row>
    <row r="6" spans="1:48" x14ac:dyDescent="0.25">
      <c r="A6" s="3">
        <v>37939</v>
      </c>
      <c r="B6" s="2">
        <v>45.579269410000002</v>
      </c>
      <c r="D6" s="3">
        <v>37937</v>
      </c>
      <c r="E6" s="10">
        <f t="shared" ref="E6:E13" si="0">(B4-H$3)/(H$4-H$3)</f>
        <v>1</v>
      </c>
      <c r="J6" s="2" t="s">
        <v>13</v>
      </c>
      <c r="K6" s="2" t="s">
        <v>14</v>
      </c>
      <c r="L6" t="s">
        <v>15</v>
      </c>
      <c r="R6" s="15" t="s">
        <v>40</v>
      </c>
      <c r="S6" s="15"/>
      <c r="T6" s="15"/>
      <c r="AQ6" s="6" t="s">
        <v>55</v>
      </c>
      <c r="AR6" s="6" t="s">
        <v>56</v>
      </c>
      <c r="AS6" s="6" t="s">
        <v>57</v>
      </c>
      <c r="AT6" s="6" t="s">
        <v>58</v>
      </c>
      <c r="AU6" s="6" t="s">
        <v>59</v>
      </c>
      <c r="AV6" s="6" t="s">
        <v>60</v>
      </c>
    </row>
    <row r="7" spans="1:48" x14ac:dyDescent="0.25">
      <c r="A7" s="3">
        <v>37942</v>
      </c>
      <c r="B7" s="2">
        <v>43.408824920000001</v>
      </c>
      <c r="D7" s="3">
        <v>37938</v>
      </c>
      <c r="E7" s="10">
        <f t="shared" si="0"/>
        <v>1</v>
      </c>
      <c r="J7" s="7" t="s">
        <v>16</v>
      </c>
      <c r="K7" s="11">
        <v>1</v>
      </c>
      <c r="L7" t="s">
        <v>17</v>
      </c>
      <c r="R7" s="15" t="s">
        <v>41</v>
      </c>
      <c r="S7" s="15"/>
      <c r="T7" s="15"/>
      <c r="V7" s="4" t="s">
        <v>42</v>
      </c>
      <c r="AC7" s="4" t="s">
        <v>43</v>
      </c>
      <c r="AJ7" s="4" t="s">
        <v>44</v>
      </c>
      <c r="AQ7" s="2">
        <v>1</v>
      </c>
      <c r="AR7" s="2" t="s">
        <v>61</v>
      </c>
      <c r="AS7" s="2">
        <v>1</v>
      </c>
      <c r="AT7" s="2">
        <v>0.36980000000000002</v>
      </c>
      <c r="AU7" s="2">
        <f>AS7-AT7</f>
        <v>0.63019999999999998</v>
      </c>
      <c r="AV7" s="8">
        <f>AU7/AS7*100%</f>
        <v>0.63019999999999998</v>
      </c>
    </row>
    <row r="8" spans="1:48" x14ac:dyDescent="0.25">
      <c r="A8" s="3">
        <v>37943</v>
      </c>
      <c r="B8" s="2">
        <v>42.323604580000001</v>
      </c>
      <c r="D8" s="3">
        <v>37939</v>
      </c>
      <c r="E8" s="10">
        <f t="shared" si="0"/>
        <v>1</v>
      </c>
      <c r="J8" s="7" t="s">
        <v>18</v>
      </c>
      <c r="K8" s="11">
        <v>1</v>
      </c>
      <c r="L8" t="s">
        <v>19</v>
      </c>
      <c r="R8" s="16" t="s">
        <v>45</v>
      </c>
      <c r="S8" s="16"/>
      <c r="T8" s="16"/>
      <c r="AQ8" s="2">
        <v>2</v>
      </c>
      <c r="AR8" s="2" t="s">
        <v>63</v>
      </c>
      <c r="AS8" s="2">
        <v>1</v>
      </c>
      <c r="AT8" s="2">
        <v>0.42209999999999998</v>
      </c>
      <c r="AU8" s="2">
        <f>AS8-AT8</f>
        <v>0.57790000000000008</v>
      </c>
      <c r="AV8" s="8">
        <f t="shared" ref="AV8:AV13" si="1">AU8/AS8*100%</f>
        <v>0.57790000000000008</v>
      </c>
    </row>
    <row r="9" spans="1:48" x14ac:dyDescent="0.25">
      <c r="A9" s="3">
        <v>37944</v>
      </c>
      <c r="B9" s="2">
        <v>43.408824920000001</v>
      </c>
      <c r="D9" s="3">
        <v>37942</v>
      </c>
      <c r="E9" s="10">
        <f t="shared" si="0"/>
        <v>0.33333294324403756</v>
      </c>
      <c r="J9" s="7" t="s">
        <v>20</v>
      </c>
      <c r="K9" s="11">
        <v>0.33329999999999999</v>
      </c>
      <c r="L9" t="s">
        <v>21</v>
      </c>
      <c r="R9" s="15" t="s">
        <v>46</v>
      </c>
      <c r="S9" s="15"/>
      <c r="T9" s="15"/>
      <c r="V9" t="s">
        <v>76</v>
      </c>
      <c r="AC9" t="s">
        <v>76</v>
      </c>
      <c r="AJ9" t="s">
        <v>76</v>
      </c>
      <c r="AQ9" s="2">
        <v>3</v>
      </c>
      <c r="AR9" s="2" t="s">
        <v>64</v>
      </c>
      <c r="AS9" s="2">
        <v>0.33329999999999999</v>
      </c>
      <c r="AT9" s="2">
        <v>0.4803</v>
      </c>
      <c r="AU9" s="2">
        <f t="shared" ref="AU9:AU13" si="2">AS9-AT9</f>
        <v>-0.14700000000000002</v>
      </c>
      <c r="AV9" s="8">
        <f t="shared" si="1"/>
        <v>-0.44104410441044112</v>
      </c>
    </row>
    <row r="10" spans="1:48" x14ac:dyDescent="0.25">
      <c r="A10" s="3">
        <v>37945</v>
      </c>
      <c r="B10" s="2">
        <v>44.49404526</v>
      </c>
      <c r="D10" s="3">
        <v>37943</v>
      </c>
      <c r="E10" s="10">
        <f t="shared" si="0"/>
        <v>0</v>
      </c>
      <c r="J10" s="7" t="s">
        <v>22</v>
      </c>
      <c r="K10" s="11">
        <v>0</v>
      </c>
      <c r="L10" t="s">
        <v>23</v>
      </c>
      <c r="R10" s="15" t="s">
        <v>47</v>
      </c>
      <c r="S10" s="15"/>
      <c r="T10" s="15"/>
      <c r="X10" t="s">
        <v>74</v>
      </c>
      <c r="AE10" t="s">
        <v>85</v>
      </c>
      <c r="AL10" t="s">
        <v>95</v>
      </c>
      <c r="AQ10" s="2">
        <v>4</v>
      </c>
      <c r="AR10" s="2" t="s">
        <v>65</v>
      </c>
      <c r="AS10" s="2">
        <v>0</v>
      </c>
      <c r="AT10" s="2">
        <v>0.39269999999999999</v>
      </c>
      <c r="AU10" s="2">
        <f t="shared" si="2"/>
        <v>-0.39269999999999999</v>
      </c>
      <c r="AV10" s="8" t="s">
        <v>66</v>
      </c>
    </row>
    <row r="11" spans="1:48" x14ac:dyDescent="0.25">
      <c r="A11" s="3">
        <v>37946</v>
      </c>
      <c r="B11" s="2">
        <v>45.579269410000002</v>
      </c>
      <c r="D11" s="3">
        <v>37944</v>
      </c>
      <c r="E11" s="10">
        <f t="shared" si="0"/>
        <v>0.33333294324403756</v>
      </c>
      <c r="J11" s="7" t="s">
        <v>24</v>
      </c>
      <c r="K11" s="11">
        <v>0.33329999999999999</v>
      </c>
      <c r="L11" t="s">
        <v>25</v>
      </c>
      <c r="X11" t="s">
        <v>72</v>
      </c>
      <c r="AE11" t="s">
        <v>86</v>
      </c>
      <c r="AL11" t="s">
        <v>96</v>
      </c>
      <c r="AQ11" s="2">
        <v>5</v>
      </c>
      <c r="AR11" s="2" t="s">
        <v>67</v>
      </c>
      <c r="AS11" s="2">
        <v>0.33329999999999999</v>
      </c>
      <c r="AT11" s="2">
        <v>0.31850000000000001</v>
      </c>
      <c r="AU11" s="2">
        <f t="shared" si="2"/>
        <v>1.479999999999998E-2</v>
      </c>
      <c r="AV11" s="8">
        <f t="shared" si="1"/>
        <v>4.4404440444044346E-2</v>
      </c>
    </row>
    <row r="12" spans="1:48" x14ac:dyDescent="0.25">
      <c r="D12" s="3">
        <v>37945</v>
      </c>
      <c r="E12" s="10">
        <f t="shared" si="0"/>
        <v>0.66666588648807512</v>
      </c>
      <c r="J12" s="7" t="s">
        <v>26</v>
      </c>
      <c r="K12" s="11">
        <v>0.66669999999999996</v>
      </c>
      <c r="L12" t="s">
        <v>27</v>
      </c>
      <c r="X12">
        <v>0.52498</v>
      </c>
      <c r="AE12">
        <v>0.56940000000000002</v>
      </c>
      <c r="AL12">
        <v>0.65480000000000005</v>
      </c>
      <c r="AQ12" s="2">
        <v>6</v>
      </c>
      <c r="AR12" s="2" t="s">
        <v>69</v>
      </c>
      <c r="AS12" s="2">
        <v>0.66669999999999996</v>
      </c>
      <c r="AT12" s="2">
        <v>0.4012</v>
      </c>
      <c r="AU12" s="2">
        <f t="shared" si="2"/>
        <v>0.26549999999999996</v>
      </c>
      <c r="AV12" s="8">
        <f t="shared" si="1"/>
        <v>0.39823008849557517</v>
      </c>
    </row>
    <row r="13" spans="1:48" x14ac:dyDescent="0.25">
      <c r="D13" s="3">
        <v>37946</v>
      </c>
      <c r="E13" s="10">
        <f t="shared" si="0"/>
        <v>1</v>
      </c>
      <c r="J13" s="7" t="s">
        <v>30</v>
      </c>
      <c r="K13" s="11">
        <v>1</v>
      </c>
      <c r="L13" t="s">
        <v>31</v>
      </c>
      <c r="AQ13" s="2">
        <v>7</v>
      </c>
      <c r="AR13" s="2" t="s">
        <v>70</v>
      </c>
      <c r="AS13" s="2">
        <v>1</v>
      </c>
      <c r="AT13" s="2">
        <v>0.4521</v>
      </c>
      <c r="AU13" s="2">
        <f t="shared" si="2"/>
        <v>0.54790000000000005</v>
      </c>
      <c r="AV13" s="8">
        <f t="shared" si="1"/>
        <v>0.54790000000000005</v>
      </c>
    </row>
    <row r="14" spans="1:48" x14ac:dyDescent="0.25">
      <c r="V14" t="s">
        <v>77</v>
      </c>
      <c r="AC14" t="s">
        <v>77</v>
      </c>
      <c r="AJ14" t="s">
        <v>77</v>
      </c>
    </row>
    <row r="15" spans="1:48" x14ac:dyDescent="0.25">
      <c r="J15" t="s">
        <v>36</v>
      </c>
      <c r="X15" t="s">
        <v>75</v>
      </c>
      <c r="AE15" t="s">
        <v>87</v>
      </c>
      <c r="AL15" t="s">
        <v>97</v>
      </c>
    </row>
    <row r="16" spans="1:48" x14ac:dyDescent="0.25">
      <c r="X16" t="s">
        <v>73</v>
      </c>
      <c r="AE16" t="s">
        <v>88</v>
      </c>
      <c r="AL16" t="s">
        <v>98</v>
      </c>
      <c r="AU16" t="s">
        <v>71</v>
      </c>
      <c r="AV16" s="1">
        <f>63.02%+57.79%+44.1%+4.45%+39.8%+54.79%</f>
        <v>2.6395</v>
      </c>
    </row>
    <row r="17" spans="10:48" x14ac:dyDescent="0.25">
      <c r="X17">
        <v>0.51249999999999996</v>
      </c>
      <c r="AE17">
        <v>0.54779999999999995</v>
      </c>
      <c r="AL17">
        <v>0.61699999999999999</v>
      </c>
      <c r="AV17" s="9">
        <f>AV16/6</f>
        <v>0.43991666666666668</v>
      </c>
    </row>
    <row r="18" spans="10:48" x14ac:dyDescent="0.25">
      <c r="J18" s="4" t="s">
        <v>5</v>
      </c>
    </row>
    <row r="19" spans="10:48" x14ac:dyDescent="0.25">
      <c r="J19" t="s">
        <v>8</v>
      </c>
      <c r="V19" t="s">
        <v>78</v>
      </c>
      <c r="AC19" t="s">
        <v>78</v>
      </c>
      <c r="AJ19" t="s">
        <v>78</v>
      </c>
    </row>
    <row r="20" spans="10:48" x14ac:dyDescent="0.25">
      <c r="J20" t="s">
        <v>10</v>
      </c>
      <c r="X20" t="s">
        <v>48</v>
      </c>
      <c r="AE20" t="s">
        <v>89</v>
      </c>
      <c r="AL20" t="s">
        <v>99</v>
      </c>
    </row>
    <row r="21" spans="10:48" x14ac:dyDescent="0.25">
      <c r="J21" t="s">
        <v>12</v>
      </c>
      <c r="X21" t="s">
        <v>49</v>
      </c>
      <c r="AE21" t="s">
        <v>50</v>
      </c>
      <c r="AL21" t="s">
        <v>51</v>
      </c>
    </row>
    <row r="22" spans="10:48" x14ac:dyDescent="0.25">
      <c r="X22">
        <v>0.1489</v>
      </c>
      <c r="AE22">
        <v>0.34589999999999999</v>
      </c>
      <c r="AL22">
        <v>0.65529999999999999</v>
      </c>
    </row>
    <row r="24" spans="10:48" x14ac:dyDescent="0.25">
      <c r="V24" t="s">
        <v>79</v>
      </c>
      <c r="AC24" t="s">
        <v>79</v>
      </c>
      <c r="AJ24" t="s">
        <v>79</v>
      </c>
    </row>
    <row r="25" spans="10:48" x14ac:dyDescent="0.25">
      <c r="Y25" t="s">
        <v>80</v>
      </c>
      <c r="AF25" t="s">
        <v>90</v>
      </c>
      <c r="AM25" t="s">
        <v>100</v>
      </c>
    </row>
    <row r="26" spans="10:48" x14ac:dyDescent="0.25">
      <c r="Y26">
        <v>7.6300000000000007E-2</v>
      </c>
      <c r="AF26">
        <v>0.2331</v>
      </c>
      <c r="AM26">
        <v>0.55710000000000004</v>
      </c>
    </row>
    <row r="28" spans="10:48" x14ac:dyDescent="0.25">
      <c r="V28" t="s">
        <v>52</v>
      </c>
      <c r="AC28" t="s">
        <v>52</v>
      </c>
      <c r="AJ28" t="s">
        <v>52</v>
      </c>
    </row>
    <row r="29" spans="10:48" x14ac:dyDescent="0.25">
      <c r="X29" t="s">
        <v>81</v>
      </c>
      <c r="AE29" t="s">
        <v>91</v>
      </c>
      <c r="AL29" t="s">
        <v>101</v>
      </c>
    </row>
    <row r="30" spans="10:48" x14ac:dyDescent="0.25">
      <c r="X30" t="s">
        <v>82</v>
      </c>
      <c r="AE30" t="s">
        <v>92</v>
      </c>
      <c r="AL30" t="s">
        <v>102</v>
      </c>
    </row>
    <row r="31" spans="10:48" x14ac:dyDescent="0.25">
      <c r="X31">
        <v>0.54979999999999996</v>
      </c>
      <c r="AE31">
        <v>0.59030000000000005</v>
      </c>
      <c r="AL31">
        <v>0.6673</v>
      </c>
    </row>
    <row r="33" spans="22:38" x14ac:dyDescent="0.25">
      <c r="V33" t="s">
        <v>53</v>
      </c>
      <c r="AC33" t="s">
        <v>53</v>
      </c>
      <c r="AJ33" t="s">
        <v>53</v>
      </c>
    </row>
    <row r="34" spans="22:38" x14ac:dyDescent="0.25">
      <c r="X34" t="s">
        <v>83</v>
      </c>
      <c r="AE34" t="s">
        <v>93</v>
      </c>
      <c r="AL34" t="s">
        <v>103</v>
      </c>
    </row>
    <row r="35" spans="22:38" x14ac:dyDescent="0.25">
      <c r="X35" t="s">
        <v>84</v>
      </c>
      <c r="AE35" t="s">
        <v>94</v>
      </c>
      <c r="AL35" t="s">
        <v>104</v>
      </c>
    </row>
    <row r="36" spans="22:38" x14ac:dyDescent="0.25">
      <c r="X36">
        <v>4.1799999999999997E-2</v>
      </c>
      <c r="AE36">
        <v>0.13469999999999999</v>
      </c>
      <c r="AL36">
        <v>0.33729999999999999</v>
      </c>
    </row>
    <row r="40" spans="22:38" x14ac:dyDescent="0.25">
      <c r="AC40" t="s">
        <v>62</v>
      </c>
    </row>
    <row r="42" spans="22:38" x14ac:dyDescent="0.25">
      <c r="AD42" t="s">
        <v>105</v>
      </c>
    </row>
    <row r="43" spans="22:38" x14ac:dyDescent="0.25">
      <c r="AD43" s="5">
        <v>0.36980000000000002</v>
      </c>
    </row>
    <row r="44" spans="22:38" x14ac:dyDescent="0.25">
      <c r="AE44" s="12" t="s">
        <v>68</v>
      </c>
      <c r="AF44" s="13"/>
      <c r="AG44" s="14"/>
    </row>
    <row r="45" spans="22:38" x14ac:dyDescent="0.25">
      <c r="AE45" s="6" t="s">
        <v>55</v>
      </c>
      <c r="AF45" s="6" t="s">
        <v>56</v>
      </c>
      <c r="AG45" s="6" t="s">
        <v>58</v>
      </c>
    </row>
    <row r="46" spans="22:38" x14ac:dyDescent="0.25">
      <c r="AE46" s="2">
        <v>1</v>
      </c>
      <c r="AF46" s="2" t="s">
        <v>61</v>
      </c>
      <c r="AG46" s="7">
        <v>0.36980000000000002</v>
      </c>
    </row>
    <row r="47" spans="22:38" x14ac:dyDescent="0.25">
      <c r="AE47" s="2">
        <v>2</v>
      </c>
      <c r="AF47" s="2" t="s">
        <v>63</v>
      </c>
      <c r="AG47" s="7">
        <v>0.42209999999999998</v>
      </c>
    </row>
    <row r="48" spans="22:38" x14ac:dyDescent="0.25">
      <c r="AE48" s="2">
        <v>3</v>
      </c>
      <c r="AF48" s="2" t="s">
        <v>64</v>
      </c>
      <c r="AG48" s="7">
        <v>0.4803</v>
      </c>
    </row>
    <row r="49" spans="31:33" x14ac:dyDescent="0.25">
      <c r="AE49" s="2">
        <v>4</v>
      </c>
      <c r="AF49" s="2" t="s">
        <v>65</v>
      </c>
      <c r="AG49" s="7">
        <v>0.39269999999999999</v>
      </c>
    </row>
    <row r="50" spans="31:33" x14ac:dyDescent="0.25">
      <c r="AE50" s="2">
        <v>5</v>
      </c>
      <c r="AF50" s="2" t="s">
        <v>67</v>
      </c>
      <c r="AG50" s="7">
        <v>0.31850000000000001</v>
      </c>
    </row>
    <row r="51" spans="31:33" x14ac:dyDescent="0.25">
      <c r="AE51" s="2">
        <v>6</v>
      </c>
      <c r="AF51" s="2" t="s">
        <v>69</v>
      </c>
      <c r="AG51" s="7">
        <v>0.4012</v>
      </c>
    </row>
    <row r="52" spans="31:33" x14ac:dyDescent="0.25">
      <c r="AE52" s="2">
        <v>7</v>
      </c>
      <c r="AF52" s="2" t="s">
        <v>70</v>
      </c>
      <c r="AG52" s="7">
        <v>0.4521</v>
      </c>
    </row>
  </sheetData>
  <mergeCells count="10">
    <mergeCell ref="AE44:AG44"/>
    <mergeCell ref="R9:T9"/>
    <mergeCell ref="R10:T10"/>
    <mergeCell ref="R2:T2"/>
    <mergeCell ref="R3:T3"/>
    <mergeCell ref="R4:T4"/>
    <mergeCell ref="R5:T5"/>
    <mergeCell ref="R6:T6"/>
    <mergeCell ref="R7:T7"/>
    <mergeCell ref="R8:T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7C544AE330345B3E5F0E6A99F051B" ma:contentTypeVersion="13" ma:contentTypeDescription="Create a new document." ma:contentTypeScope="" ma:versionID="92f8097487513a1b16c67311cbcf1654">
  <xsd:schema xmlns:xsd="http://www.w3.org/2001/XMLSchema" xmlns:xs="http://www.w3.org/2001/XMLSchema" xmlns:p="http://schemas.microsoft.com/office/2006/metadata/properties" xmlns:ns3="3cee69e0-bd57-417d-b7c3-9a7f432a682a" targetNamespace="http://schemas.microsoft.com/office/2006/metadata/properties" ma:root="true" ma:fieldsID="48ae201dd68a04d1ce8e38c53ff1e079" ns3:_="">
    <xsd:import namespace="3cee69e0-bd57-417d-b7c3-9a7f432a68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69e0-bd57-417d-b7c3-9a7f432a6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A076D4-0EF9-4747-9AEB-D26ED58FDE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A585F0-E622-4617-BA7E-5EFCAA0EE97F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3cee69e0-bd57-417d-b7c3-9a7f432a682a"/>
    <ds:schemaRef ds:uri="http://schemas.microsoft.com/office/infopath/2007/PartnerControls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3DF3DF7-1760-42CE-9940-6992ABC52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e69e0-bd57-417d-b7c3-9a7f432a6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PERHITUNGAN MANUAL LSTM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Richardo Teddy</dc:creator>
  <cp:lastModifiedBy>RICHARDO TEDDY ARDHANA</cp:lastModifiedBy>
  <dcterms:created xsi:type="dcterms:W3CDTF">2025-05-08T14:44:53Z</dcterms:created>
  <dcterms:modified xsi:type="dcterms:W3CDTF">2025-05-08T15:15:55Z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0x010100A057C544AE330345B3E5F0E6A99F051B</vt:lpwstr>
  </property>
</Properties>
</file>