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5230CB91-6AC5-4898-BB6B-F934BFE7B339}" xr6:coauthVersionLast="47" xr6:coauthVersionMax="47" xr10:uidLastSave="{00000000-0000-0000-0000-000000000000}"/>
  <bookViews>
    <workbookView xWindow="-120" yWindow="-120" windowWidth="29040" windowHeight="15720" activeTab="6" xr2:uid="{F51D6901-E774-496F-8831-ABE68F6F3D7C}"/>
  </bookViews>
  <sheets>
    <sheet name="coba" sheetId="1" r:id="rId1"/>
    <sheet name="data" sheetId="5" r:id="rId2"/>
    <sheet name="tes" sheetId="3" r:id="rId3"/>
    <sheet name="contoh" sheetId="2" r:id="rId4"/>
    <sheet name="dataset" sheetId="4" r:id="rId5"/>
    <sheet name="Sheet1" sheetId="6" r:id="rId6"/>
    <sheet name="ALL" sheetId="10" r:id="rId7"/>
    <sheet name="FWD" sheetId="11" r:id="rId8"/>
    <sheet name="MID" sheetId="8" r:id="rId9"/>
    <sheet name="DF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8" l="1"/>
  <c r="F92" i="8"/>
  <c r="F91" i="8"/>
  <c r="F90" i="8"/>
  <c r="D92" i="8"/>
  <c r="D91" i="8"/>
  <c r="A91" i="8"/>
  <c r="A92" i="8"/>
  <c r="A90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2" i="8"/>
  <c r="H88" i="8"/>
  <c r="J88" i="8" s="1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150" i="10"/>
  <c r="X151" i="10"/>
  <c r="X152" i="10"/>
  <c r="X153" i="10"/>
  <c r="X154" i="10"/>
  <c r="X155" i="10"/>
  <c r="X156" i="10"/>
  <c r="X157" i="10"/>
  <c r="X158" i="10"/>
  <c r="X159" i="10"/>
  <c r="X160" i="10"/>
  <c r="X161" i="10"/>
  <c r="X162" i="10"/>
  <c r="X163" i="10"/>
  <c r="X164" i="10"/>
  <c r="X165" i="10"/>
  <c r="X166" i="10"/>
  <c r="X167" i="10"/>
  <c r="X168" i="10"/>
  <c r="X169" i="10"/>
  <c r="X170" i="10"/>
  <c r="X171" i="10"/>
  <c r="X172" i="10"/>
  <c r="X173" i="10"/>
  <c r="X174" i="10"/>
  <c r="X175" i="10"/>
  <c r="X176" i="10"/>
  <c r="X177" i="10"/>
  <c r="X178" i="10"/>
  <c r="X179" i="10"/>
  <c r="X180" i="10"/>
  <c r="X181" i="10"/>
  <c r="X182" i="10"/>
  <c r="X183" i="10"/>
  <c r="X184" i="10"/>
  <c r="X185" i="10"/>
  <c r="X186" i="10"/>
  <c r="X187" i="10"/>
  <c r="X188" i="10"/>
  <c r="X189" i="10"/>
  <c r="X190" i="10"/>
  <c r="X191" i="10"/>
  <c r="X192" i="10"/>
  <c r="X193" i="10"/>
  <c r="X194" i="10"/>
  <c r="X195" i="10"/>
  <c r="X196" i="10"/>
  <c r="X197" i="10"/>
  <c r="X198" i="10"/>
  <c r="X199" i="10"/>
  <c r="X200" i="10"/>
  <c r="X201" i="10"/>
  <c r="X202" i="10"/>
  <c r="X203" i="10"/>
  <c r="X204" i="10"/>
  <c r="X205" i="10"/>
  <c r="X206" i="10"/>
  <c r="X207" i="10"/>
  <c r="X208" i="10"/>
  <c r="X209" i="10"/>
  <c r="X210" i="10"/>
  <c r="X211" i="10"/>
  <c r="X212" i="10"/>
  <c r="X213" i="10"/>
  <c r="X214" i="10"/>
  <c r="X215" i="10"/>
  <c r="X216" i="10"/>
  <c r="X217" i="10"/>
  <c r="X218" i="10"/>
  <c r="X219" i="10"/>
  <c r="X220" i="10"/>
  <c r="X221" i="10"/>
  <c r="X222" i="10"/>
  <c r="X223" i="10"/>
  <c r="X224" i="10"/>
  <c r="X225" i="10"/>
  <c r="X226" i="10"/>
  <c r="X227" i="10"/>
  <c r="X228" i="10"/>
  <c r="X229" i="10"/>
  <c r="X230" i="10"/>
  <c r="X231" i="10"/>
  <c r="X232" i="10"/>
  <c r="X233" i="10"/>
  <c r="X234" i="10"/>
  <c r="X235" i="10"/>
  <c r="X236" i="10"/>
  <c r="X237" i="10"/>
  <c r="X238" i="10"/>
  <c r="X239" i="10"/>
  <c r="X240" i="10"/>
  <c r="X241" i="10"/>
  <c r="X242" i="10"/>
  <c r="X243" i="10"/>
  <c r="X244" i="10"/>
  <c r="X245" i="10"/>
  <c r="X246" i="10"/>
  <c r="X247" i="10"/>
  <c r="X248" i="10"/>
  <c r="X249" i="10"/>
  <c r="X250" i="10"/>
  <c r="X251" i="10"/>
  <c r="X252" i="10"/>
  <c r="X253" i="10"/>
  <c r="X254" i="10"/>
  <c r="X255" i="10"/>
  <c r="X256" i="10"/>
  <c r="X257" i="10"/>
  <c r="X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" i="10"/>
  <c r="AB3" i="10"/>
  <c r="H257" i="10"/>
  <c r="J257" i="10" s="1"/>
  <c r="H256" i="10"/>
  <c r="J256" i="10" s="1"/>
  <c r="H255" i="10"/>
  <c r="J255" i="10" s="1"/>
  <c r="H254" i="10"/>
  <c r="J254" i="10" s="1"/>
  <c r="H253" i="10"/>
  <c r="J253" i="10" s="1"/>
  <c r="H252" i="10"/>
  <c r="J252" i="10" s="1"/>
  <c r="H251" i="10"/>
  <c r="J251" i="10" s="1"/>
  <c r="H250" i="10"/>
  <c r="J250" i="10" s="1"/>
  <c r="H249" i="10"/>
  <c r="J249" i="10" s="1"/>
  <c r="H248" i="10"/>
  <c r="J248" i="10" s="1"/>
  <c r="H247" i="10"/>
  <c r="J247" i="10" s="1"/>
  <c r="H246" i="10"/>
  <c r="J246" i="10" s="1"/>
  <c r="H245" i="10"/>
  <c r="J245" i="10" s="1"/>
  <c r="H244" i="10"/>
  <c r="J244" i="10" s="1"/>
  <c r="H243" i="10"/>
  <c r="J243" i="10" s="1"/>
  <c r="H242" i="10"/>
  <c r="J242" i="10" s="1"/>
  <c r="H241" i="10"/>
  <c r="J241" i="10" s="1"/>
  <c r="H240" i="10"/>
  <c r="J240" i="10" s="1"/>
  <c r="H239" i="10"/>
  <c r="J239" i="10" s="1"/>
  <c r="H238" i="10"/>
  <c r="J238" i="10" s="1"/>
  <c r="H237" i="10"/>
  <c r="J237" i="10" s="1"/>
  <c r="H236" i="10"/>
  <c r="J236" i="10" s="1"/>
  <c r="H235" i="10"/>
  <c r="J235" i="10" s="1"/>
  <c r="H234" i="10"/>
  <c r="J234" i="10" s="1"/>
  <c r="H233" i="10"/>
  <c r="J233" i="10" s="1"/>
  <c r="H232" i="10"/>
  <c r="J232" i="10" s="1"/>
  <c r="H231" i="10"/>
  <c r="J231" i="10" s="1"/>
  <c r="H230" i="10"/>
  <c r="J230" i="10" s="1"/>
  <c r="H229" i="10"/>
  <c r="J229" i="10" s="1"/>
  <c r="H228" i="10"/>
  <c r="J228" i="10" s="1"/>
  <c r="H227" i="10"/>
  <c r="J227" i="10" s="1"/>
  <c r="H226" i="10"/>
  <c r="J226" i="10" s="1"/>
  <c r="H225" i="10"/>
  <c r="J225" i="10" s="1"/>
  <c r="H224" i="10"/>
  <c r="J224" i="10" s="1"/>
  <c r="H223" i="10"/>
  <c r="J223" i="10" s="1"/>
  <c r="H222" i="10"/>
  <c r="J222" i="10" s="1"/>
  <c r="H221" i="10"/>
  <c r="J221" i="10" s="1"/>
  <c r="H220" i="10"/>
  <c r="J220" i="10" s="1"/>
  <c r="H219" i="10"/>
  <c r="J219" i="10" s="1"/>
  <c r="H218" i="10"/>
  <c r="J218" i="10" s="1"/>
  <c r="H217" i="10"/>
  <c r="J217" i="10" s="1"/>
  <c r="H216" i="10"/>
  <c r="J216" i="10" s="1"/>
  <c r="H215" i="10"/>
  <c r="J215" i="10" s="1"/>
  <c r="H214" i="10"/>
  <c r="J214" i="10" s="1"/>
  <c r="H213" i="10"/>
  <c r="J213" i="10" s="1"/>
  <c r="H212" i="10"/>
  <c r="J212" i="10" s="1"/>
  <c r="H211" i="10"/>
  <c r="J211" i="10" s="1"/>
  <c r="H210" i="10"/>
  <c r="J210" i="10" s="1"/>
  <c r="H209" i="10"/>
  <c r="J209" i="10" s="1"/>
  <c r="H208" i="10"/>
  <c r="J208" i="10" s="1"/>
  <c r="H207" i="10"/>
  <c r="J207" i="10" s="1"/>
  <c r="H206" i="10"/>
  <c r="J206" i="10" s="1"/>
  <c r="H205" i="10"/>
  <c r="J205" i="10" s="1"/>
  <c r="H204" i="10"/>
  <c r="J204" i="10" s="1"/>
  <c r="H203" i="10"/>
  <c r="J203" i="10" s="1"/>
  <c r="H202" i="10"/>
  <c r="J202" i="10" s="1"/>
  <c r="H201" i="10"/>
  <c r="J201" i="10" s="1"/>
  <c r="H200" i="10"/>
  <c r="J200" i="10" s="1"/>
  <c r="H199" i="10"/>
  <c r="J199" i="10" s="1"/>
  <c r="H198" i="10"/>
  <c r="J198" i="10" s="1"/>
  <c r="H197" i="10"/>
  <c r="J197" i="10" s="1"/>
  <c r="H196" i="10"/>
  <c r="J196" i="10" s="1"/>
  <c r="H195" i="10"/>
  <c r="J195" i="10" s="1"/>
  <c r="H194" i="10"/>
  <c r="J194" i="10" s="1"/>
  <c r="H193" i="10"/>
  <c r="J193" i="10" s="1"/>
  <c r="H192" i="10"/>
  <c r="J192" i="10" s="1"/>
  <c r="H191" i="10"/>
  <c r="J191" i="10" s="1"/>
  <c r="H190" i="10"/>
  <c r="J190" i="10" s="1"/>
  <c r="H189" i="10"/>
  <c r="J189" i="10" s="1"/>
  <c r="H188" i="10"/>
  <c r="J188" i="10" s="1"/>
  <c r="H187" i="10"/>
  <c r="J187" i="10" s="1"/>
  <c r="H186" i="10"/>
  <c r="J186" i="10" s="1"/>
  <c r="H185" i="10"/>
  <c r="J185" i="10" s="1"/>
  <c r="H184" i="10"/>
  <c r="J184" i="10" s="1"/>
  <c r="H183" i="10"/>
  <c r="J183" i="10" s="1"/>
  <c r="H182" i="10"/>
  <c r="J182" i="10" s="1"/>
  <c r="H181" i="10"/>
  <c r="J181" i="10" s="1"/>
  <c r="H180" i="10"/>
  <c r="J180" i="10" s="1"/>
  <c r="H179" i="10"/>
  <c r="J179" i="10" s="1"/>
  <c r="H178" i="10"/>
  <c r="J178" i="10" s="1"/>
  <c r="H177" i="10"/>
  <c r="J177" i="10" s="1"/>
  <c r="H176" i="10"/>
  <c r="J176" i="10" s="1"/>
  <c r="H175" i="10"/>
  <c r="J175" i="10" s="1"/>
  <c r="H174" i="10"/>
  <c r="J174" i="10" s="1"/>
  <c r="H173" i="10"/>
  <c r="J173" i="10" s="1"/>
  <c r="H172" i="10"/>
  <c r="J172" i="10" s="1"/>
  <c r="H171" i="10"/>
  <c r="J171" i="10" s="1"/>
  <c r="H170" i="10"/>
  <c r="J170" i="10" s="1"/>
  <c r="H169" i="10"/>
  <c r="J169" i="10" s="1"/>
  <c r="H168" i="10"/>
  <c r="J168" i="10" s="1"/>
  <c r="H167" i="10"/>
  <c r="J167" i="10" s="1"/>
  <c r="H166" i="10"/>
  <c r="J166" i="10" s="1"/>
  <c r="H165" i="10"/>
  <c r="J165" i="10" s="1"/>
  <c r="H164" i="10"/>
  <c r="J164" i="10" s="1"/>
  <c r="H163" i="10"/>
  <c r="J163" i="10" s="1"/>
  <c r="H162" i="10"/>
  <c r="J162" i="10" s="1"/>
  <c r="H161" i="10"/>
  <c r="J161" i="10" s="1"/>
  <c r="H160" i="10"/>
  <c r="J160" i="10" s="1"/>
  <c r="H159" i="10"/>
  <c r="J159" i="10" s="1"/>
  <c r="H158" i="10"/>
  <c r="J158" i="10" s="1"/>
  <c r="H157" i="10"/>
  <c r="J157" i="10" s="1"/>
  <c r="H156" i="10"/>
  <c r="J156" i="10" s="1"/>
  <c r="H155" i="10"/>
  <c r="J155" i="10" s="1"/>
  <c r="H154" i="10"/>
  <c r="J154" i="10" s="1"/>
  <c r="H153" i="10"/>
  <c r="J153" i="10" s="1"/>
  <c r="H152" i="10"/>
  <c r="J152" i="10" s="1"/>
  <c r="H151" i="10"/>
  <c r="J151" i="10" s="1"/>
  <c r="H150" i="10"/>
  <c r="J150" i="10" s="1"/>
  <c r="H149" i="10"/>
  <c r="J149" i="10" s="1"/>
  <c r="H148" i="10"/>
  <c r="J148" i="10" s="1"/>
  <c r="J147" i="10"/>
  <c r="H147" i="10"/>
  <c r="H146" i="10"/>
  <c r="J146" i="10" s="1"/>
  <c r="H145" i="10"/>
  <c r="J145" i="10" s="1"/>
  <c r="H144" i="10"/>
  <c r="J144" i="10" s="1"/>
  <c r="H143" i="10"/>
  <c r="J143" i="10" s="1"/>
  <c r="H142" i="10"/>
  <c r="J142" i="10" s="1"/>
  <c r="J141" i="10"/>
  <c r="H141" i="10"/>
  <c r="H140" i="10"/>
  <c r="J140" i="10" s="1"/>
  <c r="H139" i="10"/>
  <c r="J139" i="10" s="1"/>
  <c r="H138" i="10"/>
  <c r="J138" i="10" s="1"/>
  <c r="H137" i="10"/>
  <c r="J137" i="10" s="1"/>
  <c r="H136" i="10"/>
  <c r="J136" i="10" s="1"/>
  <c r="H135" i="10"/>
  <c r="J135" i="10" s="1"/>
  <c r="H134" i="10"/>
  <c r="J134" i="10" s="1"/>
  <c r="H133" i="10"/>
  <c r="J133" i="10" s="1"/>
  <c r="H132" i="10"/>
  <c r="J132" i="10" s="1"/>
  <c r="J131" i="10"/>
  <c r="H131" i="10"/>
  <c r="H130" i="10"/>
  <c r="J130" i="10" s="1"/>
  <c r="H129" i="10"/>
  <c r="J129" i="10" s="1"/>
  <c r="H128" i="10"/>
  <c r="J128" i="10" s="1"/>
  <c r="H127" i="10"/>
  <c r="J127" i="10" s="1"/>
  <c r="H126" i="10"/>
  <c r="J126" i="10" s="1"/>
  <c r="J125" i="10"/>
  <c r="H125" i="10"/>
  <c r="H124" i="10"/>
  <c r="J124" i="10" s="1"/>
  <c r="J123" i="10"/>
  <c r="H123" i="10"/>
  <c r="H122" i="10"/>
  <c r="J122" i="10" s="1"/>
  <c r="H121" i="10"/>
  <c r="J121" i="10" s="1"/>
  <c r="H120" i="10"/>
  <c r="J120" i="10" s="1"/>
  <c r="H119" i="10"/>
  <c r="J119" i="10" s="1"/>
  <c r="H118" i="10"/>
  <c r="J118" i="10" s="1"/>
  <c r="H117" i="10"/>
  <c r="J117" i="10" s="1"/>
  <c r="H116" i="10"/>
  <c r="J116" i="10" s="1"/>
  <c r="H115" i="10"/>
  <c r="J115" i="10" s="1"/>
  <c r="H114" i="10"/>
  <c r="J114" i="10" s="1"/>
  <c r="H113" i="10"/>
  <c r="J113" i="10" s="1"/>
  <c r="H112" i="10"/>
  <c r="J112" i="10" s="1"/>
  <c r="H111" i="10"/>
  <c r="J111" i="10" s="1"/>
  <c r="H110" i="10"/>
  <c r="J110" i="10" s="1"/>
  <c r="H109" i="10"/>
  <c r="J109" i="10" s="1"/>
  <c r="H108" i="10"/>
  <c r="J108" i="10" s="1"/>
  <c r="H107" i="10"/>
  <c r="J107" i="10" s="1"/>
  <c r="H106" i="10"/>
  <c r="J106" i="10" s="1"/>
  <c r="H105" i="10"/>
  <c r="J105" i="10" s="1"/>
  <c r="H104" i="10"/>
  <c r="J104" i="10" s="1"/>
  <c r="H103" i="10"/>
  <c r="J103" i="10" s="1"/>
  <c r="H102" i="10"/>
  <c r="J102" i="10" s="1"/>
  <c r="H101" i="10"/>
  <c r="J101" i="10" s="1"/>
  <c r="H100" i="10"/>
  <c r="J100" i="10" s="1"/>
  <c r="H99" i="10"/>
  <c r="J99" i="10" s="1"/>
  <c r="H98" i="10"/>
  <c r="J98" i="10" s="1"/>
  <c r="H97" i="10"/>
  <c r="J97" i="10" s="1"/>
  <c r="H96" i="10"/>
  <c r="J96" i="10" s="1"/>
  <c r="H95" i="10"/>
  <c r="J95" i="10" s="1"/>
  <c r="H94" i="10"/>
  <c r="J94" i="10" s="1"/>
  <c r="H93" i="10"/>
  <c r="J93" i="10" s="1"/>
  <c r="H92" i="10"/>
  <c r="J92" i="10" s="1"/>
  <c r="H91" i="10"/>
  <c r="J91" i="10" s="1"/>
  <c r="H90" i="10"/>
  <c r="J90" i="10" s="1"/>
  <c r="H89" i="10"/>
  <c r="J89" i="10" s="1"/>
  <c r="H2" i="10"/>
  <c r="J2" i="10" s="1"/>
  <c r="H3" i="10"/>
  <c r="J3" i="10" s="1"/>
  <c r="H4" i="10"/>
  <c r="J4" i="10"/>
  <c r="H5" i="10"/>
  <c r="J5" i="10" s="1"/>
  <c r="H6" i="10"/>
  <c r="J6" i="10" s="1"/>
  <c r="H7" i="10"/>
  <c r="J7" i="10" s="1"/>
  <c r="H8" i="10"/>
  <c r="J8" i="10" s="1"/>
  <c r="H9" i="10"/>
  <c r="J9" i="10" s="1"/>
  <c r="H10" i="10"/>
  <c r="J10" i="10" s="1"/>
  <c r="H11" i="10"/>
  <c r="J11" i="10" s="1"/>
  <c r="H12" i="10"/>
  <c r="J12" i="10" s="1"/>
  <c r="H13" i="10"/>
  <c r="J13" i="10"/>
  <c r="H14" i="10"/>
  <c r="J14" i="10" s="1"/>
  <c r="H15" i="10"/>
  <c r="J15" i="10" s="1"/>
  <c r="H16" i="10"/>
  <c r="J16" i="10" s="1"/>
  <c r="H17" i="10"/>
  <c r="J17" i="10" s="1"/>
  <c r="H18" i="10"/>
  <c r="J18" i="10" s="1"/>
  <c r="H19" i="10"/>
  <c r="J19" i="10"/>
  <c r="H20" i="10"/>
  <c r="J20" i="10" s="1"/>
  <c r="H21" i="10"/>
  <c r="J21" i="10" s="1"/>
  <c r="H22" i="10"/>
  <c r="J22" i="10" s="1"/>
  <c r="H23" i="10"/>
  <c r="J23" i="10"/>
  <c r="H24" i="10"/>
  <c r="J24" i="10" s="1"/>
  <c r="H25" i="10"/>
  <c r="J25" i="10"/>
  <c r="H26" i="10"/>
  <c r="J26" i="10" s="1"/>
  <c r="H27" i="10"/>
  <c r="J27" i="10" s="1"/>
  <c r="H28" i="10"/>
  <c r="J28" i="10" s="1"/>
  <c r="H29" i="10"/>
  <c r="J29" i="10" s="1"/>
  <c r="H30" i="10"/>
  <c r="J30" i="10" s="1"/>
  <c r="H31" i="10"/>
  <c r="J31" i="10" s="1"/>
  <c r="H32" i="10"/>
  <c r="J32" i="10" s="1"/>
  <c r="H33" i="10"/>
  <c r="J33" i="10" s="1"/>
  <c r="H34" i="10"/>
  <c r="J34" i="10" s="1"/>
  <c r="H35" i="10"/>
  <c r="J35" i="10"/>
  <c r="H36" i="10"/>
  <c r="J36" i="10"/>
  <c r="H37" i="10"/>
  <c r="J37" i="10" s="1"/>
  <c r="H38" i="10"/>
  <c r="J38" i="10" s="1"/>
  <c r="H39" i="10"/>
  <c r="J39" i="10" s="1"/>
  <c r="H40" i="10"/>
  <c r="J40" i="10" s="1"/>
  <c r="H41" i="10"/>
  <c r="J41" i="10"/>
  <c r="H42" i="10"/>
  <c r="J42" i="10" s="1"/>
  <c r="H43" i="10"/>
  <c r="J43" i="10" s="1"/>
  <c r="H44" i="10"/>
  <c r="J44" i="10" s="1"/>
  <c r="H45" i="10"/>
  <c r="J45" i="10" s="1"/>
  <c r="H46" i="10"/>
  <c r="J46" i="10" s="1"/>
  <c r="H47" i="10"/>
  <c r="J47" i="10" s="1"/>
  <c r="H48" i="10"/>
  <c r="J48" i="10" s="1"/>
  <c r="H49" i="10"/>
  <c r="J49" i="10" s="1"/>
  <c r="H50" i="10"/>
  <c r="J50" i="10" s="1"/>
  <c r="H51" i="10"/>
  <c r="J51" i="10" s="1"/>
  <c r="H52" i="10"/>
  <c r="J52" i="10" s="1"/>
  <c r="H53" i="10"/>
  <c r="J53" i="10" s="1"/>
  <c r="H54" i="10"/>
  <c r="J54" i="10" s="1"/>
  <c r="H55" i="10"/>
  <c r="J55" i="10" s="1"/>
  <c r="H56" i="10"/>
  <c r="J56" i="10"/>
  <c r="H57" i="10"/>
  <c r="J57" i="10" s="1"/>
  <c r="H58" i="10"/>
  <c r="J58" i="10" s="1"/>
  <c r="H59" i="10"/>
  <c r="J59" i="10" s="1"/>
  <c r="H60" i="10"/>
  <c r="J60" i="10"/>
  <c r="H61" i="10"/>
  <c r="J61" i="10" s="1"/>
  <c r="H62" i="10"/>
  <c r="J62" i="10"/>
  <c r="H63" i="10"/>
  <c r="J63" i="10" s="1"/>
  <c r="H64" i="10"/>
  <c r="J64" i="10" s="1"/>
  <c r="H65" i="10"/>
  <c r="J65" i="10" s="1"/>
  <c r="H66" i="10"/>
  <c r="J66" i="10" s="1"/>
  <c r="H67" i="10"/>
  <c r="J67" i="10"/>
  <c r="H68" i="10"/>
  <c r="J68" i="10" s="1"/>
  <c r="H69" i="10"/>
  <c r="J69" i="10"/>
  <c r="H70" i="10"/>
  <c r="J70" i="10" s="1"/>
  <c r="H71" i="10"/>
  <c r="J71" i="10" s="1"/>
  <c r="H72" i="10"/>
  <c r="J72" i="10" s="1"/>
  <c r="H73" i="10"/>
  <c r="J73" i="10" s="1"/>
  <c r="H74" i="10"/>
  <c r="J74" i="10" s="1"/>
  <c r="H75" i="10"/>
  <c r="J75" i="10" s="1"/>
  <c r="H76" i="10"/>
  <c r="J76" i="10" s="1"/>
  <c r="H77" i="10"/>
  <c r="J77" i="10" s="1"/>
  <c r="H78" i="10"/>
  <c r="J78" i="10" s="1"/>
  <c r="H79" i="10"/>
  <c r="J79" i="10" s="1"/>
  <c r="H80" i="10"/>
  <c r="J80" i="10" s="1"/>
  <c r="H81" i="10"/>
  <c r="J81" i="10" s="1"/>
  <c r="H82" i="10"/>
  <c r="J82" i="10" s="1"/>
  <c r="H83" i="10"/>
  <c r="J83" i="10" s="1"/>
  <c r="H84" i="10"/>
  <c r="J84" i="10" s="1"/>
  <c r="H85" i="10"/>
  <c r="J85" i="10"/>
  <c r="H86" i="10"/>
  <c r="J86" i="10" s="1"/>
  <c r="H87" i="10"/>
  <c r="J87" i="10" s="1"/>
  <c r="H88" i="10"/>
  <c r="J88" i="10" s="1"/>
  <c r="X8" i="11"/>
  <c r="X9" i="11"/>
  <c r="X18" i="11"/>
  <c r="X20" i="11"/>
  <c r="X21" i="11"/>
  <c r="X30" i="11"/>
  <c r="X31" i="11"/>
  <c r="X32" i="11"/>
  <c r="X33" i="11"/>
  <c r="X42" i="11"/>
  <c r="X44" i="11"/>
  <c r="X45" i="11"/>
  <c r="X54" i="11"/>
  <c r="X55" i="11"/>
  <c r="X56" i="11"/>
  <c r="X57" i="11"/>
  <c r="X66" i="11"/>
  <c r="X67" i="11"/>
  <c r="X68" i="11"/>
  <c r="X69" i="11"/>
  <c r="X75" i="11"/>
  <c r="X77" i="11"/>
  <c r="X79" i="11"/>
  <c r="X80" i="11"/>
  <c r="X81" i="11"/>
  <c r="X87" i="11"/>
  <c r="N9" i="11"/>
  <c r="N11" i="11"/>
  <c r="N12" i="11"/>
  <c r="N19" i="11"/>
  <c r="N33" i="11"/>
  <c r="N34" i="11"/>
  <c r="N35" i="11"/>
  <c r="N42" i="11"/>
  <c r="N43" i="11"/>
  <c r="N44" i="11"/>
  <c r="N45" i="11"/>
  <c r="N57" i="11"/>
  <c r="N58" i="11"/>
  <c r="N59" i="11"/>
  <c r="N66" i="11"/>
  <c r="N67" i="11"/>
  <c r="N68" i="11"/>
  <c r="N69" i="11"/>
  <c r="N80" i="11"/>
  <c r="N81" i="11"/>
  <c r="N82" i="11"/>
  <c r="H88" i="11"/>
  <c r="J88" i="11" s="1"/>
  <c r="H87" i="11"/>
  <c r="J87" i="11" s="1"/>
  <c r="H86" i="11"/>
  <c r="J86" i="11" s="1"/>
  <c r="H85" i="11"/>
  <c r="J85" i="11" s="1"/>
  <c r="H84" i="11"/>
  <c r="J84" i="11" s="1"/>
  <c r="H83" i="11"/>
  <c r="J83" i="11" s="1"/>
  <c r="H82" i="11"/>
  <c r="J82" i="11" s="1"/>
  <c r="H81" i="11"/>
  <c r="J81" i="11" s="1"/>
  <c r="H80" i="11"/>
  <c r="J80" i="11" s="1"/>
  <c r="H79" i="11"/>
  <c r="J79" i="11" s="1"/>
  <c r="H78" i="11"/>
  <c r="J78" i="11" s="1"/>
  <c r="H77" i="11"/>
  <c r="J77" i="11" s="1"/>
  <c r="H76" i="11"/>
  <c r="J76" i="11" s="1"/>
  <c r="H75" i="11"/>
  <c r="J75" i="11" s="1"/>
  <c r="H74" i="11"/>
  <c r="J74" i="11" s="1"/>
  <c r="H73" i="11"/>
  <c r="J73" i="11" s="1"/>
  <c r="H72" i="11"/>
  <c r="J72" i="11" s="1"/>
  <c r="H71" i="11"/>
  <c r="J71" i="11" s="1"/>
  <c r="H70" i="11"/>
  <c r="J70" i="11" s="1"/>
  <c r="H69" i="11"/>
  <c r="J69" i="11" s="1"/>
  <c r="H68" i="11"/>
  <c r="J68" i="11" s="1"/>
  <c r="H67" i="11"/>
  <c r="J67" i="11" s="1"/>
  <c r="H66" i="11"/>
  <c r="J66" i="11" s="1"/>
  <c r="H65" i="11"/>
  <c r="J65" i="11" s="1"/>
  <c r="H64" i="11"/>
  <c r="J64" i="11" s="1"/>
  <c r="H63" i="11"/>
  <c r="J63" i="11" s="1"/>
  <c r="H62" i="11"/>
  <c r="J62" i="11" s="1"/>
  <c r="H61" i="11"/>
  <c r="J61" i="11" s="1"/>
  <c r="H60" i="11"/>
  <c r="J60" i="11" s="1"/>
  <c r="H59" i="11"/>
  <c r="J59" i="11" s="1"/>
  <c r="H58" i="11"/>
  <c r="J58" i="11" s="1"/>
  <c r="H57" i="11"/>
  <c r="J57" i="11" s="1"/>
  <c r="H56" i="11"/>
  <c r="J56" i="11" s="1"/>
  <c r="H55" i="11"/>
  <c r="J55" i="11" s="1"/>
  <c r="H54" i="11"/>
  <c r="J54" i="11" s="1"/>
  <c r="H53" i="11"/>
  <c r="J53" i="11" s="1"/>
  <c r="H52" i="11"/>
  <c r="J52" i="11" s="1"/>
  <c r="H51" i="11"/>
  <c r="J51" i="11" s="1"/>
  <c r="H50" i="11"/>
  <c r="J50" i="11" s="1"/>
  <c r="H49" i="11"/>
  <c r="J49" i="11" s="1"/>
  <c r="H48" i="11"/>
  <c r="J48" i="11" s="1"/>
  <c r="H47" i="11"/>
  <c r="J47" i="11" s="1"/>
  <c r="H46" i="11"/>
  <c r="J46" i="11" s="1"/>
  <c r="H45" i="11"/>
  <c r="J45" i="11" s="1"/>
  <c r="H44" i="11"/>
  <c r="J44" i="11" s="1"/>
  <c r="H43" i="11"/>
  <c r="J43" i="11" s="1"/>
  <c r="H42" i="11"/>
  <c r="J42" i="11" s="1"/>
  <c r="H41" i="11"/>
  <c r="J41" i="11" s="1"/>
  <c r="H40" i="11"/>
  <c r="J40" i="11" s="1"/>
  <c r="H39" i="11"/>
  <c r="J39" i="11" s="1"/>
  <c r="H38" i="11"/>
  <c r="J38" i="11" s="1"/>
  <c r="H37" i="11"/>
  <c r="J37" i="11" s="1"/>
  <c r="H36" i="11"/>
  <c r="J36" i="11" s="1"/>
  <c r="H35" i="11"/>
  <c r="J35" i="11" s="1"/>
  <c r="H34" i="11"/>
  <c r="J34" i="11" s="1"/>
  <c r="H33" i="11"/>
  <c r="J33" i="11" s="1"/>
  <c r="H32" i="11"/>
  <c r="J32" i="11" s="1"/>
  <c r="H31" i="11"/>
  <c r="J31" i="11" s="1"/>
  <c r="H30" i="11"/>
  <c r="J30" i="11" s="1"/>
  <c r="H29" i="11"/>
  <c r="J29" i="11" s="1"/>
  <c r="H28" i="11"/>
  <c r="J28" i="11" s="1"/>
  <c r="H27" i="11"/>
  <c r="J27" i="11" s="1"/>
  <c r="H26" i="11"/>
  <c r="J26" i="11" s="1"/>
  <c r="H25" i="11"/>
  <c r="J25" i="11" s="1"/>
  <c r="H24" i="11"/>
  <c r="J24" i="11" s="1"/>
  <c r="H23" i="11"/>
  <c r="J23" i="11" s="1"/>
  <c r="H22" i="11"/>
  <c r="J22" i="11" s="1"/>
  <c r="H21" i="11"/>
  <c r="J21" i="11" s="1"/>
  <c r="H20" i="11"/>
  <c r="J20" i="11" s="1"/>
  <c r="H19" i="11"/>
  <c r="J19" i="11" s="1"/>
  <c r="H18" i="11"/>
  <c r="J18" i="11" s="1"/>
  <c r="H17" i="11"/>
  <c r="J17" i="11" s="1"/>
  <c r="H16" i="11"/>
  <c r="J16" i="11" s="1"/>
  <c r="H15" i="11"/>
  <c r="J15" i="11" s="1"/>
  <c r="H14" i="11"/>
  <c r="J14" i="11" s="1"/>
  <c r="H13" i="11"/>
  <c r="J13" i="11" s="1"/>
  <c r="H12" i="11"/>
  <c r="J12" i="11" s="1"/>
  <c r="H11" i="11"/>
  <c r="J11" i="11" s="1"/>
  <c r="H10" i="11"/>
  <c r="J10" i="11" s="1"/>
  <c r="H9" i="11"/>
  <c r="J9" i="11" s="1"/>
  <c r="H8" i="11"/>
  <c r="J8" i="11" s="1"/>
  <c r="H7" i="11"/>
  <c r="J7" i="11" s="1"/>
  <c r="H6" i="11"/>
  <c r="J6" i="11" s="1"/>
  <c r="H5" i="11"/>
  <c r="J5" i="11" s="1"/>
  <c r="H4" i="11"/>
  <c r="J4" i="11" s="1"/>
  <c r="H3" i="11"/>
  <c r="J3" i="11" s="1"/>
  <c r="H2" i="11"/>
  <c r="J2" i="11" s="1"/>
  <c r="H90" i="9"/>
  <c r="J90" i="9" s="1"/>
  <c r="H89" i="9"/>
  <c r="J89" i="9" s="1"/>
  <c r="J88" i="9"/>
  <c r="H88" i="9"/>
  <c r="J87" i="9"/>
  <c r="H87" i="9"/>
  <c r="H86" i="9"/>
  <c r="J86" i="9" s="1"/>
  <c r="H85" i="9"/>
  <c r="J85" i="9" s="1"/>
  <c r="J84" i="9"/>
  <c r="H84" i="9"/>
  <c r="J83" i="9"/>
  <c r="H83" i="9"/>
  <c r="J82" i="9"/>
  <c r="H82" i="9"/>
  <c r="H81" i="9"/>
  <c r="J81" i="9" s="1"/>
  <c r="J80" i="9"/>
  <c r="H80" i="9"/>
  <c r="J79" i="9"/>
  <c r="H79" i="9"/>
  <c r="H78" i="9"/>
  <c r="J78" i="9" s="1"/>
  <c r="H77" i="9"/>
  <c r="J77" i="9" s="1"/>
  <c r="H76" i="9"/>
  <c r="J76" i="9" s="1"/>
  <c r="H75" i="9"/>
  <c r="J75" i="9" s="1"/>
  <c r="H74" i="9"/>
  <c r="J74" i="9" s="1"/>
  <c r="H73" i="9"/>
  <c r="J73" i="9" s="1"/>
  <c r="J72" i="9"/>
  <c r="H72" i="9"/>
  <c r="J71" i="9"/>
  <c r="H71" i="9"/>
  <c r="H70" i="9"/>
  <c r="J70" i="9" s="1"/>
  <c r="H69" i="9"/>
  <c r="J69" i="9" s="1"/>
  <c r="H68" i="9"/>
  <c r="J68" i="9" s="1"/>
  <c r="H67" i="9"/>
  <c r="J67" i="9" s="1"/>
  <c r="H66" i="9"/>
  <c r="J66" i="9" s="1"/>
  <c r="H65" i="9"/>
  <c r="J65" i="9" s="1"/>
  <c r="J64" i="9"/>
  <c r="H64" i="9"/>
  <c r="J63" i="9"/>
  <c r="H63" i="9"/>
  <c r="H62" i="9"/>
  <c r="J62" i="9" s="1"/>
  <c r="H61" i="9"/>
  <c r="J61" i="9" s="1"/>
  <c r="H60" i="9"/>
  <c r="J60" i="9" s="1"/>
  <c r="H59" i="9"/>
  <c r="J59" i="9" s="1"/>
  <c r="H58" i="9"/>
  <c r="J58" i="9" s="1"/>
  <c r="H57" i="9"/>
  <c r="J57" i="9" s="1"/>
  <c r="J56" i="9"/>
  <c r="H56" i="9"/>
  <c r="J55" i="9"/>
  <c r="H55" i="9"/>
  <c r="H54" i="9"/>
  <c r="J54" i="9" s="1"/>
  <c r="H53" i="9"/>
  <c r="J53" i="9" s="1"/>
  <c r="H52" i="9"/>
  <c r="J52" i="9" s="1"/>
  <c r="H51" i="9"/>
  <c r="J51" i="9" s="1"/>
  <c r="H50" i="9"/>
  <c r="J50" i="9" s="1"/>
  <c r="H49" i="9"/>
  <c r="J49" i="9" s="1"/>
  <c r="J48" i="9"/>
  <c r="H48" i="9"/>
  <c r="J47" i="9"/>
  <c r="H47" i="9"/>
  <c r="H46" i="9"/>
  <c r="J46" i="9" s="1"/>
  <c r="H45" i="9"/>
  <c r="J45" i="9" s="1"/>
  <c r="H44" i="9"/>
  <c r="J44" i="9" s="1"/>
  <c r="H43" i="9"/>
  <c r="J43" i="9" s="1"/>
  <c r="J42" i="9"/>
  <c r="H42" i="9"/>
  <c r="H41" i="9"/>
  <c r="J41" i="9" s="1"/>
  <c r="J40" i="9"/>
  <c r="H40" i="9"/>
  <c r="J39" i="9"/>
  <c r="H39" i="9"/>
  <c r="H38" i="9"/>
  <c r="J38" i="9" s="1"/>
  <c r="H37" i="9"/>
  <c r="J37" i="9" s="1"/>
  <c r="H36" i="9"/>
  <c r="J36" i="9" s="1"/>
  <c r="H35" i="9"/>
  <c r="J35" i="9" s="1"/>
  <c r="H34" i="9"/>
  <c r="J34" i="9" s="1"/>
  <c r="H33" i="9"/>
  <c r="J33" i="9" s="1"/>
  <c r="J32" i="9"/>
  <c r="H32" i="9"/>
  <c r="J31" i="9"/>
  <c r="H31" i="9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J24" i="9"/>
  <c r="H24" i="9"/>
  <c r="J23" i="9"/>
  <c r="H23" i="9"/>
  <c r="H22" i="9"/>
  <c r="J22" i="9" s="1"/>
  <c r="H21" i="9"/>
  <c r="J21" i="9" s="1"/>
  <c r="J20" i="9"/>
  <c r="H20" i="9"/>
  <c r="H19" i="9"/>
  <c r="J19" i="9" s="1"/>
  <c r="H18" i="9"/>
  <c r="J18" i="9" s="1"/>
  <c r="H17" i="9"/>
  <c r="J17" i="9" s="1"/>
  <c r="J16" i="9"/>
  <c r="H16" i="9"/>
  <c r="J15" i="9"/>
  <c r="H15" i="9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J8" i="9"/>
  <c r="H8" i="9"/>
  <c r="J7" i="9"/>
  <c r="H7" i="9"/>
  <c r="H6" i="9"/>
  <c r="J6" i="9" s="1"/>
  <c r="H5" i="9"/>
  <c r="J5" i="9" s="1"/>
  <c r="H4" i="9"/>
  <c r="J4" i="9" s="1"/>
  <c r="H3" i="9"/>
  <c r="J3" i="9" s="1"/>
  <c r="H2" i="9"/>
  <c r="J2" i="9" s="1"/>
  <c r="H81" i="8"/>
  <c r="J81" i="8" s="1"/>
  <c r="H80" i="8"/>
  <c r="J80" i="8" s="1"/>
  <c r="H79" i="8"/>
  <c r="J79" i="8" s="1"/>
  <c r="H78" i="8"/>
  <c r="J78" i="8" s="1"/>
  <c r="H77" i="8"/>
  <c r="J77" i="8" s="1"/>
  <c r="H76" i="8"/>
  <c r="J76" i="8" s="1"/>
  <c r="H75" i="8"/>
  <c r="J75" i="8" s="1"/>
  <c r="H74" i="8"/>
  <c r="J74" i="8" s="1"/>
  <c r="H73" i="8"/>
  <c r="J73" i="8" s="1"/>
  <c r="H72" i="8"/>
  <c r="J72" i="8" s="1"/>
  <c r="H71" i="8"/>
  <c r="J71" i="8" s="1"/>
  <c r="H70" i="8"/>
  <c r="J70" i="8" s="1"/>
  <c r="H69" i="8"/>
  <c r="J69" i="8" s="1"/>
  <c r="H68" i="8"/>
  <c r="J68" i="8" s="1"/>
  <c r="H67" i="8"/>
  <c r="J67" i="8" s="1"/>
  <c r="H66" i="8"/>
  <c r="H65" i="8"/>
  <c r="H64" i="8"/>
  <c r="J64" i="8" s="1"/>
  <c r="H63" i="8"/>
  <c r="J63" i="8" s="1"/>
  <c r="H62" i="8"/>
  <c r="J62" i="8" s="1"/>
  <c r="H61" i="8"/>
  <c r="J61" i="8" s="1"/>
  <c r="H60" i="8"/>
  <c r="J60" i="8" s="1"/>
  <c r="H59" i="8"/>
  <c r="J59" i="8" s="1"/>
  <c r="H58" i="8"/>
  <c r="J58" i="8" s="1"/>
  <c r="H57" i="8"/>
  <c r="J57" i="8" s="1"/>
  <c r="H56" i="8"/>
  <c r="J56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9" i="8"/>
  <c r="J39" i="8" s="1"/>
  <c r="H38" i="8"/>
  <c r="J38" i="8" s="1"/>
  <c r="H37" i="8"/>
  <c r="J37" i="8" s="1"/>
  <c r="H36" i="8"/>
  <c r="J36" i="8" s="1"/>
  <c r="H35" i="8"/>
  <c r="J35" i="8" s="1"/>
  <c r="H34" i="8"/>
  <c r="J34" i="8" s="1"/>
  <c r="H33" i="8"/>
  <c r="J33" i="8" s="1"/>
  <c r="H32" i="8"/>
  <c r="J32" i="8" s="1"/>
  <c r="H31" i="8"/>
  <c r="J31" i="8" s="1"/>
  <c r="H30" i="8"/>
  <c r="J30" i="8" s="1"/>
  <c r="H29" i="8"/>
  <c r="J29" i="8" s="1"/>
  <c r="H28" i="8"/>
  <c r="J28" i="8" s="1"/>
  <c r="H27" i="8"/>
  <c r="J27" i="8" s="1"/>
  <c r="H26" i="8"/>
  <c r="J26" i="8" s="1"/>
  <c r="H25" i="8"/>
  <c r="J25" i="8" s="1"/>
  <c r="H24" i="8"/>
  <c r="J24" i="8" s="1"/>
  <c r="H23" i="8"/>
  <c r="J23" i="8" s="1"/>
  <c r="H22" i="8"/>
  <c r="J22" i="8" s="1"/>
  <c r="H21" i="8"/>
  <c r="J21" i="8" s="1"/>
  <c r="H20" i="8"/>
  <c r="J20" i="8" s="1"/>
  <c r="H19" i="8"/>
  <c r="J19" i="8" s="1"/>
  <c r="H18" i="8"/>
  <c r="J18" i="8" s="1"/>
  <c r="H17" i="8"/>
  <c r="J17" i="8" s="1"/>
  <c r="H16" i="8"/>
  <c r="J16" i="8" s="1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H7" i="8"/>
  <c r="J7" i="8" s="1"/>
  <c r="H6" i="8"/>
  <c r="J6" i="8" s="1"/>
  <c r="H5" i="8"/>
  <c r="J5" i="8" s="1"/>
  <c r="H4" i="8"/>
  <c r="J4" i="8" s="1"/>
  <c r="H3" i="8"/>
  <c r="J3" i="8" s="1"/>
  <c r="H2" i="8"/>
  <c r="J2" i="8" s="1"/>
  <c r="H29" i="4"/>
  <c r="J29" i="4" s="1"/>
  <c r="J21" i="4"/>
  <c r="J22" i="4"/>
  <c r="J23" i="4"/>
  <c r="J24" i="4"/>
  <c r="J25" i="4"/>
  <c r="J26" i="4"/>
  <c r="J27" i="4"/>
  <c r="J2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H14" i="3"/>
  <c r="I9" i="3"/>
  <c r="J9" i="3"/>
  <c r="K9" i="3"/>
  <c r="H9" i="3"/>
  <c r="I6" i="3"/>
  <c r="J6" i="3"/>
  <c r="K6" i="3"/>
  <c r="H6" i="3"/>
  <c r="G11" i="3"/>
  <c r="G7" i="3"/>
  <c r="G8" i="3"/>
  <c r="B11" i="3"/>
  <c r="B12" i="3"/>
  <c r="D5" i="3"/>
  <c r="C23" i="3"/>
  <c r="D18" i="3"/>
  <c r="C12" i="3"/>
  <c r="C11" i="3"/>
  <c r="N1" i="2"/>
  <c r="X43" i="11" l="1"/>
  <c r="X19" i="11"/>
  <c r="X7" i="11"/>
  <c r="X78" i="11"/>
  <c r="X6" i="11"/>
  <c r="X2" i="11"/>
  <c r="X65" i="11"/>
  <c r="X53" i="11"/>
  <c r="X41" i="11"/>
  <c r="X29" i="11"/>
  <c r="X17" i="11"/>
  <c r="X5" i="11"/>
  <c r="X88" i="11"/>
  <c r="X76" i="11"/>
  <c r="X64" i="11"/>
  <c r="X52" i="11"/>
  <c r="X40" i="11"/>
  <c r="X28" i="11"/>
  <c r="X16" i="11"/>
  <c r="X4" i="11"/>
  <c r="X63" i="11"/>
  <c r="X51" i="11"/>
  <c r="X39" i="11"/>
  <c r="X27" i="11"/>
  <c r="X15" i="11"/>
  <c r="X3" i="11"/>
  <c r="N56" i="11"/>
  <c r="N31" i="11"/>
  <c r="X86" i="11"/>
  <c r="X74" i="11"/>
  <c r="X62" i="11"/>
  <c r="X50" i="11"/>
  <c r="X38" i="11"/>
  <c r="X26" i="11"/>
  <c r="X14" i="11"/>
  <c r="N79" i="11"/>
  <c r="N55" i="11"/>
  <c r="N30" i="11"/>
  <c r="X85" i="11"/>
  <c r="X73" i="11"/>
  <c r="X61" i="11"/>
  <c r="X49" i="11"/>
  <c r="X37" i="11"/>
  <c r="X25" i="11"/>
  <c r="X13" i="11"/>
  <c r="N78" i="11"/>
  <c r="N54" i="11"/>
  <c r="N23" i="11"/>
  <c r="X84" i="11"/>
  <c r="X72" i="11"/>
  <c r="X60" i="11"/>
  <c r="X48" i="11"/>
  <c r="X36" i="11"/>
  <c r="X24" i="11"/>
  <c r="X12" i="11"/>
  <c r="N71" i="11"/>
  <c r="N47" i="11"/>
  <c r="N22" i="11"/>
  <c r="X83" i="11"/>
  <c r="X71" i="11"/>
  <c r="X59" i="11"/>
  <c r="X47" i="11"/>
  <c r="X35" i="11"/>
  <c r="X23" i="11"/>
  <c r="X11" i="11"/>
  <c r="N70" i="11"/>
  <c r="N46" i="11"/>
  <c r="N21" i="11"/>
  <c r="X82" i="11"/>
  <c r="X70" i="11"/>
  <c r="X58" i="11"/>
  <c r="X46" i="11"/>
  <c r="X34" i="11"/>
  <c r="X22" i="11"/>
  <c r="X10" i="11"/>
  <c r="N83" i="11"/>
  <c r="N32" i="11"/>
  <c r="N20" i="11"/>
  <c r="N10" i="11"/>
  <c r="N2" i="11"/>
  <c r="N77" i="11"/>
  <c r="N65" i="11"/>
  <c r="N53" i="11"/>
  <c r="N41" i="11"/>
  <c r="N29" i="11"/>
  <c r="N18" i="11"/>
  <c r="N8" i="11"/>
  <c r="N88" i="11"/>
  <c r="N76" i="11"/>
  <c r="N64" i="11"/>
  <c r="N52" i="11"/>
  <c r="N40" i="11"/>
  <c r="N28" i="11"/>
  <c r="N17" i="11"/>
  <c r="N7" i="11"/>
  <c r="N87" i="11"/>
  <c r="N75" i="11"/>
  <c r="N63" i="11"/>
  <c r="N51" i="11"/>
  <c r="N39" i="11"/>
  <c r="N27" i="11"/>
  <c r="N16" i="11"/>
  <c r="N6" i="11"/>
  <c r="N86" i="11"/>
  <c r="N74" i="11"/>
  <c r="N62" i="11"/>
  <c r="N50" i="11"/>
  <c r="N38" i="11"/>
  <c r="N26" i="11"/>
  <c r="N15" i="11"/>
  <c r="N5" i="11"/>
  <c r="N85" i="11"/>
  <c r="N73" i="11"/>
  <c r="N61" i="11"/>
  <c r="N49" i="11"/>
  <c r="N37" i="11"/>
  <c r="N25" i="11"/>
  <c r="N14" i="11"/>
  <c r="N4" i="11"/>
  <c r="N84" i="11"/>
  <c r="N72" i="11"/>
  <c r="N60" i="11"/>
  <c r="N48" i="11"/>
  <c r="N36" i="11"/>
  <c r="N24" i="11"/>
  <c r="N13" i="11"/>
  <c r="N3" i="11"/>
  <c r="J65" i="8"/>
  <c r="J66" i="8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<sst xmlns="http://schemas.openxmlformats.org/spreadsheetml/2006/main" count="2573" uniqueCount="403">
  <si>
    <t>Player</t>
  </si>
  <si>
    <t>Pos</t>
  </si>
  <si>
    <t>Total Goal</t>
  </si>
  <si>
    <t>SoT/Game</t>
  </si>
  <si>
    <t>Assist</t>
  </si>
  <si>
    <t>Succ. Dribble/Game</t>
  </si>
  <si>
    <t>Key Pass</t>
  </si>
  <si>
    <t>Acc Pass/Game</t>
  </si>
  <si>
    <t>Long Ball/Game</t>
  </si>
  <si>
    <t>Acc Cross/Game</t>
  </si>
  <si>
    <t>Balls Recovered/Game</t>
  </si>
  <si>
    <t>Dribbled Past/Game</t>
  </si>
  <si>
    <t>Clearances/Game</t>
  </si>
  <si>
    <t>Errors Leading to shot</t>
  </si>
  <si>
    <t>Total Duels Won/Game</t>
  </si>
  <si>
    <t>Aerial Won/Game</t>
  </si>
  <si>
    <t>Fouls/Game</t>
  </si>
  <si>
    <t>Beckham Putra Nugraha</t>
  </si>
  <si>
    <t>RW</t>
  </si>
  <si>
    <t>Mariano Peralta Bauer</t>
  </si>
  <si>
    <t>Gustavo</t>
  </si>
  <si>
    <t>ST</t>
  </si>
  <si>
    <t>Tyronne</t>
  </si>
  <si>
    <t>Fransisco Rivera</t>
  </si>
  <si>
    <t>Ze Valente</t>
  </si>
  <si>
    <t>Mikael Tata</t>
  </si>
  <si>
    <t>Victor Luiz</t>
  </si>
  <si>
    <t>Yuran Fernandes</t>
  </si>
  <si>
    <t>Christophe Nduwarugira</t>
  </si>
  <si>
    <t>AM</t>
  </si>
  <si>
    <t>LB</t>
  </si>
  <si>
    <t>CB</t>
  </si>
  <si>
    <t>90s</t>
  </si>
  <si>
    <t>Goals/90s</t>
  </si>
  <si>
    <t>Assist/90s</t>
  </si>
  <si>
    <t>A B</t>
  </si>
  <si>
    <t>Alex Martins</t>
  </si>
  <si>
    <t>Gustavo Tocantins</t>
  </si>
  <si>
    <t>Dalberto</t>
  </si>
  <si>
    <t>Alexsandro</t>
  </si>
  <si>
    <t>SoT/90s</t>
  </si>
  <si>
    <t>Team</t>
  </si>
  <si>
    <t>Nat</t>
  </si>
  <si>
    <t>Age</t>
  </si>
  <si>
    <t>App</t>
  </si>
  <si>
    <t>Total Minutes</t>
  </si>
  <si>
    <t>Shot/Game</t>
  </si>
  <si>
    <t>S. Dribble %</t>
  </si>
  <si>
    <t>Persib Bandung</t>
  </si>
  <si>
    <t>Indonesia</t>
  </si>
  <si>
    <t>Borneo FC Samarinda</t>
  </si>
  <si>
    <t>Argentina</t>
  </si>
  <si>
    <t>Persija Jakarta</t>
  </si>
  <si>
    <t>Brazil</t>
  </si>
  <si>
    <t>PSS Sleman</t>
  </si>
  <si>
    <t>Arema FC</t>
  </si>
  <si>
    <t>PSBS Biak</t>
  </si>
  <si>
    <t>Lulinha</t>
  </si>
  <si>
    <t>Madura United FC</t>
  </si>
  <si>
    <t>LW</t>
  </si>
  <si>
    <t>Wilian Marcilio</t>
  </si>
  <si>
    <t>Bruno Moreira</t>
  </si>
  <si>
    <t>Persebaya Surabaya</t>
  </si>
  <si>
    <t>Moussa Sidibé</t>
  </si>
  <si>
    <t>Persis Solo</t>
  </si>
  <si>
    <t>Mali</t>
  </si>
  <si>
    <t>Egy Maulana Vikri</t>
  </si>
  <si>
    <t>Dewa United FC</t>
  </si>
  <si>
    <t>Nermin Haljeta</t>
  </si>
  <si>
    <t>PSM Makassar</t>
  </si>
  <si>
    <t>Slovenia</t>
  </si>
  <si>
    <t>LW, ST</t>
  </si>
  <si>
    <t>Privat Mbarga</t>
  </si>
  <si>
    <t>Bali United FC</t>
  </si>
  <si>
    <t>Cambodia</t>
  </si>
  <si>
    <t>LW, RW</t>
  </si>
  <si>
    <t>Charles Lokolingoy</t>
  </si>
  <si>
    <t>Australia</t>
  </si>
  <si>
    <t>Acc Pass %</t>
  </si>
  <si>
    <t>Acc Long Ball</t>
  </si>
  <si>
    <t>Acc Cross Game %</t>
  </si>
  <si>
    <t>Total Duels %</t>
  </si>
  <si>
    <t>Aerial Won %</t>
  </si>
  <si>
    <t>Malut United FC</t>
  </si>
  <si>
    <t>Spain</t>
  </si>
  <si>
    <t>Mexico</t>
  </si>
  <si>
    <t>PSIM Yogyakarta</t>
  </si>
  <si>
    <t>Portugal</t>
  </si>
  <si>
    <t>Alexis Messidoro</t>
  </si>
  <si>
    <t>CM, DM</t>
  </si>
  <si>
    <t>Rosembergne da Silva</t>
  </si>
  <si>
    <t>CM, RW</t>
  </si>
  <si>
    <t>Yakob Sayuri</t>
  </si>
  <si>
    <t>LM, RM</t>
  </si>
  <si>
    <t>1.8</t>
  </si>
  <si>
    <t>Cape Verde</t>
  </si>
  <si>
    <t>Burundi</t>
  </si>
  <si>
    <t>Pablo Argañaraz</t>
  </si>
  <si>
    <t>Diego Martínez</t>
  </si>
  <si>
    <t>Paraguay</t>
  </si>
  <si>
    <t>Flávio Silva</t>
  </si>
  <si>
    <t>Guinea-Bissau</t>
  </si>
  <si>
    <t>Ramiro Fergonzi</t>
  </si>
  <si>
    <t>Persik Kediri</t>
  </si>
  <si>
    <t>Goal/90s</t>
  </si>
  <si>
    <t>Marios Ogboe</t>
  </si>
  <si>
    <t>Irfan Jaya</t>
  </si>
  <si>
    <t>David Da Silva</t>
  </si>
  <si>
    <t>Septian Bagaskara</t>
  </si>
  <si>
    <t>Ryo Matsumura</t>
  </si>
  <si>
    <t>Léo Gaúcho</t>
  </si>
  <si>
    <t>Ciro Alves</t>
  </si>
  <si>
    <t>Stefano Lilipaly</t>
  </si>
  <si>
    <t>Muhammad Rahmat</t>
  </si>
  <si>
    <t>Cornelius Stewart</t>
  </si>
  <si>
    <t>Matheus Pato</t>
  </si>
  <si>
    <t>Nicolao Dumitru</t>
  </si>
  <si>
    <t>Rahmat Arjuna Reski</t>
  </si>
  <si>
    <t>Youssef Ezzejjari</t>
  </si>
  <si>
    <t>Salim Akbar Tuharea</t>
  </si>
  <si>
    <t>Habibi Abdul Jusuf</t>
  </si>
  <si>
    <t>Everton</t>
  </si>
  <si>
    <t>Septian David Maulana</t>
  </si>
  <si>
    <t>Abdallah Sudi</t>
  </si>
  <si>
    <t>Ramadhan Sananta</t>
  </si>
  <si>
    <t>Marko Šimić</t>
  </si>
  <si>
    <t>Jorge Correa</t>
  </si>
  <si>
    <t>Taisei Marukawa</t>
  </si>
  <si>
    <t>Majed Osman</t>
  </si>
  <si>
    <t>Malik Risaldi</t>
  </si>
  <si>
    <t>Riyatno Abiyoso</t>
  </si>
  <si>
    <t>ST, LW</t>
  </si>
  <si>
    <t>ST, LW, RW</t>
  </si>
  <si>
    <t>RW, AM</t>
  </si>
  <si>
    <t>Lucas Morelatto</t>
  </si>
  <si>
    <t>Williams Lugo</t>
  </si>
  <si>
    <t>Mohammed Rashid</t>
  </si>
  <si>
    <t>Rayhan Hannan</t>
  </si>
  <si>
    <t>Iran Junior</t>
  </si>
  <si>
    <t>AM, CM</t>
  </si>
  <si>
    <t>CM</t>
  </si>
  <si>
    <t>Yance Sayuri</t>
  </si>
  <si>
    <t>Gustavo França</t>
  </si>
  <si>
    <t>Aloisio Neto</t>
  </si>
  <si>
    <t>LB, RB</t>
  </si>
  <si>
    <t>S. Dribble/Game</t>
  </si>
  <si>
    <t xml:space="preserve">Alex </t>
  </si>
  <si>
    <t>Persita Tangerang</t>
  </si>
  <si>
    <t>Greece</t>
  </si>
  <si>
    <t>Japan</t>
  </si>
  <si>
    <t>Semen Padang FC</t>
  </si>
  <si>
    <t>Saint Vincent and the Grenadines</t>
  </si>
  <si>
    <t>Italy</t>
  </si>
  <si>
    <t>PSIS Semarang</t>
  </si>
  <si>
    <t>Croatia</t>
  </si>
  <si>
    <t>Lebanon</t>
  </si>
  <si>
    <t>Andi Irfan</t>
  </si>
  <si>
    <t>Murilo</t>
  </si>
  <si>
    <t>PS Barito Putera</t>
  </si>
  <si>
    <t>Hokky Caraka</t>
  </si>
  <si>
    <t>Firman Juliansyah</t>
  </si>
  <si>
    <t>Eksel Runtukahu</t>
  </si>
  <si>
    <t>Dedik Setiawan</t>
  </si>
  <si>
    <t>Abdul Rahman</t>
  </si>
  <si>
    <t>Marcelo Cirino</t>
  </si>
  <si>
    <t>ST, RW</t>
  </si>
  <si>
    <t>Gala Pagamo</t>
  </si>
  <si>
    <t>Ahmad Nur Hardianto</t>
  </si>
  <si>
    <t>Ryan Kurnia</t>
  </si>
  <si>
    <t>Adriano Castanheira</t>
  </si>
  <si>
    <t>Jeam Kelly Sroyer</t>
  </si>
  <si>
    <t>Ezra Walian</t>
  </si>
  <si>
    <t>Terens Puhiri</t>
  </si>
  <si>
    <t>Yardan Yafi</t>
  </si>
  <si>
    <t>Mohammad Khanafi</t>
  </si>
  <si>
    <t>Karim Rossi</t>
  </si>
  <si>
    <t>Switzerland</t>
  </si>
  <si>
    <t>Muhammad Rafli</t>
  </si>
  <si>
    <t>ST, RW, AM, CM</t>
  </si>
  <si>
    <t>Rifal Lastori</t>
  </si>
  <si>
    <t>Feby Eka Putra</t>
  </si>
  <si>
    <t>Paulo Gali</t>
  </si>
  <si>
    <t>East Timor</t>
  </si>
  <si>
    <t>RW, RM</t>
  </si>
  <si>
    <t>Rifqi Ray</t>
  </si>
  <si>
    <t>Witan Sulaeman</t>
  </si>
  <si>
    <t>Frets Butuan</t>
  </si>
  <si>
    <t>Irkham Mila</t>
  </si>
  <si>
    <t>Kasim Botan</t>
  </si>
  <si>
    <t>Beto</t>
  </si>
  <si>
    <t>Arkhan Putra Kaka</t>
  </si>
  <si>
    <t>Aji Kusuma</t>
  </si>
  <si>
    <t>Wildan Ramdhani</t>
  </si>
  <si>
    <t>Rizky Rizaldi Pora</t>
  </si>
  <si>
    <t>Althaf Alrizky</t>
  </si>
  <si>
    <t>Natanael Siringoringo</t>
  </si>
  <si>
    <t>Ricky Pratama</t>
  </si>
  <si>
    <t>Ahmad Nufiandani</t>
  </si>
  <si>
    <t>Irfan Jauhari</t>
  </si>
  <si>
    <t>Hugo Samir </t>
  </si>
  <si>
    <t>Ikhwan Ali Tanamal</t>
  </si>
  <si>
    <t>Yabes Roni Malaifani</t>
  </si>
  <si>
    <t>Ricky Cawor</t>
  </si>
  <si>
    <t>Hanis Saghara Putra</t>
  </si>
  <si>
    <t>Jack Brown</t>
  </si>
  <si>
    <t>Venezuela</t>
  </si>
  <si>
    <t>Palestine</t>
  </si>
  <si>
    <t>Sho Yamamoto</t>
  </si>
  <si>
    <t>Daisuke Sakai</t>
  </si>
  <si>
    <t xml:space="preserve">LM </t>
  </si>
  <si>
    <t>Victor Dethan</t>
  </si>
  <si>
    <t>RM</t>
  </si>
  <si>
    <t>Pablo Oliveira</t>
  </si>
  <si>
    <t>Maciej Gajos</t>
  </si>
  <si>
    <t>Poland</t>
  </si>
  <si>
    <t>AM, CM, DM</t>
  </si>
  <si>
    <t>Lévy Madinda</t>
  </si>
  <si>
    <t>Gabon</t>
  </si>
  <si>
    <t>Arkhan Fikri</t>
  </si>
  <si>
    <t>Ricky Kambuaya</t>
  </si>
  <si>
    <t>Mitsuru Maruoka</t>
  </si>
  <si>
    <t>Latyr Fall</t>
  </si>
  <si>
    <t>Senegal</t>
  </si>
  <si>
    <t>Zanadin Fariz</t>
  </si>
  <si>
    <t>Fransiskus Alesandro</t>
  </si>
  <si>
    <t>Ridho Syuhada</t>
  </si>
  <si>
    <t>PSIS  Semarang</t>
  </si>
  <si>
    <t>Adam Alis Setyano</t>
  </si>
  <si>
    <t>Hanif Abdurrauf Sjahbandi</t>
  </si>
  <si>
    <t>CM, DM, CB</t>
  </si>
  <si>
    <t>Tri Setiawan</t>
  </si>
  <si>
    <t>Alfeandra Dewangga</t>
  </si>
  <si>
    <t>Betinho</t>
  </si>
  <si>
    <t>Marc Klok</t>
  </si>
  <si>
    <t>Muhammad Tahir</t>
  </si>
  <si>
    <t>Rizky Eka Pratama</t>
  </si>
  <si>
    <t>LM, RM, RW</t>
  </si>
  <si>
    <t>Kei Hirose</t>
  </si>
  <si>
    <t>Jordy Wehrmann</t>
  </si>
  <si>
    <t>Netherlands</t>
  </si>
  <si>
    <t>Takuya Matsunaga</t>
  </si>
  <si>
    <t>Ryohei Michibuchi</t>
  </si>
  <si>
    <t>AM, CM, RM</t>
  </si>
  <si>
    <t>Rosad Setiawan</t>
  </si>
  <si>
    <t>Bayu Otto</t>
  </si>
  <si>
    <t>Firza Andika</t>
  </si>
  <si>
    <t>LM, LB</t>
  </si>
  <si>
    <t>Kenzo Nambu</t>
  </si>
  <si>
    <t>Muhammad Badrian Ilham</t>
  </si>
  <si>
    <t>Jajá</t>
  </si>
  <si>
    <t>Toni Firmansyah</t>
  </si>
  <si>
    <t>Jonata Machado</t>
  </si>
  <si>
    <t>Shin-yeong Bae</t>
  </si>
  <si>
    <t>South Korea</t>
  </si>
  <si>
    <t>Riko Simanjuntak</t>
  </si>
  <si>
    <t>Ricki Ariansyah</t>
  </si>
  <si>
    <t>Wbeymar Angulo</t>
  </si>
  <si>
    <t>Armenia</t>
  </si>
  <si>
    <t>Julián Guevara Muñoz</t>
  </si>
  <si>
    <t>Colombia</t>
  </si>
  <si>
    <t>Ramón Bueno</t>
  </si>
  <si>
    <t>Rivaldo Enero</t>
  </si>
  <si>
    <t>Fane Ousmane</t>
  </si>
  <si>
    <t>France</t>
  </si>
  <si>
    <t>Rohit Chand</t>
  </si>
  <si>
    <t>Nepal</t>
  </si>
  <si>
    <t>Ananda Raehan Alief</t>
  </si>
  <si>
    <t>Todd Rivaldo Ferre</t>
  </si>
  <si>
    <t>LW, RW, AM, CM</t>
  </si>
  <si>
    <t>Rifky Dwi Septiawan</t>
  </si>
  <si>
    <t>Manahati Lestusen</t>
  </si>
  <si>
    <t>Akbar Tanjung</t>
  </si>
  <si>
    <t>Adi Eko Jayanto</t>
  </si>
  <si>
    <t>Syahrian Abimanyu</t>
  </si>
  <si>
    <t>Alwi Slamat</t>
  </si>
  <si>
    <t>I Kadek Agung Widnyana</t>
  </si>
  <si>
    <t>Brandon Wilson</t>
  </si>
  <si>
    <t>Wahyudi Hamisi</t>
  </si>
  <si>
    <t>Ripal Wahyudi</t>
  </si>
  <si>
    <t>Sutanto Tan</t>
  </si>
  <si>
    <t>Rio Fahmi</t>
  </si>
  <si>
    <t>RM, RB</t>
  </si>
  <si>
    <t>Tegar Infantri</t>
  </si>
  <si>
    <t>Gilson Costa</t>
  </si>
  <si>
    <t>Paulo Sitanggang</t>
  </si>
  <si>
    <t>Mateo Kocijan</t>
  </si>
  <si>
    <t>CM, CB</t>
  </si>
  <si>
    <t>Jayus Hariono</t>
  </si>
  <si>
    <t>Boubakary Diarra</t>
  </si>
  <si>
    <t>Sidik Saimima</t>
  </si>
  <si>
    <t>Muhammad Faqih Maulana</t>
  </si>
  <si>
    <t>LM</t>
  </si>
  <si>
    <t>Muhammad Kamal</t>
  </si>
  <si>
    <t>Samuel Balinsa</t>
  </si>
  <si>
    <t>Ilhamsyah</t>
  </si>
  <si>
    <t>Robi Darwis</t>
  </si>
  <si>
    <t>Fahreza Sudin</t>
  </si>
  <si>
    <t>Julián Velázquez</t>
  </si>
  <si>
    <t>Cleberson</t>
  </si>
  <si>
    <t>Ryuji Utomo</t>
  </si>
  <si>
    <t>Ronaldo</t>
  </si>
  <si>
    <t>Nick Kuipers</t>
  </si>
  <si>
    <t>Tin Martić</t>
  </si>
  <si>
    <t xml:space="preserve">CB, RB </t>
  </si>
  <si>
    <t>Dominikus Dion</t>
  </si>
  <si>
    <t>RB</t>
  </si>
  <si>
    <t>Gabriel Furtado</t>
  </si>
  <si>
    <t>Risto Mitrevski</t>
  </si>
  <si>
    <t>North Macedonia</t>
  </si>
  <si>
    <t>Chechu Meneses</t>
  </si>
  <si>
    <t>Javlon Guseynov</t>
  </si>
  <si>
    <t>Uzbekistan</t>
  </si>
  <si>
    <t>Thales</t>
  </si>
  <si>
    <t>Pedro Monteiro</t>
  </si>
  <si>
    <t>Joao Vitor Ferrari Silva</t>
  </si>
  <si>
    <t>Lucas Baretto Da Silva</t>
  </si>
  <si>
    <t>Vava Mario Yagalo</t>
  </si>
  <si>
    <t>Riyan Ardiansyah</t>
  </si>
  <si>
    <t>Al Hamra Hehanusa</t>
  </si>
  <si>
    <t>Brendon Lucas</t>
  </si>
  <si>
    <t>Ângelo Meneses</t>
  </si>
  <si>
    <t>Rizky Ridho</t>
  </si>
  <si>
    <t>CB, LB, RB</t>
  </si>
  <si>
    <t>Wahyu Prasetyo</t>
  </si>
  <si>
    <t>Fabiano Beltrame</t>
  </si>
  <si>
    <t>Marckho Merauje</t>
  </si>
  <si>
    <t>Yusuf Meilana</t>
  </si>
  <si>
    <t>Edo Febriansyah</t>
  </si>
  <si>
    <t>Altariq Ballah</t>
  </si>
  <si>
    <t>Ondřej Kúdela</t>
  </si>
  <si>
    <t>Czechia</t>
  </si>
  <si>
    <t>Fachrudin Wahyudi Aryanto</t>
  </si>
  <si>
    <t>Syahrul Lasinari</t>
  </si>
  <si>
    <t>Taufik Hidayat</t>
  </si>
  <si>
    <t>Muhammad Toha</t>
  </si>
  <si>
    <t>Bayu Setiawan</t>
  </si>
  <si>
    <t>Eky Taufik Febriyanto</t>
  </si>
  <si>
    <t>Novri Setiawan</t>
  </si>
  <si>
    <t>Kevin Gomes</t>
  </si>
  <si>
    <t>LB, CB</t>
  </si>
  <si>
    <t>Muhamad Firly</t>
  </si>
  <si>
    <t>Fajar Fathur Rahman</t>
  </si>
  <si>
    <t>Ricky Fajrin Saputra</t>
  </si>
  <si>
    <t>Mario Jardel</t>
  </si>
  <si>
    <t>Febriato Uopmabin</t>
  </si>
  <si>
    <t>Muhammad Ferarri</t>
  </si>
  <si>
    <t>Slavko Damjanović</t>
  </si>
  <si>
    <t>Montenegro</t>
  </si>
  <si>
    <t>Elias Dolah</t>
  </si>
  <si>
    <t>Thailand</t>
  </si>
  <si>
    <t>Arief Catur</t>
  </si>
  <si>
    <t>Johan Alfarizi</t>
  </si>
  <si>
    <t>Rizky Dwi</t>
  </si>
  <si>
    <t>Giovani Numberi</t>
  </si>
  <si>
    <t>Hansamu Yama Pranata</t>
  </si>
  <si>
    <t>Dime Dimov</t>
  </si>
  <si>
    <t>Safrudin Tahar</t>
  </si>
  <si>
    <t>Leo Guntara</t>
  </si>
  <si>
    <t>Kadek Raditya</t>
  </si>
  <si>
    <t>Kiko</t>
  </si>
  <si>
    <t>Ardi Idrus</t>
  </si>
  <si>
    <t>Alfriyanto Nico</t>
  </si>
  <si>
    <t>Bo-kyung Choi</t>
  </si>
  <si>
    <t>Brian Fatari</t>
  </si>
  <si>
    <t>Ady Setiawan</t>
  </si>
  <si>
    <t>Ruxi</t>
  </si>
  <si>
    <t>Jaimerson</t>
  </si>
  <si>
    <t>Min-kyu Kim</t>
  </si>
  <si>
    <t>Kakang Rudianto</t>
  </si>
  <si>
    <t>Ahmad Nuri Fasya</t>
  </si>
  <si>
    <t>Eduardo Kunde</t>
  </si>
  <si>
    <t>Henhen Herdiana</t>
  </si>
  <si>
    <t>Andhika Wijaya</t>
  </si>
  <si>
    <t>Reva Adi Utama</t>
  </si>
  <si>
    <t>Achmad Figo</t>
  </si>
  <si>
    <t>Riswan Lauhim</t>
  </si>
  <si>
    <t>Abduh Lestaluhu</t>
  </si>
  <si>
    <t>Dede Sapari</t>
  </si>
  <si>
    <t>Dodi Alexvan Djin</t>
  </si>
  <si>
    <t>Ibrahim Sanjaya</t>
  </si>
  <si>
    <t>Ferian Rizki Maulana</t>
  </si>
  <si>
    <t>Koko Ari</t>
  </si>
  <si>
    <t>Aditiya Daffa</t>
  </si>
  <si>
    <t>Haykal Alhafiz</t>
  </si>
  <si>
    <t>Zalnando</t>
  </si>
  <si>
    <t>Bagas Kaffa</t>
  </si>
  <si>
    <t>Novan Sasongko</t>
  </si>
  <si>
    <t>Buyung Ismu Lessy</t>
  </si>
  <si>
    <t>LB, LM</t>
  </si>
  <si>
    <t>Goal/game</t>
  </si>
  <si>
    <t>Shot/game</t>
  </si>
  <si>
    <t>Total Duel Won/Game</t>
  </si>
  <si>
    <t>Total Minute</t>
  </si>
  <si>
    <t>assist/game</t>
  </si>
  <si>
    <t>Ball Recovered/Game</t>
  </si>
  <si>
    <t>Key Pass/GAME</t>
  </si>
  <si>
    <t>Foul/Game</t>
  </si>
  <si>
    <t>Clearance/Game</t>
  </si>
  <si>
    <t>Error Leading to shot</t>
  </si>
  <si>
    <t>Error Leading to shot/Game</t>
  </si>
  <si>
    <t>Key Pass/Game</t>
  </si>
  <si>
    <t>Assist/Game</t>
  </si>
  <si>
    <t>Error leading to shot/game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</si>
</sst>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9"/>
      <color theme="1"/>
      <name val="Sofascore Sans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8957-CD1B-4C79-819D-FD3FDA960BA0}">
  <dimension ref="A1:V11"/>
  <sheetViews>
    <sheetView workbookViewId="0">
      <selection activeCell="G20" sqref="G20"/>
    </sheetView>
  </sheetViews>
  <sheetFormatPr defaultRowHeight="15"/>
  <cols>
    <col min="1" max="1" width="23" bestFit="1" customWidth="1"/>
    <col min="6" max="6" width="10" bestFit="1" customWidth="1"/>
    <col min="8" max="8" width="18.7109375" bestFit="1" customWidth="1"/>
    <col min="10" max="10" width="14.85546875" bestFit="1" customWidth="1"/>
    <col min="11" max="11" width="15" bestFit="1" customWidth="1"/>
    <col min="12" max="12" width="15.5703125" bestFit="1" customWidth="1"/>
    <col min="13" max="13" width="21" bestFit="1" customWidth="1"/>
    <col min="14" max="14" width="19" bestFit="1" customWidth="1"/>
    <col min="15" max="15" width="16.85546875" bestFit="1" customWidth="1"/>
    <col min="16" max="16" width="20.28515625" bestFit="1" customWidth="1"/>
    <col min="17" max="17" width="21.5703125" bestFit="1" customWidth="1"/>
    <col min="19" max="19" width="11.7109375" bestFit="1" customWidth="1"/>
  </cols>
  <sheetData>
    <row r="1" spans="1:22">
      <c r="A1" t="s">
        <v>0</v>
      </c>
      <c r="B1" t="s">
        <v>1</v>
      </c>
      <c r="C1" t="s">
        <v>32</v>
      </c>
      <c r="D1" t="s">
        <v>2</v>
      </c>
      <c r="E1" t="s">
        <v>33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15</v>
      </c>
      <c r="Q1" t="s">
        <v>16</v>
      </c>
      <c r="U1" t="s">
        <v>14</v>
      </c>
      <c r="V1" t="s">
        <v>13</v>
      </c>
    </row>
    <row r="2" spans="1:22">
      <c r="A2" t="s">
        <v>17</v>
      </c>
      <c r="B2" t="s">
        <v>18</v>
      </c>
      <c r="C2" s="2">
        <v>21.9</v>
      </c>
      <c r="D2">
        <v>6</v>
      </c>
      <c r="E2" s="1">
        <f>D2/C2</f>
        <v>0.27397260273972607</v>
      </c>
      <c r="F2">
        <v>0.4</v>
      </c>
      <c r="G2">
        <v>3</v>
      </c>
      <c r="H2">
        <v>2.8</v>
      </c>
      <c r="I2">
        <v>0.9</v>
      </c>
      <c r="J2">
        <v>17.7</v>
      </c>
      <c r="K2">
        <v>1</v>
      </c>
      <c r="L2">
        <v>1</v>
      </c>
      <c r="M2">
        <v>3.1</v>
      </c>
      <c r="N2">
        <v>0.9</v>
      </c>
      <c r="O2">
        <v>0.4</v>
      </c>
      <c r="P2">
        <v>0.2</v>
      </c>
      <c r="Q2">
        <v>0.5</v>
      </c>
      <c r="U2">
        <v>5.5</v>
      </c>
      <c r="V2">
        <v>2</v>
      </c>
    </row>
    <row r="3" spans="1:22">
      <c r="A3" t="s">
        <v>19</v>
      </c>
      <c r="B3" t="s">
        <v>18</v>
      </c>
      <c r="C3">
        <v>33</v>
      </c>
      <c r="D3">
        <v>9</v>
      </c>
      <c r="E3" s="1">
        <f t="shared" ref="E3:E11" si="0">D3/C3</f>
        <v>0.27272727272727271</v>
      </c>
      <c r="F3">
        <v>1</v>
      </c>
      <c r="G3">
        <v>12</v>
      </c>
      <c r="H3">
        <v>4.8</v>
      </c>
      <c r="I3">
        <v>2.6</v>
      </c>
      <c r="J3">
        <v>26.6</v>
      </c>
      <c r="K3">
        <v>1.2</v>
      </c>
      <c r="L3">
        <v>2.2000000000000002</v>
      </c>
      <c r="M3">
        <v>4</v>
      </c>
      <c r="N3">
        <v>1</v>
      </c>
      <c r="O3">
        <v>0.5</v>
      </c>
      <c r="P3">
        <v>0.8</v>
      </c>
      <c r="Q3">
        <v>1.2</v>
      </c>
      <c r="U3">
        <v>8.6999999999999993</v>
      </c>
      <c r="V3">
        <v>9</v>
      </c>
    </row>
    <row r="4" spans="1:22">
      <c r="A4" t="s">
        <v>20</v>
      </c>
      <c r="B4" t="s">
        <v>21</v>
      </c>
      <c r="C4">
        <v>28</v>
      </c>
      <c r="D4">
        <v>18</v>
      </c>
      <c r="E4" s="1">
        <f t="shared" si="0"/>
        <v>0.6428571428571429</v>
      </c>
      <c r="F4">
        <v>1.2</v>
      </c>
      <c r="G4">
        <v>0</v>
      </c>
      <c r="H4">
        <v>2.4</v>
      </c>
      <c r="I4">
        <v>0.6</v>
      </c>
      <c r="J4">
        <v>10.199999999999999</v>
      </c>
      <c r="K4">
        <v>0.3</v>
      </c>
      <c r="L4">
        <v>0.1</v>
      </c>
      <c r="M4">
        <v>2</v>
      </c>
      <c r="N4">
        <v>0.3</v>
      </c>
      <c r="O4">
        <v>0.5</v>
      </c>
      <c r="P4">
        <v>1.7</v>
      </c>
      <c r="Q4">
        <v>1.9</v>
      </c>
      <c r="U4">
        <v>7.3</v>
      </c>
      <c r="V4">
        <v>17</v>
      </c>
    </row>
    <row r="5" spans="1:22">
      <c r="A5" t="s">
        <v>22</v>
      </c>
      <c r="B5" t="s">
        <v>29</v>
      </c>
      <c r="C5">
        <v>30.8</v>
      </c>
      <c r="D5">
        <v>18</v>
      </c>
      <c r="E5" s="1">
        <f t="shared" si="0"/>
        <v>0.58441558441558439</v>
      </c>
      <c r="F5">
        <v>1.1000000000000001</v>
      </c>
      <c r="G5">
        <v>5</v>
      </c>
      <c r="H5">
        <v>1.6</v>
      </c>
      <c r="I5">
        <v>1.3</v>
      </c>
      <c r="J5">
        <v>19.7</v>
      </c>
      <c r="K5">
        <v>1</v>
      </c>
      <c r="L5">
        <v>0.5</v>
      </c>
      <c r="M5">
        <v>3.1</v>
      </c>
      <c r="N5">
        <v>0.9</v>
      </c>
      <c r="O5">
        <v>0.4</v>
      </c>
      <c r="P5">
        <v>0.8</v>
      </c>
      <c r="Q5">
        <v>0.9</v>
      </c>
      <c r="U5">
        <v>5.8</v>
      </c>
      <c r="V5">
        <v>8</v>
      </c>
    </row>
    <row r="6" spans="1:22">
      <c r="A6" t="s">
        <v>23</v>
      </c>
      <c r="B6" t="s">
        <v>29</v>
      </c>
      <c r="C6">
        <v>29</v>
      </c>
      <c r="D6">
        <v>8</v>
      </c>
      <c r="E6" s="1">
        <f t="shared" si="0"/>
        <v>0.27586206896551724</v>
      </c>
      <c r="F6">
        <v>0.9</v>
      </c>
      <c r="G6">
        <v>4</v>
      </c>
      <c r="H6">
        <v>2.2999999999999998</v>
      </c>
      <c r="I6">
        <v>2</v>
      </c>
      <c r="J6">
        <v>24.1</v>
      </c>
      <c r="K6">
        <v>2.2999999999999998</v>
      </c>
      <c r="L6">
        <v>0.7</v>
      </c>
      <c r="M6">
        <v>4.0999999999999996</v>
      </c>
      <c r="N6">
        <v>0.8</v>
      </c>
      <c r="O6">
        <v>0.1</v>
      </c>
      <c r="P6">
        <v>0.3</v>
      </c>
      <c r="Q6">
        <v>1.2</v>
      </c>
      <c r="U6">
        <v>6.6</v>
      </c>
      <c r="V6">
        <v>8</v>
      </c>
    </row>
    <row r="7" spans="1:22">
      <c r="A7" t="s">
        <v>24</v>
      </c>
      <c r="B7" t="s">
        <v>29</v>
      </c>
      <c r="C7">
        <v>28</v>
      </c>
      <c r="D7">
        <v>9</v>
      </c>
      <c r="E7" s="1">
        <f t="shared" si="0"/>
        <v>0.32142857142857145</v>
      </c>
      <c r="F7">
        <v>0.9</v>
      </c>
      <c r="G7">
        <v>5</v>
      </c>
      <c r="H7">
        <v>1.6</v>
      </c>
      <c r="I7">
        <v>2.1</v>
      </c>
      <c r="J7">
        <v>39.1</v>
      </c>
      <c r="K7">
        <v>3.9</v>
      </c>
      <c r="L7">
        <v>0.8</v>
      </c>
      <c r="M7">
        <v>5</v>
      </c>
      <c r="N7">
        <v>0.5</v>
      </c>
      <c r="O7">
        <v>0.3</v>
      </c>
      <c r="P7">
        <v>0.4</v>
      </c>
      <c r="Q7">
        <v>0.6</v>
      </c>
      <c r="U7">
        <v>6.1</v>
      </c>
      <c r="V7">
        <v>5</v>
      </c>
    </row>
    <row r="8" spans="1:22">
      <c r="A8" t="s">
        <v>25</v>
      </c>
      <c r="B8" t="s">
        <v>30</v>
      </c>
      <c r="C8" s="3">
        <v>12</v>
      </c>
      <c r="D8">
        <v>0</v>
      </c>
      <c r="E8" s="1">
        <f t="shared" si="0"/>
        <v>0</v>
      </c>
      <c r="F8">
        <v>0.05</v>
      </c>
      <c r="G8">
        <v>0</v>
      </c>
      <c r="H8">
        <v>0.3</v>
      </c>
      <c r="I8">
        <v>0.3</v>
      </c>
      <c r="J8">
        <v>14.5</v>
      </c>
      <c r="K8">
        <v>1.3</v>
      </c>
      <c r="L8">
        <v>0.4</v>
      </c>
      <c r="M8">
        <v>5.3</v>
      </c>
      <c r="N8">
        <v>2.8</v>
      </c>
      <c r="O8">
        <v>1.3</v>
      </c>
      <c r="P8">
        <v>0.6</v>
      </c>
      <c r="Q8">
        <v>1.2</v>
      </c>
      <c r="U8">
        <v>3.8</v>
      </c>
      <c r="V8">
        <v>3</v>
      </c>
    </row>
    <row r="9" spans="1:22">
      <c r="A9" t="s">
        <v>26</v>
      </c>
      <c r="B9" t="s">
        <v>30</v>
      </c>
      <c r="C9">
        <v>31</v>
      </c>
      <c r="D9">
        <v>0</v>
      </c>
      <c r="E9" s="1">
        <f t="shared" si="0"/>
        <v>0</v>
      </c>
      <c r="F9">
        <v>0.2</v>
      </c>
      <c r="G9">
        <v>7</v>
      </c>
      <c r="H9">
        <v>2.8</v>
      </c>
      <c r="I9">
        <v>2.2000000000000002</v>
      </c>
      <c r="J9">
        <v>21.2</v>
      </c>
      <c r="K9">
        <v>2.6</v>
      </c>
      <c r="L9">
        <v>1.9</v>
      </c>
      <c r="M9">
        <v>8.1</v>
      </c>
      <c r="N9">
        <v>3.1</v>
      </c>
      <c r="O9">
        <v>1.7</v>
      </c>
      <c r="P9">
        <v>0.8</v>
      </c>
      <c r="Q9">
        <v>1.3</v>
      </c>
      <c r="U9">
        <v>7.8</v>
      </c>
      <c r="V9">
        <v>8</v>
      </c>
    </row>
    <row r="10" spans="1:22">
      <c r="A10" t="s">
        <v>27</v>
      </c>
      <c r="B10" t="s">
        <v>31</v>
      </c>
      <c r="C10">
        <v>23</v>
      </c>
      <c r="D10">
        <v>4</v>
      </c>
      <c r="E10" s="1">
        <f t="shared" si="0"/>
        <v>0.17391304347826086</v>
      </c>
      <c r="F10">
        <v>0.3</v>
      </c>
      <c r="G10">
        <v>3</v>
      </c>
      <c r="H10">
        <v>0.3</v>
      </c>
      <c r="I10">
        <v>0.3</v>
      </c>
      <c r="J10">
        <v>19.600000000000001</v>
      </c>
      <c r="K10">
        <v>2.6</v>
      </c>
      <c r="L10">
        <v>0.04</v>
      </c>
      <c r="M10">
        <v>11.2</v>
      </c>
      <c r="N10">
        <v>2.2999999999999998</v>
      </c>
      <c r="O10">
        <v>2.7</v>
      </c>
      <c r="P10">
        <v>3.7</v>
      </c>
      <c r="Q10">
        <v>1.4</v>
      </c>
      <c r="U10">
        <v>8.1999999999999993</v>
      </c>
      <c r="V10">
        <v>15</v>
      </c>
    </row>
    <row r="11" spans="1:22">
      <c r="A11" t="s">
        <v>28</v>
      </c>
      <c r="B11" t="s">
        <v>31</v>
      </c>
      <c r="C11">
        <v>33</v>
      </c>
      <c r="D11">
        <v>2</v>
      </c>
      <c r="E11" s="1">
        <f t="shared" si="0"/>
        <v>6.0606060606060608E-2</v>
      </c>
      <c r="F11">
        <v>0.2</v>
      </c>
      <c r="G11">
        <v>1</v>
      </c>
      <c r="H11">
        <v>0.2</v>
      </c>
      <c r="I11">
        <v>0.3</v>
      </c>
      <c r="J11">
        <v>48.9</v>
      </c>
      <c r="K11">
        <v>5.2</v>
      </c>
      <c r="L11">
        <v>0.3</v>
      </c>
      <c r="M11">
        <v>8.5</v>
      </c>
      <c r="N11">
        <v>1.6</v>
      </c>
      <c r="O11">
        <v>2.2000000000000002</v>
      </c>
      <c r="P11">
        <v>1.4</v>
      </c>
      <c r="Q11">
        <v>1</v>
      </c>
      <c r="U11">
        <v>3.9</v>
      </c>
      <c r="V11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1F6A-E352-4454-90EE-CBD8BB141DA6}">
  <dimension ref="A1:Y90"/>
  <sheetViews>
    <sheetView workbookViewId="0">
      <selection activeCell="L14" sqref="L14"/>
    </sheetView>
  </sheetViews>
  <sheetFormatPr defaultRowHeight="15"/>
  <sheetData>
    <row r="1" spans="1:25">
      <c r="A1" s="10" t="s">
        <v>0</v>
      </c>
      <c r="B1" s="10" t="s">
        <v>41</v>
      </c>
      <c r="C1" s="10" t="s">
        <v>42</v>
      </c>
      <c r="D1" s="10" t="s">
        <v>1</v>
      </c>
      <c r="E1" s="10" t="s">
        <v>43</v>
      </c>
      <c r="F1" s="10" t="s">
        <v>44</v>
      </c>
      <c r="G1" s="10" t="s">
        <v>45</v>
      </c>
      <c r="H1" s="10" t="s">
        <v>32</v>
      </c>
      <c r="I1" s="10" t="s">
        <v>2</v>
      </c>
      <c r="J1" s="10" t="s">
        <v>104</v>
      </c>
      <c r="K1" s="10" t="s">
        <v>46</v>
      </c>
      <c r="L1" s="10" t="s">
        <v>3</v>
      </c>
      <c r="M1" s="10" t="s">
        <v>4</v>
      </c>
      <c r="N1" s="10" t="s">
        <v>145</v>
      </c>
      <c r="O1" s="10" t="s">
        <v>6</v>
      </c>
      <c r="P1" s="10" t="s">
        <v>7</v>
      </c>
      <c r="Q1" s="10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0" t="s">
        <v>16</v>
      </c>
    </row>
    <row r="2" spans="1:25">
      <c r="A2" t="s">
        <v>25</v>
      </c>
      <c r="B2" t="s">
        <v>62</v>
      </c>
      <c r="C2" t="s">
        <v>49</v>
      </c>
      <c r="D2" t="s">
        <v>30</v>
      </c>
      <c r="E2">
        <v>21</v>
      </c>
      <c r="F2">
        <v>19</v>
      </c>
      <c r="G2">
        <v>1084</v>
      </c>
      <c r="H2">
        <f t="shared" ref="H2:H33" si="0">G2/90</f>
        <v>12.044444444444444</v>
      </c>
      <c r="I2">
        <v>0</v>
      </c>
      <c r="J2">
        <f t="shared" ref="J2:J33" si="1">I2/H2</f>
        <v>0</v>
      </c>
      <c r="K2">
        <v>0.3</v>
      </c>
      <c r="L2">
        <v>0.05</v>
      </c>
      <c r="M2">
        <v>0</v>
      </c>
      <c r="N2">
        <v>0.3</v>
      </c>
      <c r="O2">
        <v>0.3</v>
      </c>
      <c r="P2">
        <v>14.5</v>
      </c>
      <c r="Q2">
        <v>1.3</v>
      </c>
      <c r="R2">
        <v>0.4</v>
      </c>
      <c r="S2">
        <v>5.3</v>
      </c>
      <c r="T2">
        <v>2.8</v>
      </c>
      <c r="U2">
        <v>1.3</v>
      </c>
      <c r="V2">
        <v>3</v>
      </c>
      <c r="W2">
        <v>3.8</v>
      </c>
      <c r="X2">
        <v>0.6</v>
      </c>
      <c r="Y2">
        <v>1.2</v>
      </c>
    </row>
    <row r="3" spans="1:25">
      <c r="A3" t="s">
        <v>26</v>
      </c>
      <c r="B3" t="s">
        <v>69</v>
      </c>
      <c r="C3" t="s">
        <v>53</v>
      </c>
      <c r="D3" t="s">
        <v>30</v>
      </c>
      <c r="E3">
        <v>28</v>
      </c>
      <c r="F3">
        <v>31</v>
      </c>
      <c r="G3">
        <v>2790</v>
      </c>
      <c r="H3">
        <f t="shared" si="0"/>
        <v>31</v>
      </c>
      <c r="I3">
        <v>0</v>
      </c>
      <c r="J3">
        <f t="shared" si="1"/>
        <v>0</v>
      </c>
      <c r="K3">
        <v>0.5</v>
      </c>
      <c r="L3">
        <v>0.2</v>
      </c>
      <c r="M3">
        <v>7</v>
      </c>
      <c r="N3">
        <v>2.8</v>
      </c>
      <c r="O3">
        <v>2.2000000000000002</v>
      </c>
      <c r="P3">
        <v>21.2</v>
      </c>
      <c r="Q3">
        <v>2.6</v>
      </c>
      <c r="R3">
        <v>1.9</v>
      </c>
      <c r="S3">
        <v>8.1</v>
      </c>
      <c r="T3">
        <v>3.1</v>
      </c>
      <c r="U3">
        <v>1.7</v>
      </c>
      <c r="V3">
        <v>8</v>
      </c>
      <c r="W3">
        <v>7.8</v>
      </c>
      <c r="X3">
        <v>0.8</v>
      </c>
      <c r="Y3">
        <v>1.3</v>
      </c>
    </row>
    <row r="4" spans="1:25">
      <c r="A4" t="s">
        <v>27</v>
      </c>
      <c r="B4" t="s">
        <v>69</v>
      </c>
      <c r="C4" t="s">
        <v>95</v>
      </c>
      <c r="D4" t="s">
        <v>31</v>
      </c>
      <c r="E4">
        <v>31</v>
      </c>
      <c r="F4">
        <v>23</v>
      </c>
      <c r="G4">
        <v>2070</v>
      </c>
      <c r="H4">
        <f t="shared" si="0"/>
        <v>23</v>
      </c>
      <c r="I4">
        <v>4</v>
      </c>
      <c r="J4">
        <f t="shared" si="1"/>
        <v>0.17391304347826086</v>
      </c>
      <c r="K4">
        <v>1.1000000000000001</v>
      </c>
      <c r="L4">
        <v>0.3</v>
      </c>
      <c r="M4">
        <v>3</v>
      </c>
      <c r="N4">
        <v>0.3</v>
      </c>
      <c r="O4">
        <v>0.3</v>
      </c>
      <c r="P4">
        <v>19.600000000000001</v>
      </c>
      <c r="Q4">
        <v>2.6</v>
      </c>
      <c r="R4">
        <v>0.04</v>
      </c>
      <c r="S4">
        <v>11.2</v>
      </c>
      <c r="T4">
        <v>2.2999999999999998</v>
      </c>
      <c r="U4">
        <v>2.7</v>
      </c>
      <c r="V4">
        <v>15</v>
      </c>
      <c r="W4">
        <v>8.1999999999999993</v>
      </c>
      <c r="X4">
        <v>3.7</v>
      </c>
      <c r="Y4">
        <v>1.4</v>
      </c>
    </row>
    <row r="5" spans="1:25">
      <c r="A5" t="s">
        <v>28</v>
      </c>
      <c r="B5" t="s">
        <v>50</v>
      </c>
      <c r="C5" t="s">
        <v>96</v>
      </c>
      <c r="D5" t="s">
        <v>31</v>
      </c>
      <c r="E5">
        <v>31</v>
      </c>
      <c r="F5">
        <v>33</v>
      </c>
      <c r="G5">
        <v>2970</v>
      </c>
      <c r="H5">
        <f t="shared" si="0"/>
        <v>33</v>
      </c>
      <c r="I5">
        <v>2</v>
      </c>
      <c r="J5">
        <f t="shared" si="1"/>
        <v>6.0606060606060608E-2</v>
      </c>
      <c r="K5">
        <v>0.6</v>
      </c>
      <c r="L5">
        <v>0.2</v>
      </c>
      <c r="M5">
        <v>1</v>
      </c>
      <c r="N5">
        <v>0.2</v>
      </c>
      <c r="O5">
        <v>0.3</v>
      </c>
      <c r="P5">
        <v>48.9</v>
      </c>
      <c r="Q5">
        <v>5.2</v>
      </c>
      <c r="R5">
        <v>0.3</v>
      </c>
      <c r="S5">
        <v>8.5</v>
      </c>
      <c r="T5">
        <v>1.6</v>
      </c>
      <c r="U5">
        <v>2.2000000000000002</v>
      </c>
      <c r="V5">
        <v>18</v>
      </c>
      <c r="W5">
        <v>3.9</v>
      </c>
      <c r="X5">
        <v>1.4</v>
      </c>
      <c r="Y5">
        <v>1</v>
      </c>
    </row>
    <row r="6" spans="1:25">
      <c r="A6" t="s">
        <v>141</v>
      </c>
      <c r="B6" t="s">
        <v>83</v>
      </c>
      <c r="C6" t="s">
        <v>49</v>
      </c>
      <c r="D6" t="s">
        <v>144</v>
      </c>
      <c r="E6">
        <v>28</v>
      </c>
      <c r="F6">
        <v>32</v>
      </c>
      <c r="G6">
        <v>2880</v>
      </c>
      <c r="H6">
        <f t="shared" si="0"/>
        <v>32</v>
      </c>
      <c r="I6">
        <v>7</v>
      </c>
      <c r="J6">
        <f t="shared" si="1"/>
        <v>0.21875</v>
      </c>
      <c r="K6">
        <v>1.9</v>
      </c>
      <c r="L6">
        <v>0.7</v>
      </c>
      <c r="M6">
        <v>3</v>
      </c>
      <c r="N6">
        <v>2.2999999999999998</v>
      </c>
      <c r="O6">
        <v>1</v>
      </c>
      <c r="P6">
        <v>23.3</v>
      </c>
      <c r="Q6">
        <v>2.4</v>
      </c>
      <c r="R6">
        <v>0.8</v>
      </c>
      <c r="S6">
        <v>7.8</v>
      </c>
      <c r="T6">
        <v>3.2</v>
      </c>
      <c r="U6">
        <v>1.6</v>
      </c>
      <c r="V6">
        <v>18</v>
      </c>
      <c r="W6">
        <v>6.4</v>
      </c>
      <c r="X6">
        <v>0.8</v>
      </c>
      <c r="Y6">
        <v>1.1000000000000001</v>
      </c>
    </row>
    <row r="7" spans="1:25">
      <c r="A7" t="s">
        <v>142</v>
      </c>
      <c r="B7" t="s">
        <v>48</v>
      </c>
      <c r="C7" t="s">
        <v>53</v>
      </c>
      <c r="D7" t="s">
        <v>31</v>
      </c>
      <c r="E7">
        <v>29</v>
      </c>
      <c r="F7">
        <v>30</v>
      </c>
      <c r="G7">
        <v>2700</v>
      </c>
      <c r="H7">
        <f t="shared" si="0"/>
        <v>30</v>
      </c>
      <c r="I7">
        <v>6</v>
      </c>
      <c r="J7">
        <f t="shared" si="1"/>
        <v>0.2</v>
      </c>
      <c r="K7">
        <v>0.9</v>
      </c>
      <c r="L7">
        <v>0.3</v>
      </c>
      <c r="M7">
        <v>2</v>
      </c>
      <c r="N7">
        <v>0.2</v>
      </c>
      <c r="O7">
        <v>0.1</v>
      </c>
      <c r="P7">
        <v>37.299999999999997</v>
      </c>
      <c r="Q7">
        <v>2.6</v>
      </c>
      <c r="R7">
        <v>0</v>
      </c>
      <c r="S7">
        <v>7.3</v>
      </c>
      <c r="T7">
        <v>0.7</v>
      </c>
      <c r="U7">
        <v>3</v>
      </c>
      <c r="V7">
        <v>25</v>
      </c>
      <c r="W7">
        <v>4.8</v>
      </c>
      <c r="X7">
        <v>2.4</v>
      </c>
      <c r="Y7">
        <v>1.1000000000000001</v>
      </c>
    </row>
    <row r="8" spans="1:25">
      <c r="A8" t="s">
        <v>143</v>
      </c>
      <c r="B8" t="s">
        <v>69</v>
      </c>
      <c r="C8" t="s">
        <v>53</v>
      </c>
      <c r="D8" t="s">
        <v>31</v>
      </c>
      <c r="E8">
        <v>28</v>
      </c>
      <c r="F8">
        <v>30</v>
      </c>
      <c r="G8">
        <v>2700</v>
      </c>
      <c r="H8">
        <f t="shared" si="0"/>
        <v>30</v>
      </c>
      <c r="I8">
        <v>5</v>
      </c>
      <c r="J8">
        <f t="shared" si="1"/>
        <v>0.16666666666666666</v>
      </c>
      <c r="K8">
        <v>0.5</v>
      </c>
      <c r="L8">
        <v>0.3</v>
      </c>
      <c r="M8">
        <v>1</v>
      </c>
      <c r="N8">
        <v>0.2</v>
      </c>
      <c r="O8">
        <v>0.2</v>
      </c>
      <c r="P8">
        <v>21.1</v>
      </c>
      <c r="Q8">
        <v>4.4000000000000004</v>
      </c>
      <c r="R8">
        <v>0.1</v>
      </c>
      <c r="S8">
        <v>8.9</v>
      </c>
      <c r="T8">
        <v>2</v>
      </c>
      <c r="U8">
        <v>2.2000000000000002</v>
      </c>
      <c r="V8">
        <v>15</v>
      </c>
      <c r="W8">
        <v>4.9000000000000004</v>
      </c>
      <c r="X8">
        <v>1.9</v>
      </c>
      <c r="Y8">
        <v>0.8</v>
      </c>
    </row>
    <row r="9" spans="1:25">
      <c r="A9" t="s">
        <v>297</v>
      </c>
      <c r="B9" t="s">
        <v>56</v>
      </c>
      <c r="C9" t="s">
        <v>51</v>
      </c>
      <c r="D9" t="s">
        <v>31</v>
      </c>
      <c r="E9">
        <v>35</v>
      </c>
      <c r="F9">
        <v>28</v>
      </c>
      <c r="G9">
        <v>2520</v>
      </c>
      <c r="H9">
        <f t="shared" si="0"/>
        <v>28</v>
      </c>
      <c r="I9">
        <v>3</v>
      </c>
      <c r="J9">
        <f t="shared" si="1"/>
        <v>0.10714285714285714</v>
      </c>
      <c r="K9">
        <v>0.3</v>
      </c>
      <c r="L9">
        <v>0.1</v>
      </c>
      <c r="M9">
        <v>0</v>
      </c>
      <c r="N9">
        <v>0.6</v>
      </c>
      <c r="O9">
        <v>0.1</v>
      </c>
      <c r="P9">
        <v>33.299999999999997</v>
      </c>
      <c r="Q9">
        <v>3.5</v>
      </c>
      <c r="R9">
        <v>0</v>
      </c>
      <c r="S9">
        <v>12.4</v>
      </c>
      <c r="T9">
        <v>1.9</v>
      </c>
      <c r="U9">
        <v>2.8</v>
      </c>
      <c r="V9">
        <v>14</v>
      </c>
      <c r="W9">
        <v>5.9</v>
      </c>
      <c r="X9">
        <v>2.4</v>
      </c>
      <c r="Y9">
        <v>1</v>
      </c>
    </row>
    <row r="10" spans="1:25">
      <c r="A10" t="s">
        <v>298</v>
      </c>
      <c r="B10" t="s">
        <v>54</v>
      </c>
      <c r="C10" t="s">
        <v>53</v>
      </c>
      <c r="D10" t="s">
        <v>31</v>
      </c>
      <c r="E10">
        <v>33</v>
      </c>
      <c r="F10">
        <v>32</v>
      </c>
      <c r="G10">
        <v>2880</v>
      </c>
      <c r="H10">
        <f t="shared" si="0"/>
        <v>32</v>
      </c>
      <c r="I10">
        <v>3</v>
      </c>
      <c r="J10">
        <f t="shared" si="1"/>
        <v>9.375E-2</v>
      </c>
      <c r="K10">
        <v>0.5</v>
      </c>
      <c r="L10">
        <v>0.2</v>
      </c>
      <c r="M10">
        <v>1</v>
      </c>
      <c r="N10">
        <v>0.3</v>
      </c>
      <c r="O10">
        <v>0.2</v>
      </c>
      <c r="P10">
        <v>27.4</v>
      </c>
      <c r="Q10">
        <v>3.8</v>
      </c>
      <c r="R10">
        <v>0.03</v>
      </c>
      <c r="S10">
        <v>8.8000000000000007</v>
      </c>
      <c r="T10">
        <v>1.7</v>
      </c>
      <c r="U10">
        <v>3.5</v>
      </c>
      <c r="V10">
        <v>22</v>
      </c>
      <c r="W10">
        <v>5.3</v>
      </c>
      <c r="X10">
        <v>2.7</v>
      </c>
      <c r="Y10">
        <v>0.8</v>
      </c>
    </row>
    <row r="11" spans="1:25">
      <c r="A11" t="s">
        <v>299</v>
      </c>
      <c r="B11" t="s">
        <v>147</v>
      </c>
      <c r="C11" t="s">
        <v>49</v>
      </c>
      <c r="D11" t="s">
        <v>31</v>
      </c>
      <c r="E11">
        <v>30</v>
      </c>
      <c r="F11">
        <v>19</v>
      </c>
      <c r="G11">
        <v>1522</v>
      </c>
      <c r="H11">
        <f t="shared" si="0"/>
        <v>16.911111111111111</v>
      </c>
      <c r="I11">
        <v>3</v>
      </c>
      <c r="J11">
        <f t="shared" si="1"/>
        <v>0.1773981603153745</v>
      </c>
      <c r="K11">
        <v>0.4</v>
      </c>
      <c r="L11">
        <v>0.2</v>
      </c>
      <c r="M11">
        <v>0</v>
      </c>
      <c r="N11">
        <v>0</v>
      </c>
      <c r="O11">
        <v>0.05</v>
      </c>
      <c r="P11">
        <v>23.2</v>
      </c>
      <c r="Q11">
        <v>1.8</v>
      </c>
      <c r="R11">
        <v>0</v>
      </c>
      <c r="S11">
        <v>5.6</v>
      </c>
      <c r="T11">
        <v>0.9</v>
      </c>
      <c r="U11">
        <v>2.8</v>
      </c>
      <c r="V11">
        <v>13</v>
      </c>
      <c r="W11">
        <v>2.6</v>
      </c>
      <c r="X11">
        <v>1.6</v>
      </c>
      <c r="Y11">
        <v>0.4</v>
      </c>
    </row>
    <row r="12" spans="1:25">
      <c r="A12" t="s">
        <v>300</v>
      </c>
      <c r="B12" t="s">
        <v>50</v>
      </c>
      <c r="C12" t="s">
        <v>53</v>
      </c>
      <c r="D12" t="s">
        <v>31</v>
      </c>
      <c r="E12">
        <v>27</v>
      </c>
      <c r="F12">
        <v>25</v>
      </c>
      <c r="G12">
        <v>2213</v>
      </c>
      <c r="H12">
        <f t="shared" si="0"/>
        <v>24.588888888888889</v>
      </c>
      <c r="I12">
        <v>3</v>
      </c>
      <c r="J12">
        <f t="shared" si="1"/>
        <v>0.12200632625395391</v>
      </c>
      <c r="K12">
        <v>0.5</v>
      </c>
      <c r="L12">
        <v>0.2</v>
      </c>
      <c r="M12">
        <v>0</v>
      </c>
      <c r="N12">
        <v>0.2</v>
      </c>
      <c r="O12">
        <v>0.06</v>
      </c>
      <c r="P12">
        <v>45.2</v>
      </c>
      <c r="Q12">
        <v>2.2999999999999998</v>
      </c>
      <c r="R12">
        <v>0.1</v>
      </c>
      <c r="S12">
        <v>10</v>
      </c>
      <c r="T12">
        <v>1.8</v>
      </c>
      <c r="U12">
        <v>3</v>
      </c>
      <c r="V12">
        <v>20</v>
      </c>
      <c r="W12">
        <v>6.2</v>
      </c>
      <c r="X12">
        <v>2.6</v>
      </c>
      <c r="Y12">
        <v>1.6</v>
      </c>
    </row>
    <row r="13" spans="1:25">
      <c r="A13" t="s">
        <v>301</v>
      </c>
      <c r="B13" t="s">
        <v>67</v>
      </c>
      <c r="C13" t="s">
        <v>239</v>
      </c>
      <c r="D13" t="s">
        <v>31</v>
      </c>
      <c r="E13">
        <v>33</v>
      </c>
      <c r="F13">
        <v>30</v>
      </c>
      <c r="G13">
        <v>2700</v>
      </c>
      <c r="H13">
        <f t="shared" si="0"/>
        <v>30</v>
      </c>
      <c r="I13">
        <v>3</v>
      </c>
      <c r="J13">
        <f t="shared" si="1"/>
        <v>0.1</v>
      </c>
      <c r="K13">
        <v>0.4</v>
      </c>
      <c r="L13">
        <v>0.1</v>
      </c>
      <c r="M13">
        <v>1</v>
      </c>
      <c r="N13">
        <v>0.3</v>
      </c>
      <c r="O13">
        <v>0.1</v>
      </c>
      <c r="P13">
        <v>36.299999999999997</v>
      </c>
      <c r="Q13">
        <v>2.8</v>
      </c>
      <c r="R13">
        <v>0</v>
      </c>
      <c r="S13">
        <v>8</v>
      </c>
      <c r="T13">
        <v>1.5</v>
      </c>
      <c r="U13">
        <v>2.5</v>
      </c>
      <c r="V13">
        <v>9</v>
      </c>
      <c r="W13">
        <v>4.3</v>
      </c>
      <c r="X13">
        <v>1.8</v>
      </c>
      <c r="Y13">
        <v>0.9</v>
      </c>
    </row>
    <row r="14" spans="1:25">
      <c r="A14" t="s">
        <v>302</v>
      </c>
      <c r="B14" t="s">
        <v>150</v>
      </c>
      <c r="C14" t="s">
        <v>154</v>
      </c>
      <c r="D14" t="s">
        <v>303</v>
      </c>
      <c r="E14">
        <v>29</v>
      </c>
      <c r="F14">
        <v>30</v>
      </c>
      <c r="G14">
        <v>2700</v>
      </c>
      <c r="H14">
        <f t="shared" si="0"/>
        <v>30</v>
      </c>
      <c r="I14">
        <v>3</v>
      </c>
      <c r="J14">
        <f t="shared" si="1"/>
        <v>0.1</v>
      </c>
      <c r="K14">
        <v>0.6</v>
      </c>
      <c r="L14">
        <v>0.3</v>
      </c>
      <c r="M14">
        <v>1</v>
      </c>
      <c r="N14">
        <v>0.3</v>
      </c>
      <c r="O14">
        <v>0.03</v>
      </c>
      <c r="P14">
        <v>23</v>
      </c>
      <c r="Q14">
        <v>2.4</v>
      </c>
      <c r="R14">
        <v>0.03</v>
      </c>
      <c r="S14">
        <v>8.4</v>
      </c>
      <c r="T14">
        <v>1.5</v>
      </c>
      <c r="U14">
        <v>3.1</v>
      </c>
      <c r="V14">
        <v>25</v>
      </c>
      <c r="W14">
        <v>5</v>
      </c>
      <c r="X14">
        <v>1.7</v>
      </c>
      <c r="Y14">
        <v>1.1000000000000001</v>
      </c>
    </row>
    <row r="15" spans="1:25">
      <c r="A15" t="s">
        <v>304</v>
      </c>
      <c r="B15" t="s">
        <v>54</v>
      </c>
      <c r="C15" t="s">
        <v>49</v>
      </c>
      <c r="D15" t="s">
        <v>305</v>
      </c>
      <c r="E15">
        <v>21</v>
      </c>
      <c r="F15">
        <v>30</v>
      </c>
      <c r="G15">
        <v>2346</v>
      </c>
      <c r="H15">
        <f t="shared" si="0"/>
        <v>26.066666666666666</v>
      </c>
      <c r="I15">
        <v>3</v>
      </c>
      <c r="J15">
        <f t="shared" si="1"/>
        <v>0.11508951406649616</v>
      </c>
      <c r="K15">
        <v>0.4</v>
      </c>
      <c r="L15">
        <v>0.2</v>
      </c>
      <c r="M15">
        <v>1</v>
      </c>
      <c r="N15">
        <v>1.3</v>
      </c>
      <c r="O15">
        <v>0.7</v>
      </c>
      <c r="P15">
        <v>24.4</v>
      </c>
      <c r="Q15">
        <v>1.1000000000000001</v>
      </c>
      <c r="R15">
        <v>0.6</v>
      </c>
      <c r="S15">
        <v>5.0999999999999996</v>
      </c>
      <c r="T15">
        <v>2.2999999999999998</v>
      </c>
      <c r="U15">
        <v>0.8</v>
      </c>
      <c r="V15">
        <v>17</v>
      </c>
      <c r="W15">
        <v>4.7</v>
      </c>
      <c r="X15">
        <v>0.2</v>
      </c>
      <c r="Y15">
        <v>0.7</v>
      </c>
    </row>
    <row r="16" spans="1:25">
      <c r="A16" t="s">
        <v>306</v>
      </c>
      <c r="B16" t="s">
        <v>50</v>
      </c>
      <c r="C16" t="s">
        <v>53</v>
      </c>
      <c r="D16" t="s">
        <v>31</v>
      </c>
      <c r="E16">
        <v>26</v>
      </c>
      <c r="F16">
        <v>25</v>
      </c>
      <c r="G16">
        <v>1921</v>
      </c>
      <c r="H16">
        <f t="shared" si="0"/>
        <v>21.344444444444445</v>
      </c>
      <c r="I16">
        <v>2</v>
      </c>
      <c r="J16">
        <f t="shared" si="1"/>
        <v>9.3701197293076521E-2</v>
      </c>
      <c r="K16">
        <v>0.7</v>
      </c>
      <c r="L16">
        <v>0.2</v>
      </c>
      <c r="M16">
        <v>0</v>
      </c>
      <c r="N16">
        <v>0.2</v>
      </c>
      <c r="O16">
        <v>0.08</v>
      </c>
      <c r="P16">
        <v>37.1</v>
      </c>
      <c r="Q16">
        <v>1</v>
      </c>
      <c r="R16">
        <v>0</v>
      </c>
      <c r="S16">
        <v>9.6</v>
      </c>
      <c r="T16">
        <v>1.9</v>
      </c>
      <c r="U16">
        <v>2.8</v>
      </c>
      <c r="V16">
        <v>14</v>
      </c>
      <c r="W16">
        <v>6.2</v>
      </c>
      <c r="X16">
        <v>2.9</v>
      </c>
      <c r="Y16">
        <v>1</v>
      </c>
    </row>
    <row r="17" spans="1:25">
      <c r="A17" t="s">
        <v>307</v>
      </c>
      <c r="B17" t="s">
        <v>67</v>
      </c>
      <c r="C17" t="s">
        <v>308</v>
      </c>
      <c r="D17" t="s">
        <v>31</v>
      </c>
      <c r="E17">
        <v>34</v>
      </c>
      <c r="F17">
        <v>30</v>
      </c>
      <c r="G17">
        <v>2700</v>
      </c>
      <c r="H17">
        <f t="shared" si="0"/>
        <v>30</v>
      </c>
      <c r="I17">
        <v>2</v>
      </c>
      <c r="J17">
        <f t="shared" si="1"/>
        <v>6.6666666666666666E-2</v>
      </c>
      <c r="K17">
        <v>0.5</v>
      </c>
      <c r="L17">
        <v>0.3</v>
      </c>
      <c r="M17">
        <v>2</v>
      </c>
      <c r="N17">
        <v>0.1</v>
      </c>
      <c r="O17">
        <v>0.2</v>
      </c>
      <c r="P17">
        <v>54.8</v>
      </c>
      <c r="Q17">
        <v>4.8</v>
      </c>
      <c r="R17">
        <v>0.2</v>
      </c>
      <c r="S17">
        <v>6.5</v>
      </c>
      <c r="T17">
        <v>1.4</v>
      </c>
      <c r="U17">
        <v>2.2999999999999998</v>
      </c>
      <c r="V17">
        <v>25</v>
      </c>
      <c r="W17">
        <v>2.6</v>
      </c>
      <c r="X17">
        <v>1.2</v>
      </c>
      <c r="Y17">
        <v>0.6</v>
      </c>
    </row>
    <row r="18" spans="1:25">
      <c r="A18" t="s">
        <v>309</v>
      </c>
      <c r="B18" t="s">
        <v>158</v>
      </c>
      <c r="C18" t="s">
        <v>84</v>
      </c>
      <c r="D18" t="s">
        <v>31</v>
      </c>
      <c r="E18">
        <v>30</v>
      </c>
      <c r="F18">
        <v>30</v>
      </c>
      <c r="G18">
        <v>2700</v>
      </c>
      <c r="H18">
        <f t="shared" si="0"/>
        <v>30</v>
      </c>
      <c r="I18">
        <v>2</v>
      </c>
      <c r="J18">
        <f t="shared" si="1"/>
        <v>6.6666666666666666E-2</v>
      </c>
      <c r="K18">
        <v>0.7</v>
      </c>
      <c r="L18">
        <v>0.1</v>
      </c>
      <c r="M18">
        <v>0</v>
      </c>
      <c r="N18">
        <v>0.6</v>
      </c>
      <c r="O18">
        <v>0.2</v>
      </c>
      <c r="P18">
        <v>39.200000000000003</v>
      </c>
      <c r="Q18">
        <v>3.9</v>
      </c>
      <c r="R18">
        <v>0.03</v>
      </c>
      <c r="S18">
        <v>8.9</v>
      </c>
      <c r="T18">
        <v>1.4</v>
      </c>
      <c r="U18">
        <v>2.8</v>
      </c>
      <c r="V18">
        <v>14</v>
      </c>
      <c r="W18">
        <v>4</v>
      </c>
      <c r="X18">
        <v>1</v>
      </c>
      <c r="Y18">
        <v>0.9</v>
      </c>
    </row>
    <row r="19" spans="1:25">
      <c r="A19" t="s">
        <v>310</v>
      </c>
      <c r="B19" t="s">
        <v>147</v>
      </c>
      <c r="C19" t="s">
        <v>311</v>
      </c>
      <c r="D19" t="s">
        <v>31</v>
      </c>
      <c r="E19">
        <v>34</v>
      </c>
      <c r="F19">
        <v>29</v>
      </c>
      <c r="G19">
        <v>2610</v>
      </c>
      <c r="H19">
        <f t="shared" si="0"/>
        <v>29</v>
      </c>
      <c r="I19">
        <v>2</v>
      </c>
      <c r="J19">
        <f t="shared" si="1"/>
        <v>6.8965517241379309E-2</v>
      </c>
      <c r="K19">
        <v>0.6</v>
      </c>
      <c r="L19">
        <v>0.3</v>
      </c>
      <c r="M19">
        <v>0</v>
      </c>
      <c r="N19">
        <v>0.03</v>
      </c>
      <c r="O19">
        <v>0.3</v>
      </c>
      <c r="P19">
        <v>37.9</v>
      </c>
      <c r="Q19">
        <v>5.6</v>
      </c>
      <c r="R19">
        <v>0.03</v>
      </c>
      <c r="S19">
        <v>8.1</v>
      </c>
      <c r="T19">
        <v>1.1000000000000001</v>
      </c>
      <c r="U19">
        <v>4</v>
      </c>
      <c r="V19">
        <v>31</v>
      </c>
      <c r="W19">
        <v>3.7</v>
      </c>
      <c r="X19">
        <v>2.2000000000000002</v>
      </c>
      <c r="Y19">
        <v>0.5</v>
      </c>
    </row>
    <row r="20" spans="1:25">
      <c r="A20" t="s">
        <v>312</v>
      </c>
      <c r="B20" t="s">
        <v>55</v>
      </c>
      <c r="C20" t="s">
        <v>53</v>
      </c>
      <c r="D20" t="s">
        <v>31</v>
      </c>
      <c r="E20">
        <v>32</v>
      </c>
      <c r="F20">
        <v>28</v>
      </c>
      <c r="G20">
        <v>2520</v>
      </c>
      <c r="H20">
        <f t="shared" si="0"/>
        <v>28</v>
      </c>
      <c r="I20">
        <v>2</v>
      </c>
      <c r="J20">
        <f t="shared" si="1"/>
        <v>7.1428571428571425E-2</v>
      </c>
      <c r="K20">
        <v>0.7</v>
      </c>
      <c r="L20">
        <v>0.3</v>
      </c>
      <c r="M20">
        <v>1</v>
      </c>
      <c r="N20">
        <v>0.1</v>
      </c>
      <c r="O20">
        <v>0.2</v>
      </c>
      <c r="P20">
        <v>26.5</v>
      </c>
      <c r="Q20">
        <v>2.7</v>
      </c>
      <c r="R20">
        <v>7.0000000000000007E-2</v>
      </c>
      <c r="S20">
        <v>8.6999999999999993</v>
      </c>
      <c r="T20">
        <v>1.3</v>
      </c>
      <c r="U20">
        <v>3.4</v>
      </c>
      <c r="V20">
        <v>22</v>
      </c>
      <c r="W20">
        <v>4.8</v>
      </c>
      <c r="X20">
        <v>2.5</v>
      </c>
      <c r="Y20">
        <v>1.4</v>
      </c>
    </row>
    <row r="21" spans="1:25">
      <c r="A21" t="s">
        <v>313</v>
      </c>
      <c r="B21" t="s">
        <v>58</v>
      </c>
      <c r="C21" t="s">
        <v>87</v>
      </c>
      <c r="D21" t="s">
        <v>31</v>
      </c>
      <c r="E21">
        <v>31</v>
      </c>
      <c r="F21">
        <v>31</v>
      </c>
      <c r="G21">
        <v>2790</v>
      </c>
      <c r="H21">
        <f t="shared" si="0"/>
        <v>31</v>
      </c>
      <c r="I21">
        <v>2</v>
      </c>
      <c r="J21">
        <f t="shared" si="1"/>
        <v>6.4516129032258063E-2</v>
      </c>
      <c r="K21">
        <v>0.4</v>
      </c>
      <c r="L21">
        <v>0.1</v>
      </c>
      <c r="M21">
        <v>0</v>
      </c>
      <c r="N21">
        <v>0.1</v>
      </c>
      <c r="O21">
        <v>0.2</v>
      </c>
      <c r="P21">
        <v>39.9</v>
      </c>
      <c r="Q21">
        <v>5.0999999999999996</v>
      </c>
      <c r="R21">
        <v>0.03</v>
      </c>
      <c r="S21">
        <v>9.5</v>
      </c>
      <c r="T21">
        <v>1.8</v>
      </c>
      <c r="U21">
        <v>3.4</v>
      </c>
      <c r="V21">
        <v>20</v>
      </c>
      <c r="W21">
        <v>4.2</v>
      </c>
      <c r="X21">
        <v>2.2000000000000002</v>
      </c>
      <c r="Y21">
        <v>0.8</v>
      </c>
    </row>
    <row r="22" spans="1:25">
      <c r="A22" t="s">
        <v>314</v>
      </c>
      <c r="B22" t="s">
        <v>153</v>
      </c>
      <c r="C22" t="s">
        <v>53</v>
      </c>
      <c r="D22" t="s">
        <v>31</v>
      </c>
      <c r="E22">
        <v>28</v>
      </c>
      <c r="F22">
        <v>33</v>
      </c>
      <c r="G22">
        <v>2970</v>
      </c>
      <c r="H22">
        <f t="shared" si="0"/>
        <v>33</v>
      </c>
      <c r="I22">
        <v>2</v>
      </c>
      <c r="J22">
        <f t="shared" si="1"/>
        <v>6.0606060606060608E-2</v>
      </c>
      <c r="K22">
        <v>0.4</v>
      </c>
      <c r="L22">
        <v>0.2</v>
      </c>
      <c r="M22">
        <v>0</v>
      </c>
      <c r="N22">
        <v>0.2</v>
      </c>
      <c r="O22">
        <v>0.1</v>
      </c>
      <c r="P22">
        <v>36.9</v>
      </c>
      <c r="Q22">
        <v>3.2</v>
      </c>
      <c r="R22">
        <v>0.06</v>
      </c>
      <c r="S22">
        <v>10.8</v>
      </c>
      <c r="T22">
        <v>2.2000000000000002</v>
      </c>
      <c r="U22">
        <v>3.3</v>
      </c>
      <c r="V22">
        <v>34</v>
      </c>
      <c r="W22">
        <v>5.5</v>
      </c>
      <c r="X22">
        <v>2.6</v>
      </c>
      <c r="Y22">
        <v>1</v>
      </c>
    </row>
    <row r="23" spans="1:25">
      <c r="A23" t="s">
        <v>315</v>
      </c>
      <c r="B23" t="s">
        <v>153</v>
      </c>
      <c r="C23" t="s">
        <v>53</v>
      </c>
      <c r="D23" t="s">
        <v>31</v>
      </c>
      <c r="E23">
        <v>31</v>
      </c>
      <c r="F23">
        <v>30</v>
      </c>
      <c r="G23">
        <v>2601</v>
      </c>
      <c r="H23">
        <f t="shared" si="0"/>
        <v>28.9</v>
      </c>
      <c r="I23">
        <v>2</v>
      </c>
      <c r="J23">
        <f t="shared" si="1"/>
        <v>6.9204152249134954E-2</v>
      </c>
      <c r="K23">
        <v>0.4</v>
      </c>
      <c r="L23">
        <v>0.1</v>
      </c>
      <c r="M23">
        <v>1</v>
      </c>
      <c r="N23">
        <v>0.2</v>
      </c>
      <c r="O23">
        <v>0.1</v>
      </c>
      <c r="P23">
        <v>30.3</v>
      </c>
      <c r="Q23">
        <v>1.5</v>
      </c>
      <c r="R23">
        <v>0</v>
      </c>
      <c r="S23">
        <v>7.2</v>
      </c>
      <c r="T23">
        <v>1.6</v>
      </c>
      <c r="U23">
        <v>2.7</v>
      </c>
      <c r="V23">
        <v>22</v>
      </c>
      <c r="W23">
        <v>4.4000000000000004</v>
      </c>
      <c r="X23">
        <v>1.5</v>
      </c>
      <c r="Y23">
        <v>0.9</v>
      </c>
    </row>
    <row r="24" spans="1:25">
      <c r="A24" t="s">
        <v>316</v>
      </c>
      <c r="B24" t="s">
        <v>103</v>
      </c>
      <c r="C24" t="s">
        <v>49</v>
      </c>
      <c r="D24" t="s">
        <v>303</v>
      </c>
      <c r="E24">
        <v>32</v>
      </c>
      <c r="F24">
        <v>17</v>
      </c>
      <c r="G24">
        <v>1188</v>
      </c>
      <c r="H24">
        <f t="shared" si="0"/>
        <v>13.2</v>
      </c>
      <c r="I24">
        <v>2</v>
      </c>
      <c r="J24">
        <f t="shared" si="1"/>
        <v>0.15151515151515152</v>
      </c>
      <c r="K24">
        <v>0.3</v>
      </c>
      <c r="L24">
        <v>0.1</v>
      </c>
      <c r="M24">
        <v>2</v>
      </c>
      <c r="N24">
        <v>0.6</v>
      </c>
      <c r="O24">
        <v>0.2</v>
      </c>
      <c r="P24">
        <v>18.5</v>
      </c>
      <c r="Q24">
        <v>1.5</v>
      </c>
      <c r="R24">
        <v>0.3</v>
      </c>
      <c r="S24">
        <v>6.5</v>
      </c>
      <c r="T24">
        <v>1.7</v>
      </c>
      <c r="U24">
        <v>0.9</v>
      </c>
      <c r="V24">
        <v>8</v>
      </c>
      <c r="W24">
        <v>3.9</v>
      </c>
      <c r="X24">
        <v>0.9</v>
      </c>
      <c r="Y24">
        <v>0.8</v>
      </c>
    </row>
    <row r="25" spans="1:25">
      <c r="A25" t="s">
        <v>317</v>
      </c>
      <c r="B25" t="s">
        <v>153</v>
      </c>
      <c r="C25" t="s">
        <v>49</v>
      </c>
      <c r="D25" t="s">
        <v>305</v>
      </c>
      <c r="E25">
        <v>29</v>
      </c>
      <c r="F25">
        <v>30</v>
      </c>
      <c r="G25">
        <v>2700</v>
      </c>
      <c r="H25">
        <f t="shared" si="0"/>
        <v>30</v>
      </c>
      <c r="I25">
        <v>2</v>
      </c>
      <c r="J25">
        <f t="shared" si="1"/>
        <v>6.6666666666666666E-2</v>
      </c>
      <c r="K25">
        <v>0.8</v>
      </c>
      <c r="L25">
        <v>0.2</v>
      </c>
      <c r="M25">
        <v>0</v>
      </c>
      <c r="N25">
        <v>1.6</v>
      </c>
      <c r="O25">
        <v>0.6</v>
      </c>
      <c r="P25">
        <v>23.8</v>
      </c>
      <c r="Q25">
        <v>1.8</v>
      </c>
      <c r="R25">
        <v>1</v>
      </c>
      <c r="S25">
        <v>5.3</v>
      </c>
      <c r="T25">
        <v>3.7</v>
      </c>
      <c r="U25">
        <v>1.3</v>
      </c>
      <c r="V25">
        <v>14</v>
      </c>
      <c r="W25">
        <v>5.0999999999999996</v>
      </c>
      <c r="X25">
        <v>0.9</v>
      </c>
      <c r="Y25">
        <v>1.2</v>
      </c>
    </row>
    <row r="26" spans="1:25">
      <c r="A26" t="s">
        <v>318</v>
      </c>
      <c r="B26" t="s">
        <v>103</v>
      </c>
      <c r="C26" t="s">
        <v>49</v>
      </c>
      <c r="D26" t="s">
        <v>31</v>
      </c>
      <c r="E26">
        <v>26</v>
      </c>
      <c r="F26">
        <v>29</v>
      </c>
      <c r="G26">
        <v>2610</v>
      </c>
      <c r="H26">
        <f t="shared" si="0"/>
        <v>29</v>
      </c>
      <c r="I26">
        <v>1</v>
      </c>
      <c r="J26">
        <f t="shared" si="1"/>
        <v>3.4482758620689655E-2</v>
      </c>
      <c r="K26">
        <v>0.3</v>
      </c>
      <c r="L26">
        <v>0.03</v>
      </c>
      <c r="M26">
        <v>2</v>
      </c>
      <c r="N26">
        <v>0.03</v>
      </c>
      <c r="O26">
        <v>0.2</v>
      </c>
      <c r="P26">
        <v>37.299999999999997</v>
      </c>
      <c r="Q26">
        <v>2.2999999999999998</v>
      </c>
      <c r="R26">
        <v>7.0000000000000007E-2</v>
      </c>
      <c r="S26">
        <v>9.1</v>
      </c>
      <c r="T26">
        <v>1.4</v>
      </c>
      <c r="U26">
        <v>3.4</v>
      </c>
      <c r="V26">
        <v>25</v>
      </c>
      <c r="W26">
        <v>3.1</v>
      </c>
      <c r="X26">
        <v>1.7</v>
      </c>
      <c r="Y26">
        <v>0.7</v>
      </c>
    </row>
    <row r="27" spans="1:25">
      <c r="A27" t="s">
        <v>319</v>
      </c>
      <c r="B27" t="s">
        <v>103</v>
      </c>
      <c r="C27" t="s">
        <v>53</v>
      </c>
      <c r="D27" t="s">
        <v>31</v>
      </c>
      <c r="E27">
        <v>30</v>
      </c>
      <c r="F27">
        <v>19</v>
      </c>
      <c r="G27">
        <v>1710</v>
      </c>
      <c r="H27">
        <f t="shared" si="0"/>
        <v>19</v>
      </c>
      <c r="I27">
        <v>1</v>
      </c>
      <c r="J27">
        <f t="shared" si="1"/>
        <v>5.2631578947368418E-2</v>
      </c>
      <c r="K27">
        <v>0.3</v>
      </c>
      <c r="L27">
        <v>0.05</v>
      </c>
      <c r="M27">
        <v>0</v>
      </c>
      <c r="N27">
        <v>0.4</v>
      </c>
      <c r="O27">
        <v>0.1</v>
      </c>
      <c r="P27">
        <v>30.6</v>
      </c>
      <c r="Q27">
        <v>4</v>
      </c>
      <c r="R27">
        <v>0.2</v>
      </c>
      <c r="S27">
        <v>9.1</v>
      </c>
      <c r="T27">
        <v>1.7</v>
      </c>
      <c r="U27">
        <v>3.3</v>
      </c>
      <c r="V27">
        <v>18</v>
      </c>
      <c r="W27">
        <v>5.0999999999999996</v>
      </c>
      <c r="X27">
        <v>1.9</v>
      </c>
      <c r="Y27">
        <v>1.2</v>
      </c>
    </row>
    <row r="28" spans="1:25">
      <c r="A28" t="s">
        <v>320</v>
      </c>
      <c r="B28" t="s">
        <v>67</v>
      </c>
      <c r="C28" t="s">
        <v>87</v>
      </c>
      <c r="D28" t="s">
        <v>31</v>
      </c>
      <c r="E28">
        <v>32</v>
      </c>
      <c r="F28">
        <v>30</v>
      </c>
      <c r="G28">
        <v>2698</v>
      </c>
      <c r="H28">
        <f t="shared" si="0"/>
        <v>29.977777777777778</v>
      </c>
      <c r="I28">
        <v>1</v>
      </c>
      <c r="J28">
        <f t="shared" si="1"/>
        <v>3.3358042994810974E-2</v>
      </c>
      <c r="K28">
        <v>0.4</v>
      </c>
      <c r="L28">
        <v>0.1</v>
      </c>
      <c r="M28">
        <v>3</v>
      </c>
      <c r="N28">
        <v>0.2</v>
      </c>
      <c r="O28">
        <v>0.2</v>
      </c>
      <c r="P28">
        <v>57.4</v>
      </c>
      <c r="Q28">
        <v>2.5</v>
      </c>
      <c r="R28">
        <v>7.0000000000000007E-2</v>
      </c>
      <c r="S28">
        <v>8.5</v>
      </c>
      <c r="T28">
        <v>1.3</v>
      </c>
      <c r="U28">
        <v>2.5</v>
      </c>
      <c r="V28">
        <v>17</v>
      </c>
      <c r="W28">
        <v>4.5</v>
      </c>
      <c r="X28">
        <v>1.7</v>
      </c>
      <c r="Y28">
        <v>1</v>
      </c>
    </row>
    <row r="29" spans="1:25">
      <c r="A29" t="s">
        <v>321</v>
      </c>
      <c r="B29" t="s">
        <v>52</v>
      </c>
      <c r="C29" t="s">
        <v>49</v>
      </c>
      <c r="D29" t="s">
        <v>322</v>
      </c>
      <c r="E29">
        <v>24</v>
      </c>
      <c r="F29">
        <v>32</v>
      </c>
      <c r="G29">
        <v>2880</v>
      </c>
      <c r="H29">
        <f t="shared" si="0"/>
        <v>32</v>
      </c>
      <c r="I29">
        <v>1</v>
      </c>
      <c r="J29">
        <f t="shared" si="1"/>
        <v>3.125E-2</v>
      </c>
      <c r="K29">
        <v>0.6</v>
      </c>
      <c r="L29">
        <v>0.1</v>
      </c>
      <c r="M29">
        <v>1</v>
      </c>
      <c r="N29">
        <v>0.3</v>
      </c>
      <c r="O29">
        <v>0.3</v>
      </c>
      <c r="P29">
        <v>45.9</v>
      </c>
      <c r="Q29">
        <v>3.8</v>
      </c>
      <c r="R29">
        <v>0.1</v>
      </c>
      <c r="S29">
        <v>9.1</v>
      </c>
      <c r="T29">
        <v>2.2000000000000002</v>
      </c>
      <c r="U29">
        <v>3.2</v>
      </c>
      <c r="V29">
        <v>22</v>
      </c>
      <c r="W29">
        <v>4.4000000000000004</v>
      </c>
      <c r="X29">
        <v>1.5</v>
      </c>
      <c r="Y29">
        <v>1.2</v>
      </c>
    </row>
    <row r="30" spans="1:25">
      <c r="A30" t="s">
        <v>323</v>
      </c>
      <c r="B30" t="s">
        <v>83</v>
      </c>
      <c r="C30" t="s">
        <v>49</v>
      </c>
      <c r="D30" t="s">
        <v>31</v>
      </c>
      <c r="E30">
        <v>27</v>
      </c>
      <c r="F30">
        <v>29</v>
      </c>
      <c r="G30">
        <v>2610</v>
      </c>
      <c r="H30">
        <f t="shared" si="0"/>
        <v>29</v>
      </c>
      <c r="I30">
        <v>1</v>
      </c>
      <c r="J30">
        <f t="shared" si="1"/>
        <v>3.4482758620689655E-2</v>
      </c>
      <c r="K30">
        <v>0.6</v>
      </c>
      <c r="L30">
        <v>0.2</v>
      </c>
      <c r="M30">
        <v>0</v>
      </c>
      <c r="N30">
        <v>1.1000000000000001</v>
      </c>
      <c r="O30">
        <v>0.4</v>
      </c>
      <c r="P30">
        <v>28.8</v>
      </c>
      <c r="Q30">
        <v>3.7</v>
      </c>
      <c r="R30">
        <v>0.3</v>
      </c>
      <c r="S30">
        <v>7.2</v>
      </c>
      <c r="T30">
        <v>1.9</v>
      </c>
      <c r="U30">
        <v>2.9</v>
      </c>
      <c r="V30">
        <v>17</v>
      </c>
      <c r="W30">
        <v>4.7</v>
      </c>
      <c r="X30">
        <v>1.1000000000000001</v>
      </c>
      <c r="Y30">
        <v>0.6</v>
      </c>
    </row>
    <row r="31" spans="1:25">
      <c r="A31" t="s">
        <v>324</v>
      </c>
      <c r="B31" t="s">
        <v>56</v>
      </c>
      <c r="C31" t="s">
        <v>49</v>
      </c>
      <c r="D31" t="s">
        <v>31</v>
      </c>
      <c r="E31">
        <v>43</v>
      </c>
      <c r="F31">
        <v>26</v>
      </c>
      <c r="G31">
        <v>2340</v>
      </c>
      <c r="H31">
        <f t="shared" si="0"/>
        <v>26</v>
      </c>
      <c r="I31">
        <v>1</v>
      </c>
      <c r="J31">
        <f t="shared" si="1"/>
        <v>3.8461538461538464E-2</v>
      </c>
      <c r="K31">
        <v>0.5</v>
      </c>
      <c r="L31">
        <v>0.2</v>
      </c>
      <c r="M31">
        <v>0</v>
      </c>
      <c r="N31">
        <v>0.4</v>
      </c>
      <c r="O31">
        <v>0.2</v>
      </c>
      <c r="P31">
        <v>29.2</v>
      </c>
      <c r="Q31">
        <v>5.3</v>
      </c>
      <c r="R31">
        <v>0.08</v>
      </c>
      <c r="S31">
        <v>10.5</v>
      </c>
      <c r="T31">
        <v>2.9</v>
      </c>
      <c r="U31">
        <v>3.1</v>
      </c>
      <c r="V31">
        <v>19</v>
      </c>
      <c r="W31">
        <v>6</v>
      </c>
      <c r="X31">
        <v>2.9</v>
      </c>
      <c r="Y31">
        <v>1.5</v>
      </c>
    </row>
    <row r="32" spans="1:25">
      <c r="A32" t="s">
        <v>325</v>
      </c>
      <c r="B32" t="s">
        <v>56</v>
      </c>
      <c r="C32" t="s">
        <v>49</v>
      </c>
      <c r="D32" t="s">
        <v>305</v>
      </c>
      <c r="E32">
        <v>31</v>
      </c>
      <c r="F32">
        <v>29</v>
      </c>
      <c r="G32">
        <v>2432</v>
      </c>
      <c r="H32">
        <f t="shared" si="0"/>
        <v>27.022222222222222</v>
      </c>
      <c r="I32">
        <v>1</v>
      </c>
      <c r="J32">
        <f t="shared" si="1"/>
        <v>3.7006578947368418E-2</v>
      </c>
      <c r="K32">
        <v>0.2</v>
      </c>
      <c r="L32">
        <v>7.0000000000000007E-2</v>
      </c>
      <c r="M32">
        <v>4</v>
      </c>
      <c r="N32">
        <v>1.1000000000000001</v>
      </c>
      <c r="O32">
        <v>1.1000000000000001</v>
      </c>
      <c r="P32">
        <v>26.4</v>
      </c>
      <c r="Q32">
        <v>3.1</v>
      </c>
      <c r="R32">
        <v>1.8</v>
      </c>
      <c r="S32">
        <v>5.2</v>
      </c>
      <c r="T32">
        <v>2.2000000000000002</v>
      </c>
      <c r="U32">
        <v>1.5</v>
      </c>
      <c r="V32">
        <v>6</v>
      </c>
      <c r="W32">
        <v>3.5</v>
      </c>
      <c r="X32">
        <v>0.5</v>
      </c>
      <c r="Y32">
        <v>0.8</v>
      </c>
    </row>
    <row r="33" spans="1:25">
      <c r="A33" t="s">
        <v>326</v>
      </c>
      <c r="B33" t="s">
        <v>103</v>
      </c>
      <c r="C33" t="s">
        <v>49</v>
      </c>
      <c r="D33" t="s">
        <v>30</v>
      </c>
      <c r="E33">
        <v>27</v>
      </c>
      <c r="F33">
        <v>29</v>
      </c>
      <c r="G33">
        <v>2423</v>
      </c>
      <c r="H33">
        <f t="shared" si="0"/>
        <v>26.922222222222221</v>
      </c>
      <c r="I33">
        <v>1</v>
      </c>
      <c r="J33">
        <f t="shared" si="1"/>
        <v>3.7144036318613294E-2</v>
      </c>
      <c r="K33">
        <v>0.3</v>
      </c>
      <c r="L33">
        <v>0.1</v>
      </c>
      <c r="M33">
        <v>1</v>
      </c>
      <c r="N33">
        <v>2.1</v>
      </c>
      <c r="O33">
        <v>0.4</v>
      </c>
      <c r="P33">
        <v>27.8</v>
      </c>
      <c r="Q33">
        <v>1.9</v>
      </c>
      <c r="R33">
        <v>0.4</v>
      </c>
      <c r="S33">
        <v>7.3</v>
      </c>
      <c r="T33">
        <v>3.1</v>
      </c>
      <c r="U33">
        <v>1.1000000000000001</v>
      </c>
      <c r="V33">
        <v>10</v>
      </c>
      <c r="W33">
        <v>6</v>
      </c>
      <c r="X33">
        <v>0.3</v>
      </c>
      <c r="Y33">
        <v>0.6</v>
      </c>
    </row>
    <row r="34" spans="1:25">
      <c r="A34" t="s">
        <v>327</v>
      </c>
      <c r="B34" t="s">
        <v>48</v>
      </c>
      <c r="C34" t="s">
        <v>49</v>
      </c>
      <c r="D34" t="s">
        <v>30</v>
      </c>
      <c r="E34">
        <v>28</v>
      </c>
      <c r="F34">
        <v>31</v>
      </c>
      <c r="G34">
        <v>2790</v>
      </c>
      <c r="H34">
        <f t="shared" ref="H34:H65" si="2">G34/90</f>
        <v>31</v>
      </c>
      <c r="I34">
        <v>1</v>
      </c>
      <c r="J34">
        <f t="shared" ref="J34:J65" si="3">I34/H34</f>
        <v>3.2258064516129031E-2</v>
      </c>
      <c r="K34">
        <v>0.6</v>
      </c>
      <c r="L34">
        <v>0.1</v>
      </c>
      <c r="M34">
        <v>1</v>
      </c>
      <c r="N34">
        <v>1.5</v>
      </c>
      <c r="O34">
        <v>0.5</v>
      </c>
      <c r="P34">
        <v>28.5</v>
      </c>
      <c r="Q34">
        <v>1.2</v>
      </c>
      <c r="R34">
        <v>0.9</v>
      </c>
      <c r="S34">
        <v>7.9</v>
      </c>
      <c r="T34">
        <v>2.9</v>
      </c>
      <c r="U34">
        <v>1.5</v>
      </c>
      <c r="V34">
        <v>18</v>
      </c>
      <c r="W34">
        <v>5.7</v>
      </c>
      <c r="X34">
        <v>0.8</v>
      </c>
      <c r="Y34">
        <v>1.1000000000000001</v>
      </c>
    </row>
    <row r="35" spans="1:25">
      <c r="A35" t="s">
        <v>328</v>
      </c>
      <c r="B35" t="s">
        <v>67</v>
      </c>
      <c r="C35" t="s">
        <v>49</v>
      </c>
      <c r="D35" t="s">
        <v>30</v>
      </c>
      <c r="E35">
        <v>25</v>
      </c>
      <c r="F35">
        <v>32</v>
      </c>
      <c r="G35">
        <v>2550</v>
      </c>
      <c r="H35">
        <f t="shared" si="2"/>
        <v>28.333333333333332</v>
      </c>
      <c r="I35">
        <v>1</v>
      </c>
      <c r="J35">
        <f t="shared" si="3"/>
        <v>3.5294117647058823E-2</v>
      </c>
      <c r="K35">
        <v>0.6</v>
      </c>
      <c r="L35">
        <v>0.2</v>
      </c>
      <c r="M35">
        <v>0</v>
      </c>
      <c r="N35">
        <v>1.1000000000000001</v>
      </c>
      <c r="O35">
        <v>0.5</v>
      </c>
      <c r="P35">
        <v>29.6</v>
      </c>
      <c r="Q35">
        <v>1.7</v>
      </c>
      <c r="R35">
        <v>0.6</v>
      </c>
      <c r="S35">
        <v>5.0999999999999996</v>
      </c>
      <c r="T35">
        <v>2.1</v>
      </c>
      <c r="U35">
        <v>1.2</v>
      </c>
      <c r="V35">
        <v>11</v>
      </c>
      <c r="W35">
        <v>4.3</v>
      </c>
      <c r="X35">
        <v>0.5</v>
      </c>
      <c r="Y35">
        <v>0.8</v>
      </c>
    </row>
    <row r="36" spans="1:25">
      <c r="A36" t="s">
        <v>329</v>
      </c>
      <c r="B36" t="s">
        <v>52</v>
      </c>
      <c r="C36" t="s">
        <v>330</v>
      </c>
      <c r="D36" t="s">
        <v>31</v>
      </c>
      <c r="E36">
        <v>38</v>
      </c>
      <c r="F36">
        <v>23</v>
      </c>
      <c r="G36">
        <v>2027</v>
      </c>
      <c r="H36">
        <f t="shared" si="2"/>
        <v>22.522222222222222</v>
      </c>
      <c r="I36">
        <v>1</v>
      </c>
      <c r="J36">
        <f t="shared" si="3"/>
        <v>4.4400592007893439E-2</v>
      </c>
      <c r="K36">
        <v>0.2</v>
      </c>
      <c r="L36">
        <v>0.1</v>
      </c>
      <c r="M36">
        <v>0</v>
      </c>
      <c r="N36">
        <v>0.1</v>
      </c>
      <c r="O36">
        <v>0.09</v>
      </c>
      <c r="P36">
        <v>43.1</v>
      </c>
      <c r="Q36">
        <v>1.9</v>
      </c>
      <c r="R36">
        <v>0</v>
      </c>
      <c r="S36">
        <v>5.6</v>
      </c>
      <c r="T36">
        <v>1</v>
      </c>
      <c r="U36">
        <v>1.8</v>
      </c>
      <c r="V36">
        <v>10</v>
      </c>
      <c r="W36">
        <v>2.6</v>
      </c>
      <c r="X36">
        <v>0.6</v>
      </c>
      <c r="Y36">
        <v>0.6</v>
      </c>
    </row>
    <row r="37" spans="1:25">
      <c r="A37" t="s">
        <v>331</v>
      </c>
      <c r="B37" t="s">
        <v>54</v>
      </c>
      <c r="C37" t="s">
        <v>49</v>
      </c>
      <c r="D37" t="s">
        <v>31</v>
      </c>
      <c r="E37">
        <v>36</v>
      </c>
      <c r="F37">
        <v>25</v>
      </c>
      <c r="G37">
        <v>2250</v>
      </c>
      <c r="H37">
        <f t="shared" si="2"/>
        <v>25</v>
      </c>
      <c r="I37">
        <v>1</v>
      </c>
      <c r="J37">
        <f t="shared" si="3"/>
        <v>0.04</v>
      </c>
      <c r="K37">
        <v>0.3</v>
      </c>
      <c r="L37">
        <v>0.04</v>
      </c>
      <c r="M37">
        <v>0</v>
      </c>
      <c r="N37">
        <v>0</v>
      </c>
      <c r="O37">
        <v>0.4</v>
      </c>
      <c r="P37">
        <v>24.2</v>
      </c>
      <c r="Q37">
        <v>1.7</v>
      </c>
      <c r="R37">
        <v>0</v>
      </c>
      <c r="S37">
        <v>9.3000000000000007</v>
      </c>
      <c r="T37">
        <v>1.8</v>
      </c>
      <c r="U37">
        <v>3.2</v>
      </c>
      <c r="V37">
        <v>19</v>
      </c>
      <c r="W37">
        <v>4</v>
      </c>
      <c r="X37">
        <v>1.6</v>
      </c>
      <c r="Y37">
        <v>0.8</v>
      </c>
    </row>
    <row r="38" spans="1:25">
      <c r="A38" t="s">
        <v>332</v>
      </c>
      <c r="B38" t="s">
        <v>69</v>
      </c>
      <c r="C38" t="s">
        <v>49</v>
      </c>
      <c r="D38" t="s">
        <v>303</v>
      </c>
      <c r="E38">
        <v>26</v>
      </c>
      <c r="F38">
        <v>30</v>
      </c>
      <c r="G38">
        <v>2700</v>
      </c>
      <c r="H38">
        <f t="shared" si="2"/>
        <v>30</v>
      </c>
      <c r="I38">
        <v>1</v>
      </c>
      <c r="J38">
        <f t="shared" si="3"/>
        <v>3.3333333333333333E-2</v>
      </c>
      <c r="K38">
        <v>0.3</v>
      </c>
      <c r="L38">
        <v>0.1</v>
      </c>
      <c r="M38">
        <v>1</v>
      </c>
      <c r="N38">
        <v>0.3</v>
      </c>
      <c r="O38">
        <v>0.3</v>
      </c>
      <c r="P38">
        <v>18.7</v>
      </c>
      <c r="Q38">
        <v>2.9</v>
      </c>
      <c r="R38">
        <v>0.2</v>
      </c>
      <c r="S38">
        <v>8.8000000000000007</v>
      </c>
      <c r="T38">
        <v>3.8</v>
      </c>
      <c r="U38">
        <v>2.2000000000000002</v>
      </c>
      <c r="V38">
        <v>20</v>
      </c>
      <c r="W38">
        <v>4.4000000000000004</v>
      </c>
      <c r="X38">
        <v>1.3</v>
      </c>
      <c r="Y38">
        <v>1.1000000000000001</v>
      </c>
    </row>
    <row r="39" spans="1:25">
      <c r="A39" t="s">
        <v>333</v>
      </c>
      <c r="B39" t="s">
        <v>58</v>
      </c>
      <c r="C39" t="s">
        <v>49</v>
      </c>
      <c r="D39" t="s">
        <v>30</v>
      </c>
      <c r="E39">
        <v>32</v>
      </c>
      <c r="F39">
        <v>27</v>
      </c>
      <c r="G39">
        <v>2329</v>
      </c>
      <c r="H39">
        <f t="shared" si="2"/>
        <v>25.877777777777776</v>
      </c>
      <c r="I39">
        <v>1</v>
      </c>
      <c r="J39">
        <f t="shared" si="3"/>
        <v>3.8643194504079006E-2</v>
      </c>
      <c r="K39">
        <v>0.5</v>
      </c>
      <c r="L39">
        <v>0.1</v>
      </c>
      <c r="M39">
        <v>0</v>
      </c>
      <c r="N39">
        <v>1.2</v>
      </c>
      <c r="O39">
        <v>0.2</v>
      </c>
      <c r="P39">
        <v>25</v>
      </c>
      <c r="Q39">
        <v>2.2999999999999998</v>
      </c>
      <c r="R39">
        <v>0.4</v>
      </c>
      <c r="S39">
        <v>6.8</v>
      </c>
      <c r="T39">
        <v>3.5</v>
      </c>
      <c r="U39">
        <v>1.6</v>
      </c>
      <c r="V39">
        <v>6</v>
      </c>
      <c r="W39">
        <v>5</v>
      </c>
      <c r="X39">
        <v>0.9</v>
      </c>
      <c r="Y39">
        <v>0.7</v>
      </c>
    </row>
    <row r="40" spans="1:25">
      <c r="A40" t="s">
        <v>334</v>
      </c>
      <c r="B40" t="s">
        <v>147</v>
      </c>
      <c r="C40" t="s">
        <v>49</v>
      </c>
      <c r="D40" t="s">
        <v>305</v>
      </c>
      <c r="E40">
        <v>28</v>
      </c>
      <c r="F40">
        <v>33</v>
      </c>
      <c r="G40">
        <v>2970</v>
      </c>
      <c r="H40">
        <f t="shared" si="2"/>
        <v>33</v>
      </c>
      <c r="I40">
        <v>1</v>
      </c>
      <c r="J40">
        <f t="shared" si="3"/>
        <v>3.0303030303030304E-2</v>
      </c>
      <c r="K40">
        <v>0.3</v>
      </c>
      <c r="L40">
        <v>0.09</v>
      </c>
      <c r="M40">
        <v>5</v>
      </c>
      <c r="N40">
        <v>0.6</v>
      </c>
      <c r="O40">
        <v>0.6</v>
      </c>
      <c r="P40">
        <v>27.1</v>
      </c>
      <c r="Q40">
        <v>1.7</v>
      </c>
      <c r="R40">
        <v>0.8</v>
      </c>
      <c r="S40">
        <v>5.2</v>
      </c>
      <c r="T40">
        <v>3.2</v>
      </c>
      <c r="U40">
        <v>1.7</v>
      </c>
      <c r="V40">
        <v>15</v>
      </c>
      <c r="W40">
        <v>3.6</v>
      </c>
      <c r="X40">
        <v>0.6</v>
      </c>
      <c r="Y40">
        <v>0.5</v>
      </c>
    </row>
    <row r="41" spans="1:25">
      <c r="A41" t="s">
        <v>335</v>
      </c>
      <c r="B41" t="s">
        <v>55</v>
      </c>
      <c r="C41" t="s">
        <v>49</v>
      </c>
      <c r="D41" t="s">
        <v>305</v>
      </c>
      <c r="E41">
        <v>27</v>
      </c>
      <c r="F41">
        <v>24</v>
      </c>
      <c r="G41">
        <v>1432</v>
      </c>
      <c r="H41">
        <f t="shared" si="2"/>
        <v>15.911111111111111</v>
      </c>
      <c r="I41">
        <v>1</v>
      </c>
      <c r="J41">
        <f t="shared" si="3"/>
        <v>6.2849162011173187E-2</v>
      </c>
      <c r="K41">
        <v>0.5</v>
      </c>
      <c r="L41">
        <v>0.08</v>
      </c>
      <c r="M41">
        <v>1</v>
      </c>
      <c r="N41">
        <v>0.7</v>
      </c>
      <c r="O41">
        <v>0.4</v>
      </c>
      <c r="P41">
        <v>11</v>
      </c>
      <c r="Q41">
        <v>0.7</v>
      </c>
      <c r="R41">
        <v>0.7</v>
      </c>
      <c r="S41">
        <v>3.6</v>
      </c>
      <c r="T41">
        <v>2.4</v>
      </c>
      <c r="U41">
        <v>1</v>
      </c>
      <c r="V41">
        <v>5</v>
      </c>
      <c r="W41">
        <v>3.7</v>
      </c>
      <c r="X41">
        <v>0.6</v>
      </c>
      <c r="Y41">
        <v>1</v>
      </c>
    </row>
    <row r="42" spans="1:25">
      <c r="A42" t="s">
        <v>336</v>
      </c>
      <c r="B42" t="s">
        <v>64</v>
      </c>
      <c r="C42" t="s">
        <v>49</v>
      </c>
      <c r="D42" t="s">
        <v>144</v>
      </c>
      <c r="E42">
        <v>34</v>
      </c>
      <c r="F42">
        <v>24</v>
      </c>
      <c r="G42">
        <v>1550</v>
      </c>
      <c r="H42">
        <f t="shared" si="2"/>
        <v>17.222222222222221</v>
      </c>
      <c r="I42">
        <v>1</v>
      </c>
      <c r="J42">
        <f t="shared" si="3"/>
        <v>5.8064516129032261E-2</v>
      </c>
      <c r="K42">
        <v>0.3</v>
      </c>
      <c r="L42">
        <v>0.04</v>
      </c>
      <c r="M42">
        <v>0</v>
      </c>
      <c r="N42">
        <v>0.2</v>
      </c>
      <c r="O42">
        <v>0.2</v>
      </c>
      <c r="P42">
        <v>20.5</v>
      </c>
      <c r="Q42">
        <v>1.9</v>
      </c>
      <c r="R42">
        <v>0.2</v>
      </c>
      <c r="S42">
        <v>6.5</v>
      </c>
      <c r="T42">
        <v>1.7</v>
      </c>
      <c r="U42">
        <v>2.1</v>
      </c>
      <c r="V42">
        <v>12</v>
      </c>
      <c r="W42">
        <v>3.4</v>
      </c>
      <c r="X42">
        <v>0.9</v>
      </c>
      <c r="Y42">
        <v>0.6</v>
      </c>
    </row>
    <row r="43" spans="1:25">
      <c r="A43" t="s">
        <v>337</v>
      </c>
      <c r="B43" t="s">
        <v>73</v>
      </c>
      <c r="C43" t="s">
        <v>49</v>
      </c>
      <c r="D43" t="s">
        <v>144</v>
      </c>
      <c r="E43">
        <v>32</v>
      </c>
      <c r="F43">
        <v>24</v>
      </c>
      <c r="G43">
        <v>2029</v>
      </c>
      <c r="H43">
        <f t="shared" si="2"/>
        <v>22.544444444444444</v>
      </c>
      <c r="I43">
        <v>1</v>
      </c>
      <c r="J43">
        <f t="shared" si="3"/>
        <v>4.435682602267127E-2</v>
      </c>
      <c r="K43">
        <v>0.4</v>
      </c>
      <c r="L43">
        <v>0.2</v>
      </c>
      <c r="M43">
        <v>0</v>
      </c>
      <c r="N43">
        <v>0.7</v>
      </c>
      <c r="O43">
        <v>0.3</v>
      </c>
      <c r="P43">
        <v>19.3</v>
      </c>
      <c r="Q43">
        <v>2.6</v>
      </c>
      <c r="R43">
        <v>0.5</v>
      </c>
      <c r="S43">
        <v>4.9000000000000004</v>
      </c>
      <c r="T43">
        <v>1.3</v>
      </c>
      <c r="U43">
        <v>0.8</v>
      </c>
      <c r="V43">
        <v>12</v>
      </c>
      <c r="W43">
        <v>3.9</v>
      </c>
      <c r="X43">
        <v>0.7</v>
      </c>
      <c r="Y43">
        <v>1.6</v>
      </c>
    </row>
    <row r="44" spans="1:25">
      <c r="A44" t="s">
        <v>338</v>
      </c>
      <c r="B44" t="s">
        <v>54</v>
      </c>
      <c r="C44" t="s">
        <v>49</v>
      </c>
      <c r="D44" t="s">
        <v>339</v>
      </c>
      <c r="E44">
        <v>29</v>
      </c>
      <c r="F44">
        <v>30</v>
      </c>
      <c r="G44">
        <v>2700</v>
      </c>
      <c r="H44">
        <f t="shared" si="2"/>
        <v>30</v>
      </c>
      <c r="I44">
        <v>1</v>
      </c>
      <c r="J44">
        <f t="shared" si="3"/>
        <v>3.3333333333333333E-2</v>
      </c>
      <c r="K44">
        <v>0.2</v>
      </c>
      <c r="L44">
        <v>0.1</v>
      </c>
      <c r="M44">
        <v>1</v>
      </c>
      <c r="N44">
        <v>0.4</v>
      </c>
      <c r="O44">
        <v>0.3</v>
      </c>
      <c r="P44">
        <v>27.7</v>
      </c>
      <c r="Q44">
        <v>2.5</v>
      </c>
      <c r="R44">
        <v>0.7</v>
      </c>
      <c r="S44">
        <v>5.6</v>
      </c>
      <c r="T44">
        <v>2.4</v>
      </c>
      <c r="U44">
        <v>1.8</v>
      </c>
      <c r="V44">
        <v>16</v>
      </c>
      <c r="W44">
        <v>3.4</v>
      </c>
      <c r="X44">
        <v>1.2</v>
      </c>
      <c r="Y44">
        <v>1.2</v>
      </c>
    </row>
    <row r="45" spans="1:25">
      <c r="A45" t="s">
        <v>340</v>
      </c>
      <c r="B45" t="s">
        <v>158</v>
      </c>
      <c r="C45" t="s">
        <v>49</v>
      </c>
      <c r="D45" t="s">
        <v>31</v>
      </c>
      <c r="E45">
        <v>26</v>
      </c>
      <c r="F45">
        <v>20</v>
      </c>
      <c r="G45">
        <v>1245</v>
      </c>
      <c r="H45">
        <f t="shared" si="2"/>
        <v>13.833333333333334</v>
      </c>
      <c r="I45">
        <v>1</v>
      </c>
      <c r="J45">
        <f t="shared" si="3"/>
        <v>7.2289156626506021E-2</v>
      </c>
      <c r="K45">
        <v>0.2</v>
      </c>
      <c r="L45">
        <v>0.05</v>
      </c>
      <c r="M45">
        <v>0</v>
      </c>
      <c r="N45">
        <v>0.1</v>
      </c>
      <c r="O45">
        <v>0.2</v>
      </c>
      <c r="P45">
        <v>20.9</v>
      </c>
      <c r="Q45">
        <v>3</v>
      </c>
      <c r="R45">
        <v>0.05</v>
      </c>
      <c r="S45">
        <v>4.9000000000000004</v>
      </c>
      <c r="T45">
        <v>1.2</v>
      </c>
      <c r="U45">
        <v>1.2</v>
      </c>
      <c r="V45">
        <v>7</v>
      </c>
      <c r="W45">
        <v>2.4</v>
      </c>
      <c r="X45">
        <v>0.4</v>
      </c>
      <c r="Y45">
        <v>0.7</v>
      </c>
    </row>
    <row r="46" spans="1:25">
      <c r="A46" t="s">
        <v>341</v>
      </c>
      <c r="B46" t="s">
        <v>50</v>
      </c>
      <c r="C46" t="s">
        <v>49</v>
      </c>
      <c r="D46" t="s">
        <v>305</v>
      </c>
      <c r="E46">
        <v>23</v>
      </c>
      <c r="F46">
        <v>33</v>
      </c>
      <c r="G46">
        <v>2970</v>
      </c>
      <c r="H46">
        <f t="shared" si="2"/>
        <v>33</v>
      </c>
      <c r="I46">
        <v>0</v>
      </c>
      <c r="J46">
        <f t="shared" si="3"/>
        <v>0</v>
      </c>
      <c r="K46">
        <v>0.8</v>
      </c>
      <c r="L46">
        <v>0.06</v>
      </c>
      <c r="M46">
        <v>5</v>
      </c>
      <c r="N46">
        <v>1.4</v>
      </c>
      <c r="O46">
        <v>1</v>
      </c>
      <c r="P46">
        <v>36.700000000000003</v>
      </c>
      <c r="Q46">
        <v>3.3</v>
      </c>
      <c r="R46">
        <v>1.7</v>
      </c>
      <c r="S46">
        <v>7</v>
      </c>
      <c r="T46">
        <v>3.2</v>
      </c>
      <c r="U46">
        <v>1.4</v>
      </c>
      <c r="V46">
        <v>15</v>
      </c>
      <c r="W46">
        <v>4.2</v>
      </c>
      <c r="X46">
        <v>0.4</v>
      </c>
      <c r="Y46">
        <v>1</v>
      </c>
    </row>
    <row r="47" spans="1:25">
      <c r="A47" t="s">
        <v>342</v>
      </c>
      <c r="B47" t="s">
        <v>73</v>
      </c>
      <c r="C47" t="s">
        <v>49</v>
      </c>
      <c r="D47" t="s">
        <v>30</v>
      </c>
      <c r="E47">
        <v>30</v>
      </c>
      <c r="F47">
        <v>27</v>
      </c>
      <c r="G47">
        <v>2430</v>
      </c>
      <c r="H47">
        <f t="shared" si="2"/>
        <v>27</v>
      </c>
      <c r="I47">
        <v>0</v>
      </c>
      <c r="J47">
        <f t="shared" si="3"/>
        <v>0</v>
      </c>
      <c r="K47">
        <v>0.2</v>
      </c>
      <c r="L47">
        <v>0.04</v>
      </c>
      <c r="M47">
        <v>0</v>
      </c>
      <c r="N47">
        <v>0.8</v>
      </c>
      <c r="O47">
        <v>0.8</v>
      </c>
      <c r="P47">
        <v>27.6</v>
      </c>
      <c r="Q47">
        <v>3</v>
      </c>
      <c r="R47">
        <v>1.1000000000000001</v>
      </c>
      <c r="S47">
        <v>9.6999999999999993</v>
      </c>
      <c r="T47">
        <v>3</v>
      </c>
      <c r="U47">
        <v>2</v>
      </c>
      <c r="V47">
        <v>15</v>
      </c>
      <c r="W47">
        <v>6.7</v>
      </c>
      <c r="X47">
        <v>1.1000000000000001</v>
      </c>
      <c r="Y47">
        <v>1.3</v>
      </c>
    </row>
    <row r="48" spans="1:25">
      <c r="A48" t="s">
        <v>343</v>
      </c>
      <c r="B48" t="s">
        <v>147</v>
      </c>
      <c r="C48" t="s">
        <v>49</v>
      </c>
      <c r="D48" t="s">
        <v>30</v>
      </c>
      <c r="E48">
        <v>25</v>
      </c>
      <c r="F48">
        <v>31</v>
      </c>
      <c r="G48">
        <v>2790</v>
      </c>
      <c r="H48">
        <f t="shared" si="2"/>
        <v>31</v>
      </c>
      <c r="I48">
        <v>0</v>
      </c>
      <c r="J48">
        <f t="shared" si="3"/>
        <v>0</v>
      </c>
      <c r="K48">
        <v>0.4</v>
      </c>
      <c r="L48">
        <v>0.2</v>
      </c>
      <c r="M48">
        <v>0</v>
      </c>
      <c r="N48">
        <v>0.9</v>
      </c>
      <c r="O48">
        <v>0.2</v>
      </c>
      <c r="P48">
        <v>31.1</v>
      </c>
      <c r="Q48">
        <v>2.9</v>
      </c>
      <c r="R48">
        <v>0.5</v>
      </c>
      <c r="S48">
        <v>8.4</v>
      </c>
      <c r="T48">
        <v>3.1</v>
      </c>
      <c r="U48">
        <v>3.7</v>
      </c>
      <c r="V48">
        <v>28</v>
      </c>
      <c r="W48">
        <v>4.8</v>
      </c>
      <c r="X48">
        <v>1.3</v>
      </c>
      <c r="Y48">
        <v>0.6</v>
      </c>
    </row>
    <row r="49" spans="1:25">
      <c r="A49" t="s">
        <v>344</v>
      </c>
      <c r="B49" t="s">
        <v>56</v>
      </c>
      <c r="C49" t="s">
        <v>49</v>
      </c>
      <c r="D49" t="s">
        <v>30</v>
      </c>
      <c r="E49">
        <v>23</v>
      </c>
      <c r="F49">
        <v>34</v>
      </c>
      <c r="G49">
        <v>2664</v>
      </c>
      <c r="H49">
        <f t="shared" si="2"/>
        <v>29.6</v>
      </c>
      <c r="I49">
        <v>0</v>
      </c>
      <c r="J49">
        <f t="shared" si="3"/>
        <v>0</v>
      </c>
      <c r="K49">
        <v>0.9</v>
      </c>
      <c r="L49">
        <v>0.2</v>
      </c>
      <c r="M49">
        <v>0</v>
      </c>
      <c r="N49">
        <v>2</v>
      </c>
      <c r="O49">
        <v>0.8</v>
      </c>
      <c r="P49">
        <v>22.3</v>
      </c>
      <c r="Q49">
        <v>1.6</v>
      </c>
      <c r="R49">
        <v>1.3</v>
      </c>
      <c r="S49">
        <v>5.6</v>
      </c>
      <c r="T49">
        <v>1.6</v>
      </c>
      <c r="U49">
        <v>1.3</v>
      </c>
      <c r="V49">
        <v>13</v>
      </c>
      <c r="W49">
        <v>5.6</v>
      </c>
      <c r="X49">
        <v>0.8</v>
      </c>
      <c r="Y49">
        <v>0.3</v>
      </c>
    </row>
    <row r="50" spans="1:25">
      <c r="A50" t="s">
        <v>345</v>
      </c>
      <c r="B50" t="s">
        <v>52</v>
      </c>
      <c r="C50" t="s">
        <v>49</v>
      </c>
      <c r="D50" t="s">
        <v>303</v>
      </c>
      <c r="E50">
        <v>22</v>
      </c>
      <c r="F50">
        <v>22</v>
      </c>
      <c r="G50">
        <v>1880</v>
      </c>
      <c r="H50">
        <f t="shared" si="2"/>
        <v>20.888888888888889</v>
      </c>
      <c r="I50">
        <v>0</v>
      </c>
      <c r="J50">
        <f t="shared" si="3"/>
        <v>0</v>
      </c>
      <c r="K50">
        <v>0.3</v>
      </c>
      <c r="L50">
        <v>0.1</v>
      </c>
      <c r="M50">
        <v>3</v>
      </c>
      <c r="N50">
        <v>0.1</v>
      </c>
      <c r="O50">
        <v>0.2</v>
      </c>
      <c r="P50">
        <v>40.9</v>
      </c>
      <c r="Q50">
        <v>2.2000000000000002</v>
      </c>
      <c r="R50">
        <v>0.2</v>
      </c>
      <c r="S50">
        <v>8</v>
      </c>
      <c r="T50">
        <v>2</v>
      </c>
      <c r="U50">
        <v>2.5</v>
      </c>
      <c r="V50">
        <v>13</v>
      </c>
      <c r="W50">
        <v>3.7</v>
      </c>
      <c r="X50">
        <v>1</v>
      </c>
      <c r="Y50">
        <v>1.4</v>
      </c>
    </row>
    <row r="51" spans="1:25">
      <c r="A51" t="s">
        <v>346</v>
      </c>
      <c r="B51" t="s">
        <v>62</v>
      </c>
      <c r="C51" t="s">
        <v>347</v>
      </c>
      <c r="D51" t="s">
        <v>31</v>
      </c>
      <c r="E51">
        <v>33</v>
      </c>
      <c r="F51">
        <v>29</v>
      </c>
      <c r="G51">
        <v>2610</v>
      </c>
      <c r="H51">
        <f t="shared" si="2"/>
        <v>29</v>
      </c>
      <c r="I51">
        <v>0</v>
      </c>
      <c r="J51">
        <f t="shared" si="3"/>
        <v>0</v>
      </c>
      <c r="K51">
        <v>0.2</v>
      </c>
      <c r="L51">
        <v>7.0000000000000007E-2</v>
      </c>
      <c r="M51">
        <v>1</v>
      </c>
      <c r="N51">
        <v>0.2</v>
      </c>
      <c r="O51">
        <v>0.1</v>
      </c>
      <c r="P51">
        <v>28.1</v>
      </c>
      <c r="Q51">
        <v>3.3</v>
      </c>
      <c r="R51">
        <v>0.03</v>
      </c>
      <c r="S51">
        <v>7.2</v>
      </c>
      <c r="T51">
        <v>0.9</v>
      </c>
      <c r="U51">
        <v>3.3</v>
      </c>
      <c r="V51">
        <v>13</v>
      </c>
      <c r="W51">
        <v>3.7</v>
      </c>
      <c r="X51">
        <v>1.6</v>
      </c>
      <c r="Y51">
        <v>0.7</v>
      </c>
    </row>
    <row r="52" spans="1:25">
      <c r="A52" t="s">
        <v>348</v>
      </c>
      <c r="B52" t="s">
        <v>73</v>
      </c>
      <c r="C52" t="s">
        <v>349</v>
      </c>
      <c r="D52" t="s">
        <v>31</v>
      </c>
      <c r="E52">
        <v>32</v>
      </c>
      <c r="F52">
        <v>29</v>
      </c>
      <c r="G52">
        <v>2610</v>
      </c>
      <c r="H52">
        <f t="shared" si="2"/>
        <v>29</v>
      </c>
      <c r="I52">
        <v>0</v>
      </c>
      <c r="J52">
        <f t="shared" si="3"/>
        <v>0</v>
      </c>
      <c r="K52">
        <v>0.7</v>
      </c>
      <c r="L52">
        <v>7.0000000000000007E-2</v>
      </c>
      <c r="M52">
        <v>0</v>
      </c>
      <c r="N52">
        <v>0.03</v>
      </c>
      <c r="O52">
        <v>0.03</v>
      </c>
      <c r="P52">
        <v>27.9</v>
      </c>
      <c r="Q52">
        <v>4.5999999999999996</v>
      </c>
      <c r="R52">
        <v>0</v>
      </c>
      <c r="S52">
        <v>9.8000000000000007</v>
      </c>
      <c r="T52">
        <v>1.6</v>
      </c>
      <c r="U52">
        <v>3.7</v>
      </c>
      <c r="V52">
        <v>22</v>
      </c>
      <c r="W52">
        <v>5.9</v>
      </c>
      <c r="X52">
        <v>3</v>
      </c>
      <c r="Y52">
        <v>1.9</v>
      </c>
    </row>
    <row r="53" spans="1:25">
      <c r="A53" t="s">
        <v>350</v>
      </c>
      <c r="B53" t="s">
        <v>62</v>
      </c>
      <c r="C53" t="s">
        <v>49</v>
      </c>
      <c r="D53" t="s">
        <v>305</v>
      </c>
      <c r="E53">
        <v>26</v>
      </c>
      <c r="F53">
        <v>27</v>
      </c>
      <c r="G53">
        <v>2430</v>
      </c>
      <c r="H53">
        <f t="shared" si="2"/>
        <v>27</v>
      </c>
      <c r="I53">
        <v>0</v>
      </c>
      <c r="J53">
        <f t="shared" si="3"/>
        <v>0</v>
      </c>
      <c r="K53">
        <v>0.3</v>
      </c>
      <c r="L53">
        <v>0.1</v>
      </c>
      <c r="M53">
        <v>2</v>
      </c>
      <c r="N53">
        <v>1.7</v>
      </c>
      <c r="O53">
        <v>0.5</v>
      </c>
      <c r="P53">
        <v>24.4</v>
      </c>
      <c r="Q53">
        <v>2</v>
      </c>
      <c r="R53">
        <v>1</v>
      </c>
      <c r="S53">
        <v>8.6999999999999993</v>
      </c>
      <c r="T53">
        <v>3.9</v>
      </c>
      <c r="U53">
        <v>2</v>
      </c>
      <c r="V53">
        <v>17</v>
      </c>
      <c r="W53">
        <v>6.6</v>
      </c>
      <c r="X53">
        <v>0.9</v>
      </c>
      <c r="Y53">
        <v>1.1000000000000001</v>
      </c>
    </row>
    <row r="54" spans="1:25">
      <c r="A54" t="s">
        <v>351</v>
      </c>
      <c r="B54" t="s">
        <v>55</v>
      </c>
      <c r="C54" t="s">
        <v>49</v>
      </c>
      <c r="D54" t="s">
        <v>30</v>
      </c>
      <c r="E54">
        <v>35</v>
      </c>
      <c r="F54">
        <v>27</v>
      </c>
      <c r="G54">
        <v>2430</v>
      </c>
      <c r="H54">
        <f t="shared" si="2"/>
        <v>27</v>
      </c>
      <c r="I54">
        <v>0</v>
      </c>
      <c r="J54">
        <f t="shared" si="3"/>
        <v>0</v>
      </c>
      <c r="K54">
        <v>0.2</v>
      </c>
      <c r="L54">
        <v>7.0000000000000007E-2</v>
      </c>
      <c r="M54">
        <v>1</v>
      </c>
      <c r="N54">
        <v>0.5</v>
      </c>
      <c r="O54">
        <v>0.8</v>
      </c>
      <c r="P54">
        <v>25.4</v>
      </c>
      <c r="Q54">
        <v>2.9</v>
      </c>
      <c r="R54">
        <v>1.2</v>
      </c>
      <c r="S54">
        <v>6.6</v>
      </c>
      <c r="T54">
        <v>1.7</v>
      </c>
      <c r="U54">
        <v>1.3</v>
      </c>
      <c r="V54">
        <v>5</v>
      </c>
      <c r="W54">
        <v>3.2</v>
      </c>
      <c r="X54">
        <v>1</v>
      </c>
      <c r="Y54">
        <v>0.4</v>
      </c>
    </row>
    <row r="55" spans="1:25">
      <c r="A55" t="s">
        <v>352</v>
      </c>
      <c r="B55" t="s">
        <v>64</v>
      </c>
      <c r="C55" t="s">
        <v>49</v>
      </c>
      <c r="D55" t="s">
        <v>305</v>
      </c>
      <c r="E55">
        <v>28</v>
      </c>
      <c r="F55">
        <v>24</v>
      </c>
      <c r="G55">
        <v>1977</v>
      </c>
      <c r="H55">
        <f t="shared" si="2"/>
        <v>21.966666666666665</v>
      </c>
      <c r="I55">
        <v>0</v>
      </c>
      <c r="J55">
        <f t="shared" si="3"/>
        <v>0</v>
      </c>
      <c r="K55">
        <v>0.9</v>
      </c>
      <c r="L55">
        <v>0.3</v>
      </c>
      <c r="M55">
        <v>2</v>
      </c>
      <c r="N55">
        <v>0.6</v>
      </c>
      <c r="O55">
        <v>0.9</v>
      </c>
      <c r="P55">
        <v>21.1</v>
      </c>
      <c r="Q55">
        <v>1.9</v>
      </c>
      <c r="R55">
        <v>0.6</v>
      </c>
      <c r="S55">
        <v>6.2</v>
      </c>
      <c r="T55">
        <v>2.5</v>
      </c>
      <c r="U55">
        <v>1.5</v>
      </c>
      <c r="V55">
        <v>13</v>
      </c>
      <c r="W55">
        <v>3.2</v>
      </c>
      <c r="X55">
        <v>0.8</v>
      </c>
      <c r="Y55">
        <v>1</v>
      </c>
    </row>
    <row r="56" spans="1:25">
      <c r="A56" t="s">
        <v>353</v>
      </c>
      <c r="B56" t="s">
        <v>64</v>
      </c>
      <c r="C56" t="s">
        <v>49</v>
      </c>
      <c r="D56" t="s">
        <v>30</v>
      </c>
      <c r="E56">
        <v>25</v>
      </c>
      <c r="F56">
        <v>20</v>
      </c>
      <c r="G56">
        <v>1618</v>
      </c>
      <c r="H56">
        <f t="shared" si="2"/>
        <v>17.977777777777778</v>
      </c>
      <c r="I56">
        <v>0</v>
      </c>
      <c r="J56">
        <f t="shared" si="3"/>
        <v>0</v>
      </c>
      <c r="K56">
        <v>0.3</v>
      </c>
      <c r="L56">
        <v>0.05</v>
      </c>
      <c r="M56">
        <v>2</v>
      </c>
      <c r="N56">
        <v>1</v>
      </c>
      <c r="O56">
        <v>0.5</v>
      </c>
      <c r="P56">
        <v>22.6</v>
      </c>
      <c r="Q56">
        <v>3.2</v>
      </c>
      <c r="R56">
        <v>0.6</v>
      </c>
      <c r="S56">
        <v>7.5</v>
      </c>
      <c r="T56">
        <v>2.7</v>
      </c>
      <c r="U56">
        <v>2.4</v>
      </c>
      <c r="V56">
        <v>6</v>
      </c>
      <c r="W56">
        <v>4.4000000000000004</v>
      </c>
      <c r="X56">
        <v>0.7</v>
      </c>
      <c r="Y56">
        <v>1</v>
      </c>
    </row>
    <row r="57" spans="1:25">
      <c r="A57" t="s">
        <v>354</v>
      </c>
      <c r="B57" t="s">
        <v>52</v>
      </c>
      <c r="C57" t="s">
        <v>49</v>
      </c>
      <c r="D57" t="s">
        <v>339</v>
      </c>
      <c r="E57">
        <v>30</v>
      </c>
      <c r="F57">
        <v>18</v>
      </c>
      <c r="G57">
        <v>1295</v>
      </c>
      <c r="H57">
        <f t="shared" si="2"/>
        <v>14.388888888888889</v>
      </c>
      <c r="I57">
        <v>0</v>
      </c>
      <c r="J57">
        <f t="shared" si="3"/>
        <v>0</v>
      </c>
      <c r="K57">
        <v>0.3</v>
      </c>
      <c r="L57">
        <v>0</v>
      </c>
      <c r="M57">
        <v>0</v>
      </c>
      <c r="N57">
        <v>0</v>
      </c>
      <c r="O57">
        <v>0.06</v>
      </c>
      <c r="P57">
        <v>33.200000000000003</v>
      </c>
      <c r="Q57">
        <v>2</v>
      </c>
      <c r="R57">
        <v>0</v>
      </c>
      <c r="S57">
        <v>6.6</v>
      </c>
      <c r="T57">
        <v>1.3</v>
      </c>
      <c r="U57">
        <v>1.8</v>
      </c>
      <c r="V57">
        <v>9</v>
      </c>
      <c r="W57">
        <v>3.9</v>
      </c>
      <c r="X57">
        <v>2</v>
      </c>
      <c r="Y57">
        <v>0.4</v>
      </c>
    </row>
    <row r="58" spans="1:25">
      <c r="A58" t="s">
        <v>355</v>
      </c>
      <c r="B58" t="s">
        <v>62</v>
      </c>
      <c r="C58" t="s">
        <v>308</v>
      </c>
      <c r="D58" t="s">
        <v>31</v>
      </c>
      <c r="E58">
        <v>31</v>
      </c>
      <c r="F58">
        <v>17</v>
      </c>
      <c r="G58">
        <v>1504</v>
      </c>
      <c r="H58">
        <f t="shared" si="2"/>
        <v>16.711111111111112</v>
      </c>
      <c r="I58">
        <v>0</v>
      </c>
      <c r="J58">
        <f t="shared" si="3"/>
        <v>0</v>
      </c>
      <c r="K58">
        <v>0.2</v>
      </c>
      <c r="L58">
        <v>0</v>
      </c>
      <c r="M58">
        <v>0</v>
      </c>
      <c r="N58">
        <v>0</v>
      </c>
      <c r="O58">
        <v>0.1</v>
      </c>
      <c r="P58">
        <v>26.5</v>
      </c>
      <c r="Q58">
        <v>1.2</v>
      </c>
      <c r="R58">
        <v>0</v>
      </c>
      <c r="S58">
        <v>7.7</v>
      </c>
      <c r="T58">
        <v>1.1000000000000001</v>
      </c>
      <c r="U58">
        <v>2.2000000000000002</v>
      </c>
      <c r="V58">
        <v>14</v>
      </c>
      <c r="W58">
        <v>3.1</v>
      </c>
      <c r="X58">
        <v>1.5</v>
      </c>
      <c r="Y58">
        <v>0.5</v>
      </c>
    </row>
    <row r="59" spans="1:25">
      <c r="A59" t="s">
        <v>356</v>
      </c>
      <c r="B59" t="s">
        <v>83</v>
      </c>
      <c r="C59" t="s">
        <v>49</v>
      </c>
      <c r="D59" t="s">
        <v>303</v>
      </c>
      <c r="E59">
        <v>32</v>
      </c>
      <c r="F59">
        <v>34</v>
      </c>
      <c r="G59">
        <v>3060</v>
      </c>
      <c r="H59">
        <f t="shared" si="2"/>
        <v>34</v>
      </c>
      <c r="I59">
        <v>0</v>
      </c>
      <c r="J59">
        <f t="shared" si="3"/>
        <v>0</v>
      </c>
      <c r="K59">
        <v>0.2</v>
      </c>
      <c r="L59">
        <v>0</v>
      </c>
      <c r="M59">
        <v>1</v>
      </c>
      <c r="N59">
        <v>0.2</v>
      </c>
      <c r="O59">
        <v>0.2</v>
      </c>
      <c r="P59">
        <v>27.3</v>
      </c>
      <c r="Q59">
        <v>2.2000000000000002</v>
      </c>
      <c r="R59">
        <v>0.2</v>
      </c>
      <c r="S59">
        <v>6.5</v>
      </c>
      <c r="T59">
        <v>1.9</v>
      </c>
      <c r="U59">
        <v>2.2000000000000002</v>
      </c>
      <c r="V59">
        <v>10</v>
      </c>
      <c r="W59">
        <v>2.9</v>
      </c>
      <c r="X59">
        <v>0.8</v>
      </c>
      <c r="Y59">
        <v>0.6</v>
      </c>
    </row>
    <row r="60" spans="1:25">
      <c r="A60" t="s">
        <v>357</v>
      </c>
      <c r="B60" t="s">
        <v>50</v>
      </c>
      <c r="C60" t="s">
        <v>49</v>
      </c>
      <c r="D60" t="s">
        <v>30</v>
      </c>
      <c r="E60">
        <v>31</v>
      </c>
      <c r="F60">
        <v>30</v>
      </c>
      <c r="G60">
        <v>2376</v>
      </c>
      <c r="H60">
        <f t="shared" si="2"/>
        <v>26.4</v>
      </c>
      <c r="I60">
        <v>0</v>
      </c>
      <c r="J60">
        <f t="shared" si="3"/>
        <v>0</v>
      </c>
      <c r="K60">
        <v>0.1</v>
      </c>
      <c r="L60">
        <v>0.03</v>
      </c>
      <c r="M60">
        <v>0</v>
      </c>
      <c r="N60">
        <v>0.8</v>
      </c>
      <c r="O60">
        <v>0.4</v>
      </c>
      <c r="P60">
        <v>31.6</v>
      </c>
      <c r="Q60">
        <v>1.8</v>
      </c>
      <c r="R60">
        <v>0.9</v>
      </c>
      <c r="S60">
        <v>5.4</v>
      </c>
      <c r="T60">
        <v>1.9</v>
      </c>
      <c r="U60">
        <v>1.4</v>
      </c>
      <c r="V60">
        <v>9</v>
      </c>
      <c r="W60">
        <v>3.1</v>
      </c>
      <c r="X60">
        <v>0.6</v>
      </c>
      <c r="Y60">
        <v>0.8</v>
      </c>
    </row>
    <row r="61" spans="1:25">
      <c r="A61" t="s">
        <v>358</v>
      </c>
      <c r="B61" t="s">
        <v>62</v>
      </c>
      <c r="C61" t="s">
        <v>49</v>
      </c>
      <c r="D61" t="s">
        <v>31</v>
      </c>
      <c r="E61">
        <v>26</v>
      </c>
      <c r="F61">
        <v>28</v>
      </c>
      <c r="G61">
        <v>2500</v>
      </c>
      <c r="H61">
        <f t="shared" si="2"/>
        <v>27.777777777777779</v>
      </c>
      <c r="I61">
        <v>0</v>
      </c>
      <c r="J61">
        <f t="shared" si="3"/>
        <v>0</v>
      </c>
      <c r="K61">
        <v>0.2</v>
      </c>
      <c r="L61">
        <v>7.0000000000000007E-2</v>
      </c>
      <c r="M61">
        <v>0</v>
      </c>
      <c r="N61">
        <v>0.1</v>
      </c>
      <c r="O61">
        <v>0.1</v>
      </c>
      <c r="P61">
        <v>22.9</v>
      </c>
      <c r="Q61">
        <v>2.1</v>
      </c>
      <c r="R61">
        <v>0</v>
      </c>
      <c r="S61">
        <v>7.1</v>
      </c>
      <c r="T61">
        <v>1.2</v>
      </c>
      <c r="U61">
        <v>2.1</v>
      </c>
      <c r="V61">
        <v>12</v>
      </c>
      <c r="W61">
        <v>3.6</v>
      </c>
      <c r="X61">
        <v>1.1000000000000001</v>
      </c>
      <c r="Y61">
        <v>0.8</v>
      </c>
    </row>
    <row r="62" spans="1:25">
      <c r="A62" t="s">
        <v>359</v>
      </c>
      <c r="B62" t="s">
        <v>103</v>
      </c>
      <c r="C62" t="s">
        <v>87</v>
      </c>
      <c r="D62" t="s">
        <v>31</v>
      </c>
      <c r="E62">
        <v>25</v>
      </c>
      <c r="F62">
        <v>29</v>
      </c>
      <c r="G62">
        <v>2610</v>
      </c>
      <c r="H62">
        <f t="shared" si="2"/>
        <v>29</v>
      </c>
      <c r="I62">
        <v>0</v>
      </c>
      <c r="J62">
        <f t="shared" si="3"/>
        <v>0</v>
      </c>
      <c r="K62">
        <v>0.2</v>
      </c>
      <c r="L62">
        <v>0</v>
      </c>
      <c r="M62">
        <v>0</v>
      </c>
      <c r="N62">
        <v>0.3</v>
      </c>
      <c r="O62">
        <v>0.3</v>
      </c>
      <c r="P62">
        <v>34.700000000000003</v>
      </c>
      <c r="Q62">
        <v>1.8</v>
      </c>
      <c r="R62">
        <v>0.1</v>
      </c>
      <c r="S62">
        <v>9.5</v>
      </c>
      <c r="T62">
        <v>2.5</v>
      </c>
      <c r="U62">
        <v>2.2999999999999998</v>
      </c>
      <c r="V62">
        <v>14</v>
      </c>
      <c r="W62">
        <v>5.0999999999999996</v>
      </c>
      <c r="X62">
        <v>1.4</v>
      </c>
      <c r="Y62">
        <v>1</v>
      </c>
    </row>
    <row r="63" spans="1:25">
      <c r="A63" t="s">
        <v>360</v>
      </c>
      <c r="B63" t="s">
        <v>62</v>
      </c>
      <c r="C63" t="s">
        <v>49</v>
      </c>
      <c r="D63" t="s">
        <v>144</v>
      </c>
      <c r="E63">
        <v>32</v>
      </c>
      <c r="F63">
        <v>29</v>
      </c>
      <c r="G63">
        <v>2460</v>
      </c>
      <c r="H63">
        <f t="shared" si="2"/>
        <v>27.333333333333332</v>
      </c>
      <c r="I63">
        <v>0</v>
      </c>
      <c r="J63">
        <f t="shared" si="3"/>
        <v>0</v>
      </c>
      <c r="K63">
        <v>0.2</v>
      </c>
      <c r="L63">
        <v>7.0000000000000007E-2</v>
      </c>
      <c r="M63">
        <v>0</v>
      </c>
      <c r="N63">
        <v>0.9</v>
      </c>
      <c r="O63">
        <v>0.4</v>
      </c>
      <c r="P63">
        <v>16.2</v>
      </c>
      <c r="Q63">
        <v>1.9</v>
      </c>
      <c r="R63">
        <v>0.9</v>
      </c>
      <c r="S63">
        <v>6.9</v>
      </c>
      <c r="T63">
        <v>2.9</v>
      </c>
      <c r="U63">
        <v>1.7</v>
      </c>
      <c r="V63">
        <v>15</v>
      </c>
      <c r="W63">
        <v>4.7</v>
      </c>
      <c r="X63">
        <v>1.2</v>
      </c>
      <c r="Y63">
        <v>1.2</v>
      </c>
    </row>
    <row r="64" spans="1:25">
      <c r="A64" t="s">
        <v>361</v>
      </c>
      <c r="B64" t="s">
        <v>67</v>
      </c>
      <c r="C64" t="s">
        <v>49</v>
      </c>
      <c r="D64" t="s">
        <v>305</v>
      </c>
      <c r="E64">
        <v>22</v>
      </c>
      <c r="F64">
        <v>24</v>
      </c>
      <c r="G64">
        <v>1790</v>
      </c>
      <c r="H64">
        <f t="shared" si="2"/>
        <v>19.888888888888889</v>
      </c>
      <c r="I64">
        <v>0</v>
      </c>
      <c r="J64">
        <f t="shared" si="3"/>
        <v>0</v>
      </c>
      <c r="K64">
        <v>0.3</v>
      </c>
      <c r="L64">
        <v>0.1</v>
      </c>
      <c r="M64">
        <v>2</v>
      </c>
      <c r="N64">
        <v>0.3</v>
      </c>
      <c r="O64">
        <v>0.5</v>
      </c>
      <c r="P64">
        <v>29.5</v>
      </c>
      <c r="Q64">
        <v>1</v>
      </c>
      <c r="R64">
        <v>0.5</v>
      </c>
      <c r="S64">
        <v>5.7</v>
      </c>
      <c r="T64">
        <v>2.9</v>
      </c>
      <c r="U64">
        <v>1.3</v>
      </c>
      <c r="V64">
        <v>8</v>
      </c>
      <c r="W64">
        <v>2.7</v>
      </c>
      <c r="X64">
        <v>0.6</v>
      </c>
      <c r="Y64">
        <v>1</v>
      </c>
    </row>
    <row r="65" spans="1:25">
      <c r="A65" t="s">
        <v>362</v>
      </c>
      <c r="B65" t="s">
        <v>55</v>
      </c>
      <c r="C65" t="s">
        <v>253</v>
      </c>
      <c r="D65" t="s">
        <v>31</v>
      </c>
      <c r="E65">
        <v>37</v>
      </c>
      <c r="F65">
        <v>17</v>
      </c>
      <c r="G65">
        <v>1340</v>
      </c>
      <c r="H65">
        <f t="shared" si="2"/>
        <v>14.888888888888889</v>
      </c>
      <c r="I65">
        <v>0</v>
      </c>
      <c r="J65">
        <f t="shared" si="3"/>
        <v>0</v>
      </c>
      <c r="K65">
        <v>0.06</v>
      </c>
      <c r="L65">
        <v>0</v>
      </c>
      <c r="M65">
        <v>0</v>
      </c>
      <c r="N65">
        <v>0.06</v>
      </c>
      <c r="O65">
        <v>0.2</v>
      </c>
      <c r="P65">
        <v>29.3</v>
      </c>
      <c r="Q65">
        <v>2.1</v>
      </c>
      <c r="R65">
        <v>0.1</v>
      </c>
      <c r="S65">
        <v>6.8</v>
      </c>
      <c r="T65">
        <v>0.9</v>
      </c>
      <c r="U65">
        <v>1.3</v>
      </c>
      <c r="V65">
        <v>6</v>
      </c>
      <c r="W65">
        <v>2.4</v>
      </c>
      <c r="X65">
        <v>0.8</v>
      </c>
      <c r="Y65">
        <v>0.5</v>
      </c>
    </row>
    <row r="66" spans="1:25">
      <c r="A66" t="s">
        <v>363</v>
      </c>
      <c r="B66" t="s">
        <v>67</v>
      </c>
      <c r="C66" t="s">
        <v>49</v>
      </c>
      <c r="D66" t="s">
        <v>31</v>
      </c>
      <c r="E66">
        <v>26</v>
      </c>
      <c r="F66">
        <v>19</v>
      </c>
      <c r="G66">
        <v>1294</v>
      </c>
      <c r="H66">
        <f t="shared" ref="H66:H90" si="4">G66/90</f>
        <v>14.377777777777778</v>
      </c>
      <c r="I66">
        <v>0</v>
      </c>
      <c r="J66">
        <f t="shared" ref="J66:J90" si="5">I66/H66</f>
        <v>0</v>
      </c>
      <c r="K66">
        <v>0.1</v>
      </c>
      <c r="L66">
        <v>0.05</v>
      </c>
      <c r="M66">
        <v>0</v>
      </c>
      <c r="N66">
        <v>0.1</v>
      </c>
      <c r="O66">
        <v>0.05</v>
      </c>
      <c r="P66">
        <v>34.4</v>
      </c>
      <c r="Q66">
        <v>1.1000000000000001</v>
      </c>
      <c r="R66">
        <v>0</v>
      </c>
      <c r="S66">
        <v>5.0999999999999996</v>
      </c>
      <c r="T66">
        <v>1.3</v>
      </c>
      <c r="U66">
        <v>1.1000000000000001</v>
      </c>
      <c r="V66">
        <v>10</v>
      </c>
      <c r="W66">
        <v>2.2000000000000002</v>
      </c>
      <c r="X66">
        <v>0.6</v>
      </c>
      <c r="Y66">
        <v>0.6</v>
      </c>
    </row>
    <row r="67" spans="1:25">
      <c r="A67" t="s">
        <v>364</v>
      </c>
      <c r="B67" t="s">
        <v>67</v>
      </c>
      <c r="C67" t="s">
        <v>49</v>
      </c>
      <c r="D67" t="s">
        <v>305</v>
      </c>
      <c r="E67">
        <v>31</v>
      </c>
      <c r="F67">
        <v>19</v>
      </c>
      <c r="G67">
        <v>506</v>
      </c>
      <c r="H67">
        <f t="shared" si="4"/>
        <v>5.6222222222222218</v>
      </c>
      <c r="I67">
        <v>0</v>
      </c>
      <c r="J67">
        <f t="shared" si="5"/>
        <v>0</v>
      </c>
      <c r="K67">
        <v>0</v>
      </c>
      <c r="L67">
        <v>0</v>
      </c>
      <c r="M67">
        <v>2</v>
      </c>
      <c r="N67">
        <v>0.2</v>
      </c>
      <c r="O67">
        <v>0.3</v>
      </c>
      <c r="P67">
        <v>8.6</v>
      </c>
      <c r="Q67">
        <v>0.4</v>
      </c>
      <c r="R67">
        <v>0.7</v>
      </c>
      <c r="S67">
        <v>1.4</v>
      </c>
      <c r="T67">
        <v>0.6</v>
      </c>
      <c r="U67">
        <v>0.3</v>
      </c>
      <c r="V67">
        <v>1</v>
      </c>
      <c r="W67">
        <v>0.8</v>
      </c>
      <c r="X67">
        <v>0.05</v>
      </c>
      <c r="Y67">
        <v>0.2</v>
      </c>
    </row>
    <row r="68" spans="1:25">
      <c r="A68" t="s">
        <v>365</v>
      </c>
      <c r="B68" t="s">
        <v>153</v>
      </c>
      <c r="C68" t="s">
        <v>84</v>
      </c>
      <c r="D68" t="s">
        <v>339</v>
      </c>
      <c r="E68">
        <v>30</v>
      </c>
      <c r="F68">
        <v>20</v>
      </c>
      <c r="G68">
        <v>1800</v>
      </c>
      <c r="H68">
        <f t="shared" si="4"/>
        <v>20</v>
      </c>
      <c r="I68">
        <v>0</v>
      </c>
      <c r="J68">
        <f t="shared" si="5"/>
        <v>0</v>
      </c>
      <c r="K68">
        <v>0.1</v>
      </c>
      <c r="L68">
        <v>0</v>
      </c>
      <c r="M68">
        <v>0</v>
      </c>
      <c r="N68">
        <v>0.2</v>
      </c>
      <c r="O68">
        <v>0.1</v>
      </c>
      <c r="P68">
        <v>33.9</v>
      </c>
      <c r="Q68">
        <v>2</v>
      </c>
      <c r="R68">
        <v>0.4</v>
      </c>
      <c r="S68">
        <v>7.5</v>
      </c>
      <c r="T68">
        <v>2.5</v>
      </c>
      <c r="U68">
        <v>2.4</v>
      </c>
      <c r="V68">
        <v>8</v>
      </c>
      <c r="W68">
        <v>4.2</v>
      </c>
      <c r="X68">
        <v>2.2000000000000002</v>
      </c>
      <c r="Y68">
        <v>0.9</v>
      </c>
    </row>
    <row r="69" spans="1:25">
      <c r="A69" t="s">
        <v>366</v>
      </c>
      <c r="B69" t="s">
        <v>73</v>
      </c>
      <c r="C69" t="s">
        <v>53</v>
      </c>
      <c r="D69" t="s">
        <v>31</v>
      </c>
      <c r="E69">
        <v>35</v>
      </c>
      <c r="F69">
        <v>22</v>
      </c>
      <c r="G69">
        <v>1382</v>
      </c>
      <c r="H69">
        <f t="shared" si="4"/>
        <v>15.355555555555556</v>
      </c>
      <c r="I69">
        <v>0</v>
      </c>
      <c r="J69">
        <f t="shared" si="5"/>
        <v>0</v>
      </c>
      <c r="K69">
        <v>0.2</v>
      </c>
      <c r="L69">
        <v>0.05</v>
      </c>
      <c r="M69">
        <v>0</v>
      </c>
      <c r="N69">
        <v>0.05</v>
      </c>
      <c r="O69">
        <v>0.09</v>
      </c>
      <c r="P69">
        <v>21.9</v>
      </c>
      <c r="Q69">
        <v>1.9</v>
      </c>
      <c r="R69">
        <v>0.05</v>
      </c>
      <c r="S69">
        <v>7.5</v>
      </c>
      <c r="T69">
        <v>1.5</v>
      </c>
      <c r="U69">
        <v>2</v>
      </c>
      <c r="V69">
        <v>7</v>
      </c>
      <c r="W69">
        <v>3.9</v>
      </c>
      <c r="X69">
        <v>1.1000000000000001</v>
      </c>
      <c r="Y69">
        <v>1</v>
      </c>
    </row>
    <row r="70" spans="1:25">
      <c r="A70" t="s">
        <v>367</v>
      </c>
      <c r="B70" t="s">
        <v>150</v>
      </c>
      <c r="C70" t="s">
        <v>253</v>
      </c>
      <c r="D70" t="s">
        <v>31</v>
      </c>
      <c r="E70">
        <v>26</v>
      </c>
      <c r="F70">
        <v>23</v>
      </c>
      <c r="G70">
        <v>1944</v>
      </c>
      <c r="H70">
        <f t="shared" si="4"/>
        <v>21.6</v>
      </c>
      <c r="I70">
        <v>0</v>
      </c>
      <c r="J70">
        <f t="shared" si="5"/>
        <v>0</v>
      </c>
      <c r="K70">
        <v>0.2</v>
      </c>
      <c r="L70">
        <v>0.04</v>
      </c>
      <c r="M70">
        <v>0</v>
      </c>
      <c r="N70">
        <v>0</v>
      </c>
      <c r="O70">
        <v>0.09</v>
      </c>
      <c r="P70">
        <v>20.7</v>
      </c>
      <c r="Q70">
        <v>1.2</v>
      </c>
      <c r="R70">
        <v>0.04</v>
      </c>
      <c r="S70">
        <v>7.5</v>
      </c>
      <c r="T70">
        <v>1.2</v>
      </c>
      <c r="U70">
        <v>2.8</v>
      </c>
      <c r="V70">
        <v>12</v>
      </c>
      <c r="W70">
        <v>3.8</v>
      </c>
      <c r="X70">
        <v>1.9</v>
      </c>
      <c r="Y70">
        <v>0.6</v>
      </c>
    </row>
    <row r="71" spans="1:25">
      <c r="A71" t="s">
        <v>368</v>
      </c>
      <c r="B71" t="s">
        <v>48</v>
      </c>
      <c r="C71" t="s">
        <v>49</v>
      </c>
      <c r="D71" t="s">
        <v>303</v>
      </c>
      <c r="E71">
        <v>22</v>
      </c>
      <c r="F71">
        <v>25</v>
      </c>
      <c r="G71">
        <v>2235</v>
      </c>
      <c r="H71">
        <f t="shared" si="4"/>
        <v>24.833333333333332</v>
      </c>
      <c r="I71">
        <v>0</v>
      </c>
      <c r="J71">
        <f t="shared" si="5"/>
        <v>0</v>
      </c>
      <c r="K71">
        <v>0.2</v>
      </c>
      <c r="L71">
        <v>0</v>
      </c>
      <c r="M71">
        <v>1</v>
      </c>
      <c r="N71">
        <v>0.2</v>
      </c>
      <c r="O71">
        <v>0.1</v>
      </c>
      <c r="P71">
        <v>26.8</v>
      </c>
      <c r="Q71">
        <v>1</v>
      </c>
      <c r="R71">
        <v>0.2</v>
      </c>
      <c r="S71">
        <v>6.1</v>
      </c>
      <c r="T71">
        <v>2.2000000000000002</v>
      </c>
      <c r="U71">
        <v>1.2</v>
      </c>
      <c r="V71">
        <v>19</v>
      </c>
      <c r="W71">
        <v>3.3</v>
      </c>
      <c r="X71">
        <v>0.7</v>
      </c>
      <c r="Y71">
        <v>0.4</v>
      </c>
    </row>
    <row r="72" spans="1:25">
      <c r="A72" t="s">
        <v>369</v>
      </c>
      <c r="B72" t="s">
        <v>62</v>
      </c>
      <c r="C72" t="s">
        <v>49</v>
      </c>
      <c r="D72" t="s">
        <v>305</v>
      </c>
      <c r="E72">
        <v>26</v>
      </c>
      <c r="F72">
        <v>22</v>
      </c>
      <c r="G72">
        <v>1125</v>
      </c>
      <c r="H72">
        <f t="shared" si="4"/>
        <v>12.5</v>
      </c>
      <c r="I72">
        <v>0</v>
      </c>
      <c r="J72">
        <f t="shared" si="5"/>
        <v>0</v>
      </c>
      <c r="K72">
        <v>0.3</v>
      </c>
      <c r="L72">
        <v>0.09</v>
      </c>
      <c r="M72">
        <v>1</v>
      </c>
      <c r="N72">
        <v>1</v>
      </c>
      <c r="O72">
        <v>0.3</v>
      </c>
      <c r="P72">
        <v>14.4</v>
      </c>
      <c r="Q72">
        <v>0.9</v>
      </c>
      <c r="R72">
        <v>0.7</v>
      </c>
      <c r="S72">
        <v>5.2</v>
      </c>
      <c r="T72">
        <v>1.8</v>
      </c>
      <c r="U72">
        <v>1.1000000000000001</v>
      </c>
      <c r="V72">
        <v>9</v>
      </c>
      <c r="W72">
        <v>3.9</v>
      </c>
      <c r="X72">
        <v>1</v>
      </c>
      <c r="Y72">
        <v>0.9</v>
      </c>
    </row>
    <row r="73" spans="1:25">
      <c r="A73" t="s">
        <v>370</v>
      </c>
      <c r="B73" t="s">
        <v>64</v>
      </c>
      <c r="C73" t="s">
        <v>53</v>
      </c>
      <c r="D73" t="s">
        <v>31</v>
      </c>
      <c r="E73">
        <v>28</v>
      </c>
      <c r="F73">
        <v>23</v>
      </c>
      <c r="G73">
        <v>1801</v>
      </c>
      <c r="H73">
        <f t="shared" si="4"/>
        <v>20.011111111111113</v>
      </c>
      <c r="I73">
        <v>0</v>
      </c>
      <c r="J73">
        <f t="shared" si="5"/>
        <v>0</v>
      </c>
      <c r="K73">
        <v>0.3</v>
      </c>
      <c r="L73">
        <v>0.04</v>
      </c>
      <c r="M73">
        <v>0</v>
      </c>
      <c r="N73">
        <v>0.2</v>
      </c>
      <c r="O73">
        <v>0</v>
      </c>
      <c r="P73">
        <v>20</v>
      </c>
      <c r="Q73">
        <v>1.5</v>
      </c>
      <c r="R73">
        <v>0</v>
      </c>
      <c r="S73">
        <v>6.7</v>
      </c>
      <c r="T73">
        <v>1.5</v>
      </c>
      <c r="U73">
        <v>2.2000000000000002</v>
      </c>
      <c r="V73">
        <v>11</v>
      </c>
      <c r="W73">
        <v>3.7</v>
      </c>
      <c r="X73">
        <v>1.5</v>
      </c>
      <c r="Y73">
        <v>1.2</v>
      </c>
    </row>
    <row r="74" spans="1:25">
      <c r="A74" t="s">
        <v>371</v>
      </c>
      <c r="B74" t="s">
        <v>48</v>
      </c>
      <c r="C74" t="s">
        <v>49</v>
      </c>
      <c r="D74" t="s">
        <v>305</v>
      </c>
      <c r="E74">
        <v>30</v>
      </c>
      <c r="F74">
        <v>21</v>
      </c>
      <c r="G74">
        <v>1260</v>
      </c>
      <c r="H74">
        <f t="shared" si="4"/>
        <v>14</v>
      </c>
      <c r="I74">
        <v>0</v>
      </c>
      <c r="J74">
        <f t="shared" si="5"/>
        <v>0</v>
      </c>
      <c r="K74">
        <v>0.2</v>
      </c>
      <c r="L74">
        <v>0.1</v>
      </c>
      <c r="M74">
        <v>1</v>
      </c>
      <c r="N74">
        <v>0.1</v>
      </c>
      <c r="O74">
        <v>0.2</v>
      </c>
      <c r="P74">
        <v>13.7</v>
      </c>
      <c r="Q74">
        <v>0.9</v>
      </c>
      <c r="R74">
        <v>0.3</v>
      </c>
      <c r="S74">
        <v>3.9</v>
      </c>
      <c r="T74">
        <v>2.2000000000000002</v>
      </c>
      <c r="U74">
        <v>0.7</v>
      </c>
      <c r="V74">
        <v>3</v>
      </c>
      <c r="W74">
        <v>1.9</v>
      </c>
      <c r="X74">
        <v>0.3</v>
      </c>
      <c r="Y74">
        <v>0.5</v>
      </c>
    </row>
    <row r="75" spans="1:25">
      <c r="A75" t="s">
        <v>372</v>
      </c>
      <c r="B75" t="s">
        <v>73</v>
      </c>
      <c r="C75" t="s">
        <v>49</v>
      </c>
      <c r="D75" t="s">
        <v>305</v>
      </c>
      <c r="E75">
        <v>29</v>
      </c>
      <c r="F75">
        <v>21</v>
      </c>
      <c r="G75">
        <v>1281</v>
      </c>
      <c r="H75">
        <f t="shared" si="4"/>
        <v>14.233333333333333</v>
      </c>
      <c r="I75">
        <v>0</v>
      </c>
      <c r="J75">
        <f t="shared" si="5"/>
        <v>0</v>
      </c>
      <c r="K75">
        <v>0.4</v>
      </c>
      <c r="L75">
        <v>0</v>
      </c>
      <c r="M75">
        <v>1</v>
      </c>
      <c r="N75">
        <v>0.2</v>
      </c>
      <c r="O75">
        <v>0.3</v>
      </c>
      <c r="P75">
        <v>10.5</v>
      </c>
      <c r="Q75">
        <v>2.2999999999999998</v>
      </c>
      <c r="R75">
        <v>0.5</v>
      </c>
      <c r="S75">
        <v>5</v>
      </c>
      <c r="T75">
        <v>2.2999999999999998</v>
      </c>
      <c r="U75">
        <v>1.7</v>
      </c>
      <c r="V75">
        <v>9</v>
      </c>
      <c r="W75">
        <v>3.8</v>
      </c>
      <c r="X75">
        <v>0.9</v>
      </c>
      <c r="Y75">
        <v>1</v>
      </c>
    </row>
    <row r="76" spans="1:25">
      <c r="A76" t="s">
        <v>373</v>
      </c>
      <c r="B76" t="s">
        <v>67</v>
      </c>
      <c r="C76" t="s">
        <v>49</v>
      </c>
      <c r="D76" t="s">
        <v>30</v>
      </c>
      <c r="E76">
        <v>28</v>
      </c>
      <c r="F76">
        <v>25</v>
      </c>
      <c r="G76">
        <v>1573</v>
      </c>
      <c r="H76">
        <f t="shared" si="4"/>
        <v>17.477777777777778</v>
      </c>
      <c r="I76">
        <v>0</v>
      </c>
      <c r="J76">
        <f t="shared" si="5"/>
        <v>0</v>
      </c>
      <c r="K76">
        <v>0.1</v>
      </c>
      <c r="L76">
        <v>0</v>
      </c>
      <c r="M76">
        <v>0</v>
      </c>
      <c r="N76">
        <v>0.2</v>
      </c>
      <c r="O76">
        <v>0.2</v>
      </c>
      <c r="P76">
        <v>36.4</v>
      </c>
      <c r="Q76">
        <v>1.6</v>
      </c>
      <c r="R76">
        <v>0.04</v>
      </c>
      <c r="S76">
        <v>5.6</v>
      </c>
      <c r="T76">
        <v>2.6</v>
      </c>
      <c r="U76">
        <v>1</v>
      </c>
      <c r="V76">
        <v>7</v>
      </c>
      <c r="W76">
        <v>2.7</v>
      </c>
      <c r="X76">
        <v>0.6</v>
      </c>
      <c r="Y76">
        <v>0.8</v>
      </c>
    </row>
    <row r="77" spans="1:25">
      <c r="A77" t="s">
        <v>374</v>
      </c>
      <c r="B77" t="s">
        <v>54</v>
      </c>
      <c r="C77" t="s">
        <v>49</v>
      </c>
      <c r="D77" t="s">
        <v>305</v>
      </c>
      <c r="E77">
        <v>24</v>
      </c>
      <c r="F77">
        <v>23</v>
      </c>
      <c r="G77">
        <v>1332</v>
      </c>
      <c r="H77">
        <f t="shared" si="4"/>
        <v>14.8</v>
      </c>
      <c r="I77">
        <v>0</v>
      </c>
      <c r="J77">
        <f t="shared" si="5"/>
        <v>0</v>
      </c>
      <c r="K77">
        <v>0.1</v>
      </c>
      <c r="L77">
        <v>0.04</v>
      </c>
      <c r="M77">
        <v>2</v>
      </c>
      <c r="N77">
        <v>0.6</v>
      </c>
      <c r="O77">
        <v>0.6</v>
      </c>
      <c r="P77">
        <v>16.7</v>
      </c>
      <c r="Q77">
        <v>0.9</v>
      </c>
      <c r="R77">
        <v>0.6</v>
      </c>
      <c r="S77">
        <v>4.4000000000000004</v>
      </c>
      <c r="T77">
        <v>1.8</v>
      </c>
      <c r="U77">
        <v>1.6</v>
      </c>
      <c r="V77">
        <v>11</v>
      </c>
      <c r="W77">
        <v>3.7</v>
      </c>
      <c r="X77">
        <v>0.3</v>
      </c>
      <c r="Y77">
        <v>1.2</v>
      </c>
    </row>
    <row r="78" spans="1:25">
      <c r="A78" t="s">
        <v>375</v>
      </c>
      <c r="B78" t="s">
        <v>62</v>
      </c>
      <c r="C78" t="s">
        <v>49</v>
      </c>
      <c r="D78" t="s">
        <v>31</v>
      </c>
      <c r="E78">
        <v>27</v>
      </c>
      <c r="F78">
        <v>19</v>
      </c>
      <c r="G78">
        <v>572</v>
      </c>
      <c r="H78">
        <f t="shared" si="4"/>
        <v>6.3555555555555552</v>
      </c>
      <c r="I78">
        <v>0</v>
      </c>
      <c r="J78">
        <f t="shared" si="5"/>
        <v>0</v>
      </c>
      <c r="K78">
        <v>0.2</v>
      </c>
      <c r="L78">
        <v>0.05</v>
      </c>
      <c r="M78">
        <v>0</v>
      </c>
      <c r="N78">
        <v>0</v>
      </c>
      <c r="O78">
        <v>0.1</v>
      </c>
      <c r="P78">
        <v>7.1</v>
      </c>
      <c r="Q78">
        <v>0.4</v>
      </c>
      <c r="R78">
        <v>0.05</v>
      </c>
      <c r="S78">
        <v>2.7</v>
      </c>
      <c r="T78">
        <v>1.1000000000000001</v>
      </c>
      <c r="U78">
        <v>1.3</v>
      </c>
      <c r="V78">
        <v>4</v>
      </c>
      <c r="W78">
        <v>1.4</v>
      </c>
      <c r="X78">
        <v>0.5</v>
      </c>
      <c r="Y78">
        <v>0.2</v>
      </c>
    </row>
    <row r="79" spans="1:25">
      <c r="A79" t="s">
        <v>376</v>
      </c>
      <c r="B79" t="s">
        <v>54</v>
      </c>
      <c r="C79" t="s">
        <v>49</v>
      </c>
      <c r="D79" t="s">
        <v>30</v>
      </c>
      <c r="E79">
        <v>32</v>
      </c>
      <c r="F79">
        <v>22</v>
      </c>
      <c r="G79">
        <v>1730</v>
      </c>
      <c r="H79">
        <f t="shared" si="4"/>
        <v>19.222222222222221</v>
      </c>
      <c r="I79">
        <v>0</v>
      </c>
      <c r="J79">
        <f t="shared" si="5"/>
        <v>0</v>
      </c>
      <c r="K79">
        <v>0.3</v>
      </c>
      <c r="L79">
        <v>0.05</v>
      </c>
      <c r="M79">
        <v>0</v>
      </c>
      <c r="N79">
        <v>0.9</v>
      </c>
      <c r="O79">
        <v>0.7</v>
      </c>
      <c r="P79">
        <v>23</v>
      </c>
      <c r="Q79">
        <v>1.1000000000000001</v>
      </c>
      <c r="R79">
        <v>0.9</v>
      </c>
      <c r="S79">
        <v>4.5</v>
      </c>
      <c r="T79">
        <v>1.4</v>
      </c>
      <c r="U79">
        <v>1.2</v>
      </c>
      <c r="V79">
        <v>16</v>
      </c>
      <c r="W79">
        <v>3.7</v>
      </c>
      <c r="X79">
        <v>0.4</v>
      </c>
      <c r="Y79">
        <v>0.5</v>
      </c>
    </row>
    <row r="80" spans="1:25">
      <c r="A80" t="s">
        <v>377</v>
      </c>
      <c r="B80" t="s">
        <v>103</v>
      </c>
      <c r="C80" t="s">
        <v>49</v>
      </c>
      <c r="D80" t="s">
        <v>30</v>
      </c>
      <c r="E80">
        <v>21</v>
      </c>
      <c r="F80">
        <v>20</v>
      </c>
      <c r="G80">
        <v>1233</v>
      </c>
      <c r="H80">
        <f t="shared" si="4"/>
        <v>13.7</v>
      </c>
      <c r="I80">
        <v>0</v>
      </c>
      <c r="J80">
        <f t="shared" si="5"/>
        <v>0</v>
      </c>
      <c r="K80">
        <v>0.05</v>
      </c>
      <c r="L80">
        <v>0</v>
      </c>
      <c r="M80">
        <v>0</v>
      </c>
      <c r="N80">
        <v>0.9</v>
      </c>
      <c r="O80">
        <v>0.3</v>
      </c>
      <c r="P80">
        <v>17.100000000000001</v>
      </c>
      <c r="Q80">
        <v>0.7</v>
      </c>
      <c r="R80">
        <v>0.6</v>
      </c>
      <c r="S80">
        <v>5.2</v>
      </c>
      <c r="T80">
        <v>2.9</v>
      </c>
      <c r="U80">
        <v>2.9</v>
      </c>
      <c r="V80">
        <v>10</v>
      </c>
      <c r="W80">
        <v>4.0999999999999996</v>
      </c>
      <c r="X80">
        <v>0.9</v>
      </c>
      <c r="Y80">
        <v>0.6</v>
      </c>
    </row>
    <row r="81" spans="1:25">
      <c r="A81" t="s">
        <v>378</v>
      </c>
      <c r="B81" t="s">
        <v>150</v>
      </c>
      <c r="C81" t="s">
        <v>49</v>
      </c>
      <c r="D81" t="s">
        <v>305</v>
      </c>
      <c r="E81">
        <v>27</v>
      </c>
      <c r="F81">
        <v>31</v>
      </c>
      <c r="G81">
        <v>2621</v>
      </c>
      <c r="H81">
        <f t="shared" si="4"/>
        <v>29.122222222222224</v>
      </c>
      <c r="I81">
        <v>0</v>
      </c>
      <c r="J81">
        <f t="shared" si="5"/>
        <v>0</v>
      </c>
      <c r="K81">
        <v>0.5</v>
      </c>
      <c r="L81">
        <v>0.1</v>
      </c>
      <c r="M81">
        <v>0</v>
      </c>
      <c r="N81">
        <v>1.1000000000000001</v>
      </c>
      <c r="O81">
        <v>0.5</v>
      </c>
      <c r="P81">
        <v>19.7</v>
      </c>
      <c r="Q81">
        <v>1.4</v>
      </c>
      <c r="R81">
        <v>0.5</v>
      </c>
      <c r="S81">
        <v>6.1</v>
      </c>
      <c r="T81">
        <v>3.8</v>
      </c>
      <c r="U81">
        <v>2.2000000000000002</v>
      </c>
      <c r="V81">
        <v>13</v>
      </c>
      <c r="W81">
        <v>4.2</v>
      </c>
      <c r="X81">
        <v>0.6</v>
      </c>
      <c r="Y81">
        <v>0.9</v>
      </c>
    </row>
    <row r="82" spans="1:25">
      <c r="A82" t="s">
        <v>379</v>
      </c>
      <c r="B82" t="s">
        <v>58</v>
      </c>
      <c r="C82" t="s">
        <v>49</v>
      </c>
      <c r="D82" t="s">
        <v>305</v>
      </c>
      <c r="E82">
        <v>30</v>
      </c>
      <c r="F82">
        <v>17</v>
      </c>
      <c r="G82">
        <v>1067</v>
      </c>
      <c r="H82">
        <f t="shared" si="4"/>
        <v>11.855555555555556</v>
      </c>
      <c r="I82">
        <v>0</v>
      </c>
      <c r="J82">
        <f t="shared" si="5"/>
        <v>0</v>
      </c>
      <c r="K82">
        <v>0.4</v>
      </c>
      <c r="L82">
        <v>0.06</v>
      </c>
      <c r="M82">
        <v>0</v>
      </c>
      <c r="N82">
        <v>0.3</v>
      </c>
      <c r="O82">
        <v>0.2</v>
      </c>
      <c r="P82">
        <v>19.7</v>
      </c>
      <c r="Q82">
        <v>1.1000000000000001</v>
      </c>
      <c r="R82">
        <v>0.2</v>
      </c>
      <c r="S82">
        <v>5.8</v>
      </c>
      <c r="T82">
        <v>2.2000000000000002</v>
      </c>
      <c r="U82">
        <v>1.4</v>
      </c>
      <c r="V82">
        <v>8</v>
      </c>
      <c r="W82">
        <v>3.1</v>
      </c>
      <c r="X82">
        <v>0.6</v>
      </c>
      <c r="Y82">
        <v>0.9</v>
      </c>
    </row>
    <row r="83" spans="1:25">
      <c r="A83" t="s">
        <v>380</v>
      </c>
      <c r="B83" t="s">
        <v>67</v>
      </c>
      <c r="C83" t="s">
        <v>49</v>
      </c>
      <c r="D83" t="s">
        <v>305</v>
      </c>
      <c r="E83">
        <v>22</v>
      </c>
      <c r="F83">
        <v>17</v>
      </c>
      <c r="G83">
        <v>1193</v>
      </c>
      <c r="H83">
        <f t="shared" si="4"/>
        <v>13.255555555555556</v>
      </c>
      <c r="I83">
        <v>0</v>
      </c>
      <c r="J83">
        <f t="shared" si="5"/>
        <v>0</v>
      </c>
      <c r="K83">
        <v>0.1</v>
      </c>
      <c r="L83">
        <v>0</v>
      </c>
      <c r="M83">
        <v>1</v>
      </c>
      <c r="N83">
        <v>0.1</v>
      </c>
      <c r="O83">
        <v>0.4</v>
      </c>
      <c r="P83">
        <v>18.600000000000001</v>
      </c>
      <c r="Q83">
        <v>1.4</v>
      </c>
      <c r="R83">
        <v>0.6</v>
      </c>
      <c r="S83">
        <v>5.6</v>
      </c>
      <c r="T83">
        <v>3.4</v>
      </c>
      <c r="U83">
        <v>1</v>
      </c>
      <c r="V83">
        <v>10</v>
      </c>
      <c r="W83">
        <v>2.7</v>
      </c>
      <c r="X83">
        <v>0.4</v>
      </c>
      <c r="Y83">
        <v>0.5</v>
      </c>
    </row>
    <row r="84" spans="1:25">
      <c r="A84" t="s">
        <v>381</v>
      </c>
      <c r="B84" t="s">
        <v>58</v>
      </c>
      <c r="C84" t="s">
        <v>49</v>
      </c>
      <c r="D84" t="s">
        <v>305</v>
      </c>
      <c r="E84">
        <v>25</v>
      </c>
      <c r="F84">
        <v>23</v>
      </c>
      <c r="G84">
        <v>2070</v>
      </c>
      <c r="H84">
        <f t="shared" si="4"/>
        <v>23</v>
      </c>
      <c r="I84">
        <v>0</v>
      </c>
      <c r="J84">
        <f t="shared" si="5"/>
        <v>0</v>
      </c>
      <c r="K84">
        <v>0.09</v>
      </c>
      <c r="L84">
        <v>0.04</v>
      </c>
      <c r="M84">
        <v>0</v>
      </c>
      <c r="N84">
        <v>0.9</v>
      </c>
      <c r="O84">
        <v>0.3</v>
      </c>
      <c r="P84">
        <v>31.7</v>
      </c>
      <c r="Q84">
        <v>1.2</v>
      </c>
      <c r="R84">
        <v>0.4</v>
      </c>
      <c r="S84">
        <v>6.8</v>
      </c>
      <c r="T84">
        <v>2.6</v>
      </c>
      <c r="U84">
        <v>1.6</v>
      </c>
      <c r="V84">
        <v>8</v>
      </c>
      <c r="W84">
        <v>4.5999999999999996</v>
      </c>
      <c r="X84">
        <v>0.5</v>
      </c>
      <c r="Y84">
        <v>1.5</v>
      </c>
    </row>
    <row r="85" spans="1:25">
      <c r="A85" t="s">
        <v>382</v>
      </c>
      <c r="B85" t="s">
        <v>158</v>
      </c>
      <c r="C85" t="s">
        <v>49</v>
      </c>
      <c r="D85" t="s">
        <v>305</v>
      </c>
      <c r="E85">
        <v>21</v>
      </c>
      <c r="F85">
        <v>17</v>
      </c>
      <c r="G85">
        <v>1188</v>
      </c>
      <c r="H85">
        <f t="shared" si="4"/>
        <v>13.2</v>
      </c>
      <c r="I85">
        <v>0</v>
      </c>
      <c r="J85">
        <f t="shared" si="5"/>
        <v>0</v>
      </c>
      <c r="K85">
        <v>0.2</v>
      </c>
      <c r="L85">
        <v>0</v>
      </c>
      <c r="M85">
        <v>1</v>
      </c>
      <c r="N85">
        <v>0.6</v>
      </c>
      <c r="O85">
        <v>0.4</v>
      </c>
      <c r="P85">
        <v>14</v>
      </c>
      <c r="Q85">
        <v>1.4</v>
      </c>
      <c r="R85">
        <v>0.6</v>
      </c>
      <c r="S85">
        <v>6.2</v>
      </c>
      <c r="T85">
        <v>3.5</v>
      </c>
      <c r="U85">
        <v>1.5</v>
      </c>
      <c r="V85">
        <v>11</v>
      </c>
      <c r="W85">
        <v>3.7</v>
      </c>
      <c r="X85">
        <v>0.9</v>
      </c>
      <c r="Y85">
        <v>1.1000000000000001</v>
      </c>
    </row>
    <row r="86" spans="1:25">
      <c r="A86" t="s">
        <v>383</v>
      </c>
      <c r="B86" t="s">
        <v>153</v>
      </c>
      <c r="C86" t="s">
        <v>49</v>
      </c>
      <c r="D86" t="s">
        <v>30</v>
      </c>
      <c r="E86">
        <v>24</v>
      </c>
      <c r="F86">
        <v>26</v>
      </c>
      <c r="G86">
        <v>1856</v>
      </c>
      <c r="H86">
        <f t="shared" si="4"/>
        <v>20.622222222222224</v>
      </c>
      <c r="I86">
        <v>0</v>
      </c>
      <c r="J86">
        <f t="shared" si="5"/>
        <v>0</v>
      </c>
      <c r="K86">
        <v>0.2</v>
      </c>
      <c r="L86">
        <v>0</v>
      </c>
      <c r="M86">
        <v>0</v>
      </c>
      <c r="N86">
        <v>0.5</v>
      </c>
      <c r="O86">
        <v>0.5</v>
      </c>
      <c r="P86">
        <v>13.4</v>
      </c>
      <c r="Q86">
        <v>0.7</v>
      </c>
      <c r="R86">
        <v>0.6</v>
      </c>
      <c r="S86">
        <v>3.5</v>
      </c>
      <c r="T86">
        <v>1.8</v>
      </c>
      <c r="U86">
        <v>0.9</v>
      </c>
      <c r="V86">
        <v>12</v>
      </c>
      <c r="W86">
        <v>2.1</v>
      </c>
      <c r="X86">
        <v>0.3</v>
      </c>
      <c r="Y86">
        <v>0.3</v>
      </c>
    </row>
    <row r="87" spans="1:25">
      <c r="A87" t="s">
        <v>384</v>
      </c>
      <c r="B87" t="s">
        <v>48</v>
      </c>
      <c r="C87" t="s">
        <v>49</v>
      </c>
      <c r="D87" t="s">
        <v>30</v>
      </c>
      <c r="E87">
        <v>29</v>
      </c>
      <c r="F87">
        <v>25</v>
      </c>
      <c r="G87">
        <v>1313</v>
      </c>
      <c r="H87">
        <f t="shared" si="4"/>
        <v>14.588888888888889</v>
      </c>
      <c r="I87">
        <v>0</v>
      </c>
      <c r="J87">
        <f t="shared" si="5"/>
        <v>0</v>
      </c>
      <c r="K87">
        <v>0.2</v>
      </c>
      <c r="L87">
        <v>0.2</v>
      </c>
      <c r="M87">
        <v>1</v>
      </c>
      <c r="N87">
        <v>0.5</v>
      </c>
      <c r="O87">
        <v>0.2</v>
      </c>
      <c r="P87">
        <v>9.5</v>
      </c>
      <c r="Q87">
        <v>0.5</v>
      </c>
      <c r="R87">
        <v>0.5</v>
      </c>
      <c r="S87">
        <v>2.9</v>
      </c>
      <c r="T87">
        <v>1.5</v>
      </c>
      <c r="U87">
        <v>0.7</v>
      </c>
      <c r="V87">
        <v>9</v>
      </c>
      <c r="W87">
        <v>2</v>
      </c>
      <c r="X87">
        <v>0.2</v>
      </c>
      <c r="Y87">
        <v>0.7</v>
      </c>
    </row>
    <row r="88" spans="1:25">
      <c r="A88" t="s">
        <v>385</v>
      </c>
      <c r="B88" t="s">
        <v>158</v>
      </c>
      <c r="C88" t="s">
        <v>49</v>
      </c>
      <c r="D88" t="s">
        <v>305</v>
      </c>
      <c r="E88">
        <v>23</v>
      </c>
      <c r="F88">
        <v>23</v>
      </c>
      <c r="G88">
        <v>1453</v>
      </c>
      <c r="H88">
        <f t="shared" si="4"/>
        <v>16.144444444444446</v>
      </c>
      <c r="I88">
        <v>0</v>
      </c>
      <c r="J88">
        <f t="shared" si="5"/>
        <v>0</v>
      </c>
      <c r="K88">
        <v>0.3</v>
      </c>
      <c r="L88">
        <v>0.09</v>
      </c>
      <c r="M88">
        <v>0</v>
      </c>
      <c r="N88">
        <v>1</v>
      </c>
      <c r="O88">
        <v>0.2</v>
      </c>
      <c r="P88">
        <v>14.9</v>
      </c>
      <c r="Q88">
        <v>1.3</v>
      </c>
      <c r="R88">
        <v>0.2</v>
      </c>
      <c r="S88">
        <v>4</v>
      </c>
      <c r="T88">
        <v>1.5</v>
      </c>
      <c r="U88">
        <v>0.7</v>
      </c>
      <c r="V88">
        <v>10</v>
      </c>
      <c r="W88">
        <v>3.4</v>
      </c>
      <c r="X88">
        <v>0.4</v>
      </c>
      <c r="Y88">
        <v>0.6</v>
      </c>
    </row>
    <row r="89" spans="1:25">
      <c r="A89" t="s">
        <v>386</v>
      </c>
      <c r="B89" t="s">
        <v>158</v>
      </c>
      <c r="C89" t="s">
        <v>49</v>
      </c>
      <c r="D89" t="s">
        <v>30</v>
      </c>
      <c r="E89">
        <v>36</v>
      </c>
      <c r="F89">
        <v>23</v>
      </c>
      <c r="G89">
        <v>1583</v>
      </c>
      <c r="H89">
        <f t="shared" si="4"/>
        <v>17.588888888888889</v>
      </c>
      <c r="I89">
        <v>0</v>
      </c>
      <c r="J89">
        <f t="shared" si="5"/>
        <v>0</v>
      </c>
      <c r="K89">
        <v>0.09</v>
      </c>
      <c r="L89">
        <v>0</v>
      </c>
      <c r="M89">
        <v>0</v>
      </c>
      <c r="N89">
        <v>0.4</v>
      </c>
      <c r="O89">
        <v>0.3</v>
      </c>
      <c r="P89">
        <v>15.6</v>
      </c>
      <c r="Q89">
        <v>2</v>
      </c>
      <c r="R89">
        <v>0.5</v>
      </c>
      <c r="S89">
        <v>5.3</v>
      </c>
      <c r="T89">
        <v>2</v>
      </c>
      <c r="U89">
        <v>1.7</v>
      </c>
      <c r="V89">
        <v>10</v>
      </c>
      <c r="W89">
        <v>2.9</v>
      </c>
      <c r="X89">
        <v>1</v>
      </c>
      <c r="Y89">
        <v>1</v>
      </c>
    </row>
    <row r="90" spans="1:25">
      <c r="A90" t="s">
        <v>387</v>
      </c>
      <c r="B90" t="s">
        <v>158</v>
      </c>
      <c r="C90" t="s">
        <v>49</v>
      </c>
      <c r="D90" t="s">
        <v>388</v>
      </c>
      <c r="E90">
        <v>26</v>
      </c>
      <c r="F90">
        <v>17</v>
      </c>
      <c r="G90">
        <v>884</v>
      </c>
      <c r="H90">
        <f t="shared" si="4"/>
        <v>9.8222222222222229</v>
      </c>
      <c r="I90">
        <v>0</v>
      </c>
      <c r="J90">
        <f t="shared" si="5"/>
        <v>0</v>
      </c>
      <c r="K90">
        <v>0.4</v>
      </c>
      <c r="L90">
        <v>0.06</v>
      </c>
      <c r="M90">
        <v>0</v>
      </c>
      <c r="N90">
        <v>0.7</v>
      </c>
      <c r="O90">
        <v>0.5</v>
      </c>
      <c r="P90">
        <v>14.5</v>
      </c>
      <c r="Q90">
        <v>1.2</v>
      </c>
      <c r="R90">
        <v>0.5</v>
      </c>
      <c r="S90">
        <v>3.3</v>
      </c>
      <c r="T90">
        <v>1.7</v>
      </c>
      <c r="U90">
        <v>1.1000000000000001</v>
      </c>
      <c r="V90">
        <v>6</v>
      </c>
      <c r="W90">
        <v>2.6</v>
      </c>
      <c r="X90">
        <v>0.3</v>
      </c>
      <c r="Y90">
        <v>0.5</v>
      </c>
    </row>
  </sheetData>
  <conditionalFormatting sqref="A2:A9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4AB5-4390-4C81-BEE5-BC165BA30F2C}">
  <dimension ref="A1:R12"/>
  <sheetViews>
    <sheetView zoomScale="90" zoomScaleNormal="90" workbookViewId="0">
      <selection activeCell="J16" sqref="J16"/>
    </sheetView>
  </sheetViews>
  <sheetFormatPr defaultRowHeight="15"/>
  <cols>
    <col min="1" max="1" width="20.42578125" bestFit="1" customWidth="1"/>
  </cols>
  <sheetData>
    <row r="1" spans="1:18">
      <c r="A1" t="s">
        <v>0</v>
      </c>
      <c r="B1" t="s">
        <v>1</v>
      </c>
      <c r="C1" t="s">
        <v>104</v>
      </c>
      <c r="D1" t="s">
        <v>46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t="s">
        <v>22</v>
      </c>
      <c r="B2" t="s">
        <v>29</v>
      </c>
      <c r="C2">
        <v>0.58441558441558439</v>
      </c>
      <c r="D2">
        <v>2.1</v>
      </c>
      <c r="E2">
        <v>1.1000000000000001</v>
      </c>
      <c r="F2">
        <v>5</v>
      </c>
      <c r="G2">
        <v>1.6</v>
      </c>
      <c r="H2">
        <v>1.3</v>
      </c>
      <c r="I2">
        <v>19.7</v>
      </c>
      <c r="J2">
        <v>1</v>
      </c>
      <c r="K2">
        <v>0.5</v>
      </c>
      <c r="L2">
        <v>3.1</v>
      </c>
      <c r="M2">
        <v>0.9</v>
      </c>
      <c r="N2">
        <v>0.4</v>
      </c>
      <c r="O2">
        <v>8</v>
      </c>
      <c r="P2">
        <v>5.8</v>
      </c>
      <c r="Q2">
        <v>0.8</v>
      </c>
      <c r="R2">
        <v>0.9</v>
      </c>
    </row>
    <row r="3" spans="1:18">
      <c r="A3" t="s">
        <v>23</v>
      </c>
      <c r="B3" t="s">
        <v>29</v>
      </c>
      <c r="C3">
        <v>0.27586206896551724</v>
      </c>
      <c r="D3">
        <v>2.1</v>
      </c>
      <c r="E3">
        <v>0.9</v>
      </c>
      <c r="F3">
        <v>4</v>
      </c>
      <c r="G3">
        <v>2.2999999999999998</v>
      </c>
      <c r="H3">
        <v>2</v>
      </c>
      <c r="I3">
        <v>24.1</v>
      </c>
      <c r="J3">
        <v>2.2999999999999998</v>
      </c>
      <c r="K3">
        <v>0.7</v>
      </c>
      <c r="L3">
        <v>4.0999999999999996</v>
      </c>
      <c r="M3">
        <v>0.8</v>
      </c>
      <c r="N3">
        <v>0.1</v>
      </c>
      <c r="O3">
        <v>8</v>
      </c>
      <c r="P3">
        <v>6.6</v>
      </c>
      <c r="Q3">
        <v>0.3</v>
      </c>
      <c r="R3">
        <v>1.2</v>
      </c>
    </row>
    <row r="4" spans="1:18">
      <c r="A4" t="s">
        <v>24</v>
      </c>
      <c r="B4" t="s">
        <v>29</v>
      </c>
      <c r="C4">
        <v>0.32142857142857145</v>
      </c>
      <c r="D4">
        <v>2.2999999999999998</v>
      </c>
      <c r="E4">
        <v>0.9</v>
      </c>
      <c r="F4">
        <v>5</v>
      </c>
      <c r="G4">
        <v>1.6</v>
      </c>
      <c r="H4">
        <v>2.1</v>
      </c>
      <c r="I4">
        <v>39.1</v>
      </c>
      <c r="J4">
        <v>3.9</v>
      </c>
      <c r="K4">
        <v>0.8</v>
      </c>
      <c r="L4">
        <v>5</v>
      </c>
      <c r="M4">
        <v>0.5</v>
      </c>
      <c r="N4">
        <v>0.3</v>
      </c>
      <c r="O4">
        <v>5</v>
      </c>
      <c r="P4">
        <v>6.1</v>
      </c>
      <c r="Q4">
        <v>0.4</v>
      </c>
      <c r="R4">
        <v>0.6</v>
      </c>
    </row>
    <row r="5" spans="1:18">
      <c r="A5" t="s">
        <v>88</v>
      </c>
      <c r="B5" t="s">
        <v>89</v>
      </c>
      <c r="C5">
        <v>0.2</v>
      </c>
      <c r="D5">
        <v>1.8</v>
      </c>
      <c r="E5">
        <v>0.6</v>
      </c>
      <c r="F5">
        <v>8</v>
      </c>
      <c r="G5">
        <v>2.4</v>
      </c>
      <c r="H5" s="7" t="s">
        <v>94</v>
      </c>
      <c r="I5">
        <v>53.4</v>
      </c>
      <c r="J5">
        <v>2.7</v>
      </c>
      <c r="K5">
        <v>0.5</v>
      </c>
      <c r="L5">
        <v>6.4</v>
      </c>
      <c r="M5">
        <v>1.6</v>
      </c>
      <c r="N5">
        <v>0.2</v>
      </c>
      <c r="O5">
        <v>17</v>
      </c>
      <c r="P5">
        <v>7.5</v>
      </c>
      <c r="Q5">
        <v>0.2</v>
      </c>
      <c r="R5">
        <v>0.8</v>
      </c>
    </row>
    <row r="6" spans="1:18">
      <c r="A6" t="s">
        <v>90</v>
      </c>
      <c r="B6" t="s">
        <v>91</v>
      </c>
      <c r="C6">
        <v>0.1532567049808429</v>
      </c>
      <c r="D6">
        <v>2.2999999999999998</v>
      </c>
      <c r="E6">
        <v>0.6</v>
      </c>
      <c r="F6">
        <v>2</v>
      </c>
      <c r="G6">
        <v>3.4</v>
      </c>
      <c r="H6">
        <v>1.3</v>
      </c>
      <c r="I6">
        <v>30.1</v>
      </c>
      <c r="J6">
        <v>2</v>
      </c>
      <c r="K6">
        <v>0.6</v>
      </c>
      <c r="L6">
        <v>3.9</v>
      </c>
      <c r="M6">
        <v>0.7</v>
      </c>
      <c r="N6">
        <v>0.8</v>
      </c>
      <c r="O6">
        <v>8</v>
      </c>
      <c r="P6">
        <v>8.8000000000000007</v>
      </c>
      <c r="Q6">
        <v>0.8</v>
      </c>
      <c r="R6">
        <v>0.9</v>
      </c>
    </row>
    <row r="7" spans="1:18">
      <c r="A7" t="s">
        <v>92</v>
      </c>
      <c r="B7" t="s">
        <v>93</v>
      </c>
      <c r="C7">
        <v>0.37815126050420172</v>
      </c>
      <c r="D7">
        <v>2.6</v>
      </c>
      <c r="E7">
        <v>0.9</v>
      </c>
      <c r="F7">
        <v>4</v>
      </c>
      <c r="G7">
        <v>3</v>
      </c>
      <c r="H7">
        <v>1</v>
      </c>
      <c r="I7">
        <v>17.5</v>
      </c>
      <c r="J7">
        <v>1</v>
      </c>
      <c r="K7">
        <v>0.6</v>
      </c>
      <c r="L7">
        <v>5.4</v>
      </c>
      <c r="M7">
        <v>1.1000000000000001</v>
      </c>
      <c r="N7">
        <v>0.9</v>
      </c>
      <c r="O7">
        <v>10</v>
      </c>
      <c r="P7">
        <v>6.3</v>
      </c>
      <c r="Q7">
        <v>0.5</v>
      </c>
      <c r="R7">
        <v>1.1000000000000001</v>
      </c>
    </row>
    <row r="8" spans="1:18">
      <c r="A8" t="s">
        <v>134</v>
      </c>
      <c r="B8" t="s">
        <v>139</v>
      </c>
      <c r="C8">
        <v>0.30462579917262128</v>
      </c>
      <c r="D8">
        <v>2.2999999999999998</v>
      </c>
      <c r="E8">
        <v>0.9</v>
      </c>
      <c r="F8">
        <v>3</v>
      </c>
      <c r="G8">
        <v>3</v>
      </c>
      <c r="H8">
        <v>1.1000000000000001</v>
      </c>
      <c r="I8">
        <v>18.3</v>
      </c>
      <c r="J8">
        <v>1</v>
      </c>
      <c r="K8">
        <v>0.9</v>
      </c>
      <c r="L8">
        <v>3.8</v>
      </c>
      <c r="M8">
        <v>0.9</v>
      </c>
      <c r="N8">
        <v>0.5</v>
      </c>
      <c r="O8">
        <v>6</v>
      </c>
      <c r="P8">
        <v>8.1999999999999993</v>
      </c>
      <c r="Q8">
        <v>0.9</v>
      </c>
      <c r="R8">
        <v>1.3</v>
      </c>
    </row>
    <row r="9" spans="1:18">
      <c r="A9" t="s">
        <v>135</v>
      </c>
      <c r="B9" t="s">
        <v>29</v>
      </c>
      <c r="C9">
        <v>0.24988431281813972</v>
      </c>
      <c r="D9">
        <v>1.6</v>
      </c>
      <c r="E9">
        <v>0.5</v>
      </c>
      <c r="F9">
        <v>3</v>
      </c>
      <c r="G9">
        <v>2.8</v>
      </c>
      <c r="H9">
        <v>1.2</v>
      </c>
      <c r="I9">
        <v>24.7</v>
      </c>
      <c r="J9">
        <v>2</v>
      </c>
      <c r="K9">
        <v>0.3</v>
      </c>
      <c r="L9">
        <v>3.5</v>
      </c>
      <c r="M9">
        <v>1</v>
      </c>
      <c r="N9">
        <v>0.2</v>
      </c>
      <c r="O9">
        <v>8</v>
      </c>
      <c r="P9">
        <v>6.3</v>
      </c>
      <c r="Q9">
        <v>0.1</v>
      </c>
      <c r="R9">
        <v>0.9</v>
      </c>
    </row>
    <row r="10" spans="1:18">
      <c r="A10" t="s">
        <v>136</v>
      </c>
      <c r="B10" t="s">
        <v>89</v>
      </c>
      <c r="C10">
        <v>0.18808777429467086</v>
      </c>
      <c r="D10">
        <v>1.4</v>
      </c>
      <c r="E10">
        <v>0.6</v>
      </c>
      <c r="F10">
        <v>0</v>
      </c>
      <c r="G10">
        <v>0.9</v>
      </c>
      <c r="H10">
        <v>0.7</v>
      </c>
      <c r="I10">
        <v>27.7</v>
      </c>
      <c r="J10">
        <v>2.9</v>
      </c>
      <c r="K10">
        <v>0.2</v>
      </c>
      <c r="L10">
        <v>7.3</v>
      </c>
      <c r="M10">
        <v>1.4</v>
      </c>
      <c r="N10">
        <v>0.7</v>
      </c>
      <c r="O10">
        <v>8</v>
      </c>
      <c r="P10">
        <v>4.5999999999999996</v>
      </c>
      <c r="Q10">
        <v>0.9</v>
      </c>
      <c r="R10">
        <v>0.6</v>
      </c>
    </row>
    <row r="11" spans="1:18">
      <c r="A11" t="s">
        <v>137</v>
      </c>
      <c r="B11" t="s">
        <v>140</v>
      </c>
      <c r="C11">
        <v>0.39028620988725066</v>
      </c>
      <c r="D11">
        <v>0.9</v>
      </c>
      <c r="E11">
        <v>0.4</v>
      </c>
      <c r="F11">
        <v>2</v>
      </c>
      <c r="G11">
        <v>1</v>
      </c>
      <c r="H11">
        <v>0.2</v>
      </c>
      <c r="I11">
        <v>9</v>
      </c>
      <c r="J11">
        <v>0.3</v>
      </c>
      <c r="K11">
        <v>0.3</v>
      </c>
      <c r="L11">
        <v>2.2999999999999998</v>
      </c>
      <c r="M11">
        <v>0.6</v>
      </c>
      <c r="N11">
        <v>0.2</v>
      </c>
      <c r="O11">
        <v>1</v>
      </c>
      <c r="P11">
        <v>2.5</v>
      </c>
      <c r="Q11">
        <v>0.2</v>
      </c>
      <c r="R11">
        <v>0.6</v>
      </c>
    </row>
    <row r="12" spans="1:18">
      <c r="A12" t="s">
        <v>138</v>
      </c>
      <c r="B12" t="s">
        <v>140</v>
      </c>
      <c r="C12">
        <v>0.17707820954254797</v>
      </c>
      <c r="D12">
        <v>1.3</v>
      </c>
      <c r="E12">
        <v>0.6</v>
      </c>
      <c r="F12">
        <v>1</v>
      </c>
      <c r="G12">
        <v>1.9</v>
      </c>
      <c r="H12">
        <v>0.8</v>
      </c>
      <c r="I12">
        <v>22.8</v>
      </c>
      <c r="J12">
        <v>0.7</v>
      </c>
      <c r="K12">
        <v>0.2</v>
      </c>
      <c r="L12">
        <v>3.8</v>
      </c>
      <c r="M12">
        <v>0.8</v>
      </c>
      <c r="N12">
        <v>0.03</v>
      </c>
      <c r="O12">
        <v>6</v>
      </c>
      <c r="P12">
        <v>6.2</v>
      </c>
      <c r="Q12">
        <v>0.2</v>
      </c>
      <c r="R1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4A87-683C-40D7-85BB-0D79A93F3A4C}">
  <dimension ref="A1:K23"/>
  <sheetViews>
    <sheetView workbookViewId="0">
      <selection activeCell="E17" sqref="E17"/>
    </sheetView>
  </sheetViews>
  <sheetFormatPr defaultRowHeight="15"/>
  <cols>
    <col min="1" max="1" width="17.5703125" bestFit="1" customWidth="1"/>
    <col min="2" max="4" width="17.5703125" customWidth="1"/>
    <col min="5" max="5" width="9.85546875" bestFit="1" customWidth="1"/>
    <col min="6" max="7" width="10" bestFit="1" customWidth="1"/>
    <col min="8" max="8" width="18.7109375" bestFit="1" customWidth="1"/>
  </cols>
  <sheetData>
    <row r="1" spans="1:11" ht="15.75" thickBot="1">
      <c r="A1" t="s">
        <v>0</v>
      </c>
      <c r="B1" t="s">
        <v>33</v>
      </c>
      <c r="C1" t="s">
        <v>40</v>
      </c>
      <c r="D1" t="s">
        <v>34</v>
      </c>
      <c r="E1" t="s">
        <v>5</v>
      </c>
    </row>
    <row r="2" spans="1:11" ht="16.5" thickBot="1">
      <c r="A2" t="s">
        <v>36</v>
      </c>
      <c r="B2">
        <v>1</v>
      </c>
      <c r="C2">
        <v>2</v>
      </c>
      <c r="D2">
        <v>0.12</v>
      </c>
      <c r="E2">
        <v>1.5</v>
      </c>
      <c r="H2" s="5">
        <v>0.65700000000000003</v>
      </c>
      <c r="I2" s="6">
        <v>1.4419999999999999</v>
      </c>
      <c r="J2" s="6">
        <v>0.1</v>
      </c>
      <c r="K2" s="6">
        <v>1.6879999999999999</v>
      </c>
    </row>
    <row r="3" spans="1:11" ht="15.75" thickBot="1">
      <c r="A3" t="s">
        <v>20</v>
      </c>
      <c r="B3">
        <v>0.6</v>
      </c>
      <c r="C3">
        <v>1.2</v>
      </c>
      <c r="D3">
        <v>0</v>
      </c>
      <c r="E3">
        <v>2.4</v>
      </c>
    </row>
    <row r="4" spans="1:11" ht="16.5" thickBot="1">
      <c r="A4" t="s">
        <v>37</v>
      </c>
      <c r="B4">
        <v>0.5</v>
      </c>
      <c r="C4">
        <v>0.8</v>
      </c>
      <c r="D4">
        <v>0.15</v>
      </c>
      <c r="E4">
        <v>0.9</v>
      </c>
      <c r="H4" s="5">
        <v>0.56799999999999995</v>
      </c>
      <c r="I4" s="6">
        <v>1.321</v>
      </c>
      <c r="J4" s="6">
        <v>8.1000000000000003E-2</v>
      </c>
      <c r="K4" s="6">
        <v>1.97</v>
      </c>
    </row>
    <row r="5" spans="1:11" ht="16.5" thickBot="1">
      <c r="A5" t="s">
        <v>38</v>
      </c>
      <c r="B5">
        <v>0.5</v>
      </c>
      <c r="C5">
        <v>1.5</v>
      </c>
      <c r="D5">
        <f>4/32</f>
        <v>0.125</v>
      </c>
      <c r="E5">
        <v>3.2</v>
      </c>
      <c r="H5" s="5">
        <v>0.56899999999999995</v>
      </c>
      <c r="I5" s="6">
        <v>1.341</v>
      </c>
      <c r="J5" s="6">
        <v>0.08</v>
      </c>
      <c r="K5" s="6">
        <v>2.355</v>
      </c>
    </row>
    <row r="6" spans="1:11" ht="15.75" thickBot="1">
      <c r="A6" t="s">
        <v>39</v>
      </c>
      <c r="B6">
        <v>0.4</v>
      </c>
      <c r="C6">
        <v>0.9</v>
      </c>
      <c r="D6">
        <v>9.6000000000000002E-2</v>
      </c>
      <c r="E6">
        <v>1.4</v>
      </c>
      <c r="H6">
        <f>AVERAGE(H4:H5)</f>
        <v>0.56850000000000001</v>
      </c>
      <c r="I6">
        <f t="shared" ref="I6:K6" si="0">AVERAGE(I4:I5)</f>
        <v>1.331</v>
      </c>
      <c r="J6">
        <f t="shared" si="0"/>
        <v>8.0500000000000002E-2</v>
      </c>
      <c r="K6">
        <f t="shared" si="0"/>
        <v>2.1625000000000001</v>
      </c>
    </row>
    <row r="7" spans="1:11" ht="16.5" thickBot="1">
      <c r="B7">
        <v>0.625</v>
      </c>
      <c r="C7">
        <v>1.2250000000000001</v>
      </c>
      <c r="D7">
        <v>9.1499999999999998E-2</v>
      </c>
      <c r="E7">
        <v>1.55</v>
      </c>
      <c r="G7" s="4">
        <f>SQRT(($B$7-B2)^2+($C$7-C2)^2+($D$7-D2)^2+($E$7-E2)^2)</f>
        <v>0.86288020605411964</v>
      </c>
      <c r="H7" s="5">
        <v>0.51400000000000001</v>
      </c>
      <c r="I7" s="6">
        <v>1</v>
      </c>
      <c r="J7" s="6">
        <v>0.104</v>
      </c>
      <c r="K7" s="6">
        <v>1.302</v>
      </c>
    </row>
    <row r="8" spans="1:11" ht="16.5" thickBot="1">
      <c r="B8">
        <v>0.625</v>
      </c>
      <c r="C8">
        <v>1.4</v>
      </c>
      <c r="D8">
        <v>8.5000000000000006E-2</v>
      </c>
      <c r="E8">
        <v>2.125</v>
      </c>
      <c r="G8" s="4">
        <f>SQRT(($B$7-B3)^2+($C$7-C3)^2+($D$7-D3)^2+($E$7-E3)^2)</f>
        <v>0.85564142606584903</v>
      </c>
      <c r="H8" s="5">
        <v>0.51400000000000001</v>
      </c>
      <c r="I8" s="6">
        <v>0.999</v>
      </c>
      <c r="J8" s="6">
        <v>0.104</v>
      </c>
      <c r="K8" s="6">
        <v>1.294</v>
      </c>
    </row>
    <row r="9" spans="1:11">
      <c r="H9">
        <f>AVERAGE(H7:H8)</f>
        <v>0.51400000000000001</v>
      </c>
      <c r="I9">
        <f t="shared" ref="I9:K9" si="1">AVERAGE(I7:I8)</f>
        <v>0.99950000000000006</v>
      </c>
      <c r="J9">
        <f t="shared" si="1"/>
        <v>0.104</v>
      </c>
      <c r="K9">
        <f t="shared" si="1"/>
        <v>1.298</v>
      </c>
    </row>
    <row r="11" spans="1:11">
      <c r="B11" s="4">
        <f>SQRT((B3-$B$2)^2+(C3-$C$2)^2+(D3-$D$2)^2+(E3-$E$2)^2)</f>
        <v>1.2745195173083856</v>
      </c>
      <c r="C11">
        <f>13/34</f>
        <v>0.38235294117647056</v>
      </c>
      <c r="G11">
        <f>(0.78+1.609+0.104+1.644)/1.62</f>
        <v>2.5537037037037038</v>
      </c>
    </row>
    <row r="12" spans="1:11">
      <c r="B12" s="4">
        <f>SQRT((B4-$B$2)^2+(C4-$C$2)^2+(D4-$D$2)^2+(E4-$E$2)^2)</f>
        <v>1.4320963654726591</v>
      </c>
      <c r="C12">
        <f>15/32</f>
        <v>0.46875</v>
      </c>
    </row>
    <row r="14" spans="1:11">
      <c r="H14">
        <f>(0.6817+0.67)/0.4957</f>
        <v>2.7268509178938878</v>
      </c>
    </row>
    <row r="18" spans="3:4">
      <c r="D18">
        <f>18/28</f>
        <v>0.6428571428571429</v>
      </c>
    </row>
    <row r="23" spans="3:4">
      <c r="C23">
        <f>16/34</f>
        <v>0.47058823529411764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663F-B483-4A66-B682-9BC1F3A2BF49}">
  <dimension ref="A1:N11"/>
  <sheetViews>
    <sheetView workbookViewId="0">
      <selection activeCell="G17" sqref="G17"/>
    </sheetView>
  </sheetViews>
  <sheetFormatPr defaultRowHeight="15"/>
  <cols>
    <col min="1" max="1" width="23" bestFit="1" customWidth="1"/>
    <col min="7" max="7" width="15.5703125" bestFit="1" customWidth="1"/>
    <col min="8" max="8" width="21" bestFit="1" customWidth="1"/>
    <col min="9" max="9" width="19" bestFit="1" customWidth="1"/>
    <col min="10" max="10" width="16.85546875" bestFit="1" customWidth="1"/>
    <col min="11" max="11" width="16.5703125" bestFit="1" customWidth="1"/>
  </cols>
  <sheetData>
    <row r="1" spans="1:14">
      <c r="A1" t="s">
        <v>0</v>
      </c>
      <c r="B1" t="s">
        <v>33</v>
      </c>
      <c r="C1" t="s">
        <v>3</v>
      </c>
      <c r="D1" t="s">
        <v>34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15</v>
      </c>
      <c r="M1" t="s">
        <v>35</v>
      </c>
      <c r="N1">
        <f>SQRT((B3-$B$2)^2+(C3-$C$2)^2+(D3-$D$2)^2+(E3-$E$2)^2+(F3-$F$2)^2+(G3-$G$2)^2+(H2-$H$3)^2+(I3-$I$2)^2+(J3-$J$2)^2+(K3-$K$2)^2)</f>
        <v>9.287161665523664</v>
      </c>
    </row>
    <row r="2" spans="1:14">
      <c r="A2" t="s">
        <v>17</v>
      </c>
      <c r="B2" s="1">
        <v>0.27397260273972607</v>
      </c>
      <c r="C2">
        <v>0.4</v>
      </c>
      <c r="D2" s="1">
        <v>0.13698630136986303</v>
      </c>
      <c r="E2">
        <v>2.8</v>
      </c>
      <c r="F2">
        <v>17.7</v>
      </c>
      <c r="G2">
        <v>1</v>
      </c>
      <c r="H2">
        <v>3.1</v>
      </c>
      <c r="I2">
        <v>0.9</v>
      </c>
      <c r="J2">
        <v>0.4</v>
      </c>
      <c r="K2">
        <v>0.2</v>
      </c>
    </row>
    <row r="3" spans="1:14">
      <c r="A3" t="s">
        <v>19</v>
      </c>
      <c r="B3" s="1">
        <v>0.27272727272727271</v>
      </c>
      <c r="C3">
        <v>1</v>
      </c>
      <c r="D3" s="1">
        <v>0.36363636363636365</v>
      </c>
      <c r="E3">
        <v>4.8</v>
      </c>
      <c r="F3">
        <v>26.6</v>
      </c>
      <c r="G3">
        <v>2.2000000000000002</v>
      </c>
      <c r="H3">
        <v>4</v>
      </c>
      <c r="I3">
        <v>1</v>
      </c>
      <c r="J3">
        <v>0.5</v>
      </c>
      <c r="K3">
        <v>0.8</v>
      </c>
    </row>
    <row r="4" spans="1:14">
      <c r="A4" t="s">
        <v>20</v>
      </c>
      <c r="B4" s="1">
        <v>0.6428571428571429</v>
      </c>
      <c r="C4">
        <v>1.2</v>
      </c>
      <c r="D4" s="3">
        <v>0</v>
      </c>
      <c r="E4">
        <v>2.4</v>
      </c>
      <c r="F4">
        <v>10.199999999999999</v>
      </c>
      <c r="G4">
        <v>0.1</v>
      </c>
      <c r="H4">
        <v>2</v>
      </c>
      <c r="I4">
        <v>0.3</v>
      </c>
      <c r="J4">
        <v>0.5</v>
      </c>
      <c r="K4">
        <v>1.7</v>
      </c>
    </row>
    <row r="5" spans="1:14">
      <c r="A5" t="s">
        <v>22</v>
      </c>
      <c r="B5" s="1">
        <v>0.58441558441558439</v>
      </c>
      <c r="C5">
        <v>1.1000000000000001</v>
      </c>
      <c r="D5" s="1">
        <v>0.16233766233766234</v>
      </c>
      <c r="E5">
        <v>1.6</v>
      </c>
      <c r="F5">
        <v>19.7</v>
      </c>
      <c r="G5">
        <v>0.5</v>
      </c>
      <c r="H5">
        <v>3.1</v>
      </c>
      <c r="I5">
        <v>0.9</v>
      </c>
      <c r="J5">
        <v>0.4</v>
      </c>
      <c r="K5">
        <v>0.8</v>
      </c>
    </row>
    <row r="6" spans="1:14">
      <c r="A6" t="s">
        <v>23</v>
      </c>
      <c r="B6" s="1">
        <v>0.27586206896551724</v>
      </c>
      <c r="C6">
        <v>0.9</v>
      </c>
      <c r="D6" s="1">
        <v>0.13793103448275862</v>
      </c>
      <c r="E6">
        <v>2.2999999999999998</v>
      </c>
      <c r="F6">
        <v>24.1</v>
      </c>
      <c r="G6">
        <v>0.7</v>
      </c>
      <c r="H6">
        <v>4.0999999999999996</v>
      </c>
      <c r="I6">
        <v>0.8</v>
      </c>
      <c r="J6">
        <v>0.1</v>
      </c>
      <c r="K6">
        <v>0.3</v>
      </c>
    </row>
    <row r="7" spans="1:14">
      <c r="A7" t="s">
        <v>24</v>
      </c>
      <c r="B7" s="1">
        <v>0.32142857142857145</v>
      </c>
      <c r="C7">
        <v>0.9</v>
      </c>
      <c r="D7" s="1">
        <v>0.17857142857142858</v>
      </c>
      <c r="E7">
        <v>1.6</v>
      </c>
      <c r="F7">
        <v>39.1</v>
      </c>
      <c r="G7">
        <v>0.8</v>
      </c>
      <c r="H7">
        <v>5</v>
      </c>
      <c r="I7">
        <v>0.5</v>
      </c>
      <c r="J7">
        <v>0.3</v>
      </c>
      <c r="K7">
        <v>0.4</v>
      </c>
    </row>
    <row r="8" spans="1:14">
      <c r="A8" t="s">
        <v>25</v>
      </c>
      <c r="B8" s="1">
        <v>0</v>
      </c>
      <c r="C8">
        <v>0.05</v>
      </c>
      <c r="D8" s="3">
        <v>0</v>
      </c>
      <c r="E8">
        <v>0.3</v>
      </c>
      <c r="F8">
        <v>14.5</v>
      </c>
      <c r="G8">
        <v>0.4</v>
      </c>
      <c r="H8">
        <v>5.3</v>
      </c>
      <c r="I8">
        <v>2.8</v>
      </c>
      <c r="J8">
        <v>1.3</v>
      </c>
      <c r="K8">
        <v>0.6</v>
      </c>
    </row>
    <row r="9" spans="1:14">
      <c r="A9" t="s">
        <v>26</v>
      </c>
      <c r="B9" s="1">
        <v>0</v>
      </c>
      <c r="C9">
        <v>0.2</v>
      </c>
      <c r="D9" s="1">
        <v>0.22580645161290322</v>
      </c>
      <c r="E9">
        <v>2.8</v>
      </c>
      <c r="F9">
        <v>21.2</v>
      </c>
      <c r="G9">
        <v>1.9</v>
      </c>
      <c r="H9">
        <v>8.1</v>
      </c>
      <c r="I9">
        <v>3.1</v>
      </c>
      <c r="J9">
        <v>1.7</v>
      </c>
      <c r="K9">
        <v>0.8</v>
      </c>
    </row>
    <row r="10" spans="1:14">
      <c r="A10" t="s">
        <v>27</v>
      </c>
      <c r="B10" s="1">
        <v>0.17391304347826086</v>
      </c>
      <c r="C10">
        <v>0.3</v>
      </c>
      <c r="D10" s="1">
        <v>0.13043478260869565</v>
      </c>
      <c r="E10">
        <v>0.3</v>
      </c>
      <c r="F10">
        <v>19.600000000000001</v>
      </c>
      <c r="G10">
        <v>0.04</v>
      </c>
      <c r="H10">
        <v>11.2</v>
      </c>
      <c r="I10">
        <v>2.2999999999999998</v>
      </c>
      <c r="J10">
        <v>2.7</v>
      </c>
      <c r="K10">
        <v>3.7</v>
      </c>
    </row>
    <row r="11" spans="1:14">
      <c r="A11" t="s">
        <v>28</v>
      </c>
      <c r="B11" s="1">
        <v>6.0606060606060608E-2</v>
      </c>
      <c r="C11">
        <v>0.2</v>
      </c>
      <c r="D11" s="1">
        <v>3.0303030303030304E-2</v>
      </c>
      <c r="E11">
        <v>0.2</v>
      </c>
      <c r="F11">
        <v>48.9</v>
      </c>
      <c r="G11">
        <v>0.3</v>
      </c>
      <c r="H11">
        <v>8.5</v>
      </c>
      <c r="I11">
        <v>1.6</v>
      </c>
      <c r="J11">
        <v>2.2000000000000002</v>
      </c>
      <c r="K11">
        <v>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2868-A867-4F81-B431-7C52D37538EF}">
  <dimension ref="A1:AE29"/>
  <sheetViews>
    <sheetView topLeftCell="A19" zoomScale="110" zoomScaleNormal="110" workbookViewId="0">
      <selection activeCell="A20" sqref="A20"/>
    </sheetView>
  </sheetViews>
  <sheetFormatPr defaultRowHeight="15"/>
  <cols>
    <col min="1" max="1" width="22.85546875" bestFit="1" customWidth="1"/>
    <col min="2" max="2" width="20.28515625" bestFit="1" customWidth="1"/>
    <col min="15" max="15" width="11.42578125" bestFit="1" customWidth="1"/>
    <col min="16" max="16" width="8.7109375" bestFit="1" customWidth="1"/>
    <col min="22" max="22" width="17.42578125" bestFit="1" customWidth="1"/>
    <col min="26" max="26" width="20.28515625" bestFit="1" customWidth="1"/>
  </cols>
  <sheetData>
    <row r="1" spans="1:31">
      <c r="B1" t="s">
        <v>41</v>
      </c>
      <c r="C1" t="s">
        <v>42</v>
      </c>
      <c r="D1" t="s">
        <v>1</v>
      </c>
      <c r="E1" t="s">
        <v>43</v>
      </c>
      <c r="F1" t="s">
        <v>44</v>
      </c>
      <c r="G1" t="s">
        <v>45</v>
      </c>
      <c r="H1" t="s">
        <v>32</v>
      </c>
      <c r="I1" t="s">
        <v>2</v>
      </c>
      <c r="J1" t="s">
        <v>104</v>
      </c>
      <c r="K1" t="s">
        <v>46</v>
      </c>
      <c r="L1" t="s">
        <v>3</v>
      </c>
      <c r="M1" t="s">
        <v>4</v>
      </c>
      <c r="N1" t="s">
        <v>5</v>
      </c>
      <c r="O1" t="s">
        <v>47</v>
      </c>
      <c r="P1" t="s">
        <v>6</v>
      </c>
      <c r="Q1" t="s">
        <v>7</v>
      </c>
      <c r="R1" t="s">
        <v>78</v>
      </c>
      <c r="S1" t="s">
        <v>8</v>
      </c>
      <c r="T1" t="s">
        <v>79</v>
      </c>
      <c r="U1" t="s">
        <v>9</v>
      </c>
      <c r="V1" t="s">
        <v>80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81</v>
      </c>
      <c r="AC1" t="s">
        <v>15</v>
      </c>
      <c r="AD1" t="s">
        <v>82</v>
      </c>
      <c r="AE1" t="s">
        <v>16</v>
      </c>
    </row>
    <row r="2" spans="1:31">
      <c r="A2" t="s">
        <v>17</v>
      </c>
      <c r="B2" t="s">
        <v>48</v>
      </c>
      <c r="C2" t="s">
        <v>49</v>
      </c>
      <c r="D2" t="s">
        <v>18</v>
      </c>
      <c r="E2">
        <v>24</v>
      </c>
      <c r="F2">
        <v>29</v>
      </c>
      <c r="G2">
        <v>1975</v>
      </c>
      <c r="H2">
        <f>G2/90</f>
        <v>21.944444444444443</v>
      </c>
      <c r="I2">
        <v>6</v>
      </c>
      <c r="J2">
        <f>I2/H2</f>
        <v>0.27341772151898736</v>
      </c>
      <c r="K2">
        <v>1</v>
      </c>
      <c r="L2">
        <v>0.4</v>
      </c>
      <c r="M2">
        <v>3</v>
      </c>
      <c r="N2">
        <v>2.8</v>
      </c>
      <c r="O2">
        <v>77</v>
      </c>
      <c r="P2">
        <v>0.9</v>
      </c>
      <c r="Q2">
        <v>17.7</v>
      </c>
      <c r="R2">
        <v>77</v>
      </c>
      <c r="S2">
        <v>1</v>
      </c>
      <c r="T2">
        <v>45</v>
      </c>
      <c r="U2">
        <v>1</v>
      </c>
      <c r="V2">
        <v>33</v>
      </c>
      <c r="W2">
        <v>3.1</v>
      </c>
      <c r="X2">
        <v>0.9</v>
      </c>
      <c r="Y2">
        <v>0.4</v>
      </c>
      <c r="Z2">
        <v>2</v>
      </c>
      <c r="AA2">
        <v>5.5</v>
      </c>
      <c r="AB2">
        <v>47</v>
      </c>
      <c r="AC2">
        <v>0.2</v>
      </c>
      <c r="AD2">
        <v>28</v>
      </c>
      <c r="AE2">
        <v>0.5</v>
      </c>
    </row>
    <row r="3" spans="1:31">
      <c r="A3" t="s">
        <v>19</v>
      </c>
      <c r="B3" t="s">
        <v>50</v>
      </c>
      <c r="C3" t="s">
        <v>51</v>
      </c>
      <c r="D3" t="s">
        <v>18</v>
      </c>
      <c r="E3">
        <v>27</v>
      </c>
      <c r="F3">
        <v>33</v>
      </c>
      <c r="G3">
        <v>2970</v>
      </c>
      <c r="H3">
        <f t="shared" ref="H3:H29" si="0">G3/90</f>
        <v>33</v>
      </c>
      <c r="I3">
        <v>9</v>
      </c>
      <c r="J3">
        <f t="shared" ref="J3:J29" si="1">I3/H3</f>
        <v>0.27272727272727271</v>
      </c>
      <c r="K3">
        <v>2.2999999999999998</v>
      </c>
      <c r="L3">
        <v>1</v>
      </c>
      <c r="M3">
        <v>12</v>
      </c>
      <c r="N3">
        <v>4.8</v>
      </c>
      <c r="O3">
        <v>80</v>
      </c>
      <c r="P3">
        <v>2.6</v>
      </c>
      <c r="Q3">
        <v>26.6</v>
      </c>
      <c r="R3">
        <v>71</v>
      </c>
      <c r="S3">
        <v>1.2</v>
      </c>
      <c r="T3">
        <v>58</v>
      </c>
      <c r="U3">
        <v>2.2000000000000002</v>
      </c>
      <c r="V3">
        <v>34</v>
      </c>
      <c r="W3">
        <v>4</v>
      </c>
      <c r="X3">
        <v>1</v>
      </c>
      <c r="Y3">
        <v>0.5</v>
      </c>
      <c r="Z3">
        <v>9</v>
      </c>
      <c r="AA3">
        <v>8.6999999999999993</v>
      </c>
      <c r="AB3">
        <v>46</v>
      </c>
      <c r="AC3">
        <v>0.8</v>
      </c>
      <c r="AD3">
        <v>47</v>
      </c>
      <c r="AE3">
        <v>1.2</v>
      </c>
    </row>
    <row r="4" spans="1:31">
      <c r="A4" t="s">
        <v>20</v>
      </c>
      <c r="B4" t="s">
        <v>52</v>
      </c>
      <c r="C4" t="s">
        <v>53</v>
      </c>
      <c r="D4" t="s">
        <v>21</v>
      </c>
      <c r="E4">
        <v>29</v>
      </c>
      <c r="F4">
        <v>28</v>
      </c>
      <c r="G4">
        <v>2520</v>
      </c>
      <c r="H4">
        <f t="shared" si="0"/>
        <v>28</v>
      </c>
      <c r="I4">
        <v>18</v>
      </c>
      <c r="J4">
        <f t="shared" si="1"/>
        <v>0.6428571428571429</v>
      </c>
      <c r="K4">
        <v>2.8</v>
      </c>
      <c r="L4">
        <v>1.2</v>
      </c>
      <c r="M4">
        <v>0</v>
      </c>
      <c r="N4">
        <v>2.4</v>
      </c>
      <c r="O4">
        <v>71</v>
      </c>
      <c r="P4">
        <v>0.6</v>
      </c>
      <c r="Q4">
        <v>10.199999999999999</v>
      </c>
      <c r="R4">
        <v>66</v>
      </c>
      <c r="S4">
        <v>0.3</v>
      </c>
      <c r="T4">
        <v>50</v>
      </c>
      <c r="U4">
        <v>0.1</v>
      </c>
      <c r="V4">
        <v>18</v>
      </c>
      <c r="W4">
        <v>2</v>
      </c>
      <c r="X4">
        <v>0.3</v>
      </c>
      <c r="Y4">
        <v>0.5</v>
      </c>
      <c r="Z4">
        <v>17</v>
      </c>
      <c r="AA4">
        <v>7.3</v>
      </c>
      <c r="AB4">
        <v>36</v>
      </c>
      <c r="AC4">
        <v>1.7</v>
      </c>
      <c r="AD4">
        <v>36</v>
      </c>
      <c r="AE4">
        <v>1.9</v>
      </c>
    </row>
    <row r="5" spans="1:31">
      <c r="A5" t="s">
        <v>37</v>
      </c>
      <c r="B5" t="s">
        <v>54</v>
      </c>
      <c r="C5" t="s">
        <v>53</v>
      </c>
      <c r="D5" t="s">
        <v>21</v>
      </c>
      <c r="E5">
        <v>29</v>
      </c>
      <c r="F5">
        <v>34</v>
      </c>
      <c r="G5">
        <v>3000</v>
      </c>
      <c r="H5">
        <f t="shared" si="0"/>
        <v>33.333333333333336</v>
      </c>
      <c r="I5">
        <v>16</v>
      </c>
      <c r="J5">
        <f t="shared" si="1"/>
        <v>0.48</v>
      </c>
      <c r="K5">
        <v>1.6</v>
      </c>
      <c r="L5">
        <v>0.8</v>
      </c>
      <c r="M5">
        <v>5</v>
      </c>
      <c r="N5">
        <v>0.9</v>
      </c>
      <c r="O5">
        <v>83</v>
      </c>
      <c r="P5">
        <v>0.4</v>
      </c>
      <c r="Q5">
        <v>12.1</v>
      </c>
      <c r="R5">
        <v>81</v>
      </c>
      <c r="S5">
        <v>0.8</v>
      </c>
      <c r="T5">
        <v>75</v>
      </c>
      <c r="U5">
        <v>0.3</v>
      </c>
      <c r="V5">
        <v>36</v>
      </c>
      <c r="W5">
        <v>1.9</v>
      </c>
      <c r="X5">
        <v>0.6</v>
      </c>
      <c r="Y5">
        <v>0.6</v>
      </c>
      <c r="Z5">
        <v>9</v>
      </c>
      <c r="AA5">
        <v>4.5999999999999996</v>
      </c>
      <c r="AB5">
        <v>37</v>
      </c>
      <c r="AC5">
        <v>1.5</v>
      </c>
      <c r="AD5">
        <v>41</v>
      </c>
      <c r="AE5">
        <v>0.7</v>
      </c>
    </row>
    <row r="6" spans="1:31">
      <c r="A6" t="s">
        <v>38</v>
      </c>
      <c r="B6" t="s">
        <v>55</v>
      </c>
      <c r="C6" t="s">
        <v>53</v>
      </c>
      <c r="D6" t="s">
        <v>21</v>
      </c>
      <c r="E6">
        <v>31</v>
      </c>
      <c r="F6">
        <v>32</v>
      </c>
      <c r="G6">
        <v>2880</v>
      </c>
      <c r="H6">
        <f t="shared" si="0"/>
        <v>32</v>
      </c>
      <c r="I6">
        <v>15</v>
      </c>
      <c r="J6">
        <f t="shared" si="1"/>
        <v>0.46875</v>
      </c>
      <c r="K6">
        <v>3.7</v>
      </c>
      <c r="L6">
        <v>1.5</v>
      </c>
      <c r="M6">
        <v>4</v>
      </c>
      <c r="N6">
        <v>3.2</v>
      </c>
      <c r="O6">
        <v>61</v>
      </c>
      <c r="P6">
        <v>0.9</v>
      </c>
      <c r="Q6">
        <v>17</v>
      </c>
      <c r="R6">
        <v>72</v>
      </c>
      <c r="S6">
        <v>1.2</v>
      </c>
      <c r="T6">
        <v>61</v>
      </c>
      <c r="U6">
        <v>0.4</v>
      </c>
      <c r="V6">
        <v>28</v>
      </c>
      <c r="W6">
        <v>3.2</v>
      </c>
      <c r="X6">
        <v>0.5</v>
      </c>
      <c r="Y6">
        <v>0.5</v>
      </c>
      <c r="Z6">
        <v>7</v>
      </c>
      <c r="AA6">
        <v>9.9</v>
      </c>
      <c r="AB6">
        <v>38</v>
      </c>
      <c r="AC6">
        <v>2.4</v>
      </c>
      <c r="AD6">
        <v>39</v>
      </c>
      <c r="AE6">
        <v>2</v>
      </c>
    </row>
    <row r="7" spans="1:31">
      <c r="A7" t="s">
        <v>39</v>
      </c>
      <c r="B7" t="s">
        <v>56</v>
      </c>
      <c r="C7" t="s">
        <v>53</v>
      </c>
      <c r="D7" t="s">
        <v>21</v>
      </c>
      <c r="E7">
        <v>28</v>
      </c>
      <c r="F7">
        <v>34</v>
      </c>
      <c r="G7">
        <v>2834</v>
      </c>
      <c r="H7">
        <f t="shared" si="0"/>
        <v>31.488888888888887</v>
      </c>
      <c r="I7">
        <v>13</v>
      </c>
      <c r="J7">
        <f t="shared" si="1"/>
        <v>0.41284403669724773</v>
      </c>
      <c r="K7">
        <v>2.1</v>
      </c>
      <c r="L7">
        <v>0.9</v>
      </c>
      <c r="M7">
        <v>3</v>
      </c>
      <c r="N7">
        <v>1.4</v>
      </c>
      <c r="O7">
        <v>69</v>
      </c>
      <c r="P7">
        <v>0.8</v>
      </c>
      <c r="Q7">
        <v>14.8</v>
      </c>
      <c r="R7">
        <v>81</v>
      </c>
      <c r="S7">
        <v>1.2</v>
      </c>
      <c r="T7">
        <v>69</v>
      </c>
      <c r="U7">
        <v>0.4</v>
      </c>
      <c r="V7">
        <v>54</v>
      </c>
      <c r="W7">
        <v>2.7</v>
      </c>
      <c r="X7">
        <v>0.7</v>
      </c>
      <c r="Y7">
        <v>1</v>
      </c>
      <c r="Z7">
        <v>5</v>
      </c>
      <c r="AA7">
        <v>8</v>
      </c>
      <c r="AB7">
        <v>69</v>
      </c>
      <c r="AC7">
        <v>2.7</v>
      </c>
      <c r="AD7">
        <v>47</v>
      </c>
      <c r="AE7">
        <v>1.5</v>
      </c>
    </row>
    <row r="8" spans="1:31">
      <c r="A8" t="s">
        <v>57</v>
      </c>
      <c r="B8" t="s">
        <v>58</v>
      </c>
      <c r="C8" t="s">
        <v>53</v>
      </c>
      <c r="D8" t="s">
        <v>59</v>
      </c>
      <c r="E8">
        <v>35</v>
      </c>
      <c r="F8">
        <v>28</v>
      </c>
      <c r="G8">
        <v>2520</v>
      </c>
      <c r="H8">
        <f t="shared" si="0"/>
        <v>28</v>
      </c>
      <c r="I8">
        <v>13</v>
      </c>
      <c r="J8">
        <f t="shared" si="1"/>
        <v>0.4642857142857143</v>
      </c>
      <c r="K8">
        <v>2.6</v>
      </c>
      <c r="L8">
        <v>1.2</v>
      </c>
      <c r="M8">
        <v>2</v>
      </c>
      <c r="N8">
        <v>4.5</v>
      </c>
      <c r="O8">
        <v>64</v>
      </c>
      <c r="P8">
        <v>1.8</v>
      </c>
      <c r="Q8">
        <v>22.3</v>
      </c>
      <c r="R8">
        <v>79</v>
      </c>
      <c r="S8">
        <v>0.9</v>
      </c>
      <c r="T8">
        <v>51</v>
      </c>
      <c r="U8">
        <v>1.1000000000000001</v>
      </c>
      <c r="V8">
        <v>37</v>
      </c>
      <c r="W8">
        <v>4</v>
      </c>
      <c r="X8">
        <v>1</v>
      </c>
      <c r="Y8">
        <v>0.5</v>
      </c>
      <c r="Z8">
        <v>10</v>
      </c>
      <c r="AA8">
        <v>9.9</v>
      </c>
      <c r="AB8">
        <v>64</v>
      </c>
      <c r="AC8">
        <v>0.8</v>
      </c>
      <c r="AD8">
        <v>48</v>
      </c>
      <c r="AE8">
        <v>1.3</v>
      </c>
    </row>
    <row r="9" spans="1:31">
      <c r="A9" t="s">
        <v>60</v>
      </c>
      <c r="B9" t="s">
        <v>55</v>
      </c>
      <c r="C9" t="s">
        <v>53</v>
      </c>
      <c r="D9" t="s">
        <v>59</v>
      </c>
      <c r="E9">
        <v>29</v>
      </c>
      <c r="F9">
        <v>18</v>
      </c>
      <c r="G9">
        <v>1352</v>
      </c>
      <c r="H9">
        <f t="shared" si="0"/>
        <v>15.022222222222222</v>
      </c>
      <c r="I9">
        <v>5</v>
      </c>
      <c r="J9">
        <f t="shared" si="1"/>
        <v>0.33284023668639051</v>
      </c>
      <c r="K9">
        <v>2.6</v>
      </c>
      <c r="L9">
        <v>0.7</v>
      </c>
      <c r="M9">
        <v>4</v>
      </c>
      <c r="N9">
        <v>3.1</v>
      </c>
      <c r="O9">
        <v>80</v>
      </c>
      <c r="P9">
        <v>2.1</v>
      </c>
      <c r="Q9">
        <v>23.3</v>
      </c>
      <c r="R9">
        <v>77</v>
      </c>
      <c r="S9">
        <v>3</v>
      </c>
      <c r="T9">
        <v>62</v>
      </c>
      <c r="U9">
        <v>1.1000000000000001</v>
      </c>
      <c r="V9">
        <v>44</v>
      </c>
      <c r="W9">
        <v>2.4</v>
      </c>
      <c r="X9">
        <v>0.6</v>
      </c>
      <c r="Y9">
        <v>0.1</v>
      </c>
      <c r="Z9">
        <v>4</v>
      </c>
      <c r="AA9">
        <v>5.6</v>
      </c>
      <c r="AB9">
        <v>41</v>
      </c>
      <c r="AC9">
        <v>0.1</v>
      </c>
      <c r="AD9">
        <v>13</v>
      </c>
      <c r="AE9">
        <v>0.9</v>
      </c>
    </row>
    <row r="10" spans="1:31">
      <c r="A10" t="s">
        <v>61</v>
      </c>
      <c r="B10" t="s">
        <v>62</v>
      </c>
      <c r="C10" t="s">
        <v>53</v>
      </c>
      <c r="D10" t="s">
        <v>59</v>
      </c>
      <c r="E10">
        <v>26</v>
      </c>
      <c r="F10">
        <v>31</v>
      </c>
      <c r="G10">
        <v>2790</v>
      </c>
      <c r="H10">
        <f t="shared" si="0"/>
        <v>31</v>
      </c>
      <c r="I10">
        <v>10</v>
      </c>
      <c r="J10">
        <f t="shared" si="1"/>
        <v>0.32258064516129031</v>
      </c>
      <c r="K10">
        <v>1.8</v>
      </c>
      <c r="L10">
        <v>0.7</v>
      </c>
      <c r="M10">
        <v>3</v>
      </c>
      <c r="N10">
        <v>5.4</v>
      </c>
      <c r="O10">
        <v>84</v>
      </c>
      <c r="P10">
        <v>1.4</v>
      </c>
      <c r="Q10">
        <v>24.7</v>
      </c>
      <c r="R10">
        <v>78</v>
      </c>
      <c r="S10">
        <v>1.8</v>
      </c>
      <c r="T10">
        <v>62</v>
      </c>
      <c r="U10">
        <v>1.2</v>
      </c>
      <c r="V10">
        <v>40</v>
      </c>
      <c r="W10">
        <v>5</v>
      </c>
      <c r="X10">
        <v>1.5</v>
      </c>
      <c r="Y10">
        <v>0.4</v>
      </c>
      <c r="Z10">
        <v>7</v>
      </c>
      <c r="AA10">
        <v>10.6</v>
      </c>
      <c r="AB10">
        <v>46</v>
      </c>
      <c r="AC10">
        <v>0.6</v>
      </c>
      <c r="AD10">
        <v>36</v>
      </c>
      <c r="AE10">
        <v>1.4</v>
      </c>
    </row>
    <row r="11" spans="1:31">
      <c r="A11" t="s">
        <v>63</v>
      </c>
      <c r="B11" t="s">
        <v>64</v>
      </c>
      <c r="C11" t="s">
        <v>65</v>
      </c>
      <c r="D11" t="s">
        <v>18</v>
      </c>
      <c r="E11">
        <v>31</v>
      </c>
      <c r="F11">
        <v>28</v>
      </c>
      <c r="G11">
        <v>2477</v>
      </c>
      <c r="H11">
        <f t="shared" si="0"/>
        <v>27.522222222222222</v>
      </c>
      <c r="I11">
        <v>8</v>
      </c>
      <c r="J11">
        <f t="shared" si="1"/>
        <v>0.29067420266451355</v>
      </c>
      <c r="K11">
        <v>2.7</v>
      </c>
      <c r="L11">
        <v>1.2</v>
      </c>
      <c r="M11">
        <v>5</v>
      </c>
      <c r="N11">
        <v>3.4</v>
      </c>
      <c r="O11">
        <v>64</v>
      </c>
      <c r="P11">
        <v>2.6</v>
      </c>
      <c r="Q11">
        <v>17.600000000000001</v>
      </c>
      <c r="R11">
        <v>73</v>
      </c>
      <c r="S11">
        <v>0.8</v>
      </c>
      <c r="T11">
        <v>51</v>
      </c>
      <c r="U11">
        <v>0.7</v>
      </c>
      <c r="V11">
        <v>34</v>
      </c>
      <c r="W11">
        <v>2.7</v>
      </c>
      <c r="X11">
        <v>0.5</v>
      </c>
      <c r="Y11">
        <v>0.1</v>
      </c>
      <c r="Z11">
        <v>4</v>
      </c>
      <c r="AA11">
        <v>7.3</v>
      </c>
      <c r="AB11">
        <v>43</v>
      </c>
      <c r="AC11">
        <v>7.0000000000000007E-2</v>
      </c>
      <c r="AD11">
        <v>8</v>
      </c>
      <c r="AE11">
        <v>0.3</v>
      </c>
    </row>
    <row r="12" spans="1:31">
      <c r="A12" t="s">
        <v>66</v>
      </c>
      <c r="B12" t="s">
        <v>67</v>
      </c>
      <c r="C12" t="s">
        <v>49</v>
      </c>
      <c r="D12" t="s">
        <v>18</v>
      </c>
      <c r="E12">
        <v>25</v>
      </c>
      <c r="F12">
        <v>30</v>
      </c>
      <c r="G12">
        <v>2436</v>
      </c>
      <c r="H12">
        <f t="shared" si="0"/>
        <v>27.066666666666666</v>
      </c>
      <c r="I12">
        <v>12</v>
      </c>
      <c r="J12">
        <f t="shared" si="1"/>
        <v>0.44334975369458129</v>
      </c>
      <c r="K12">
        <v>1.9</v>
      </c>
      <c r="L12">
        <v>1</v>
      </c>
      <c r="M12">
        <v>7</v>
      </c>
      <c r="N12">
        <v>1.6</v>
      </c>
      <c r="O12">
        <v>68</v>
      </c>
      <c r="P12">
        <v>1.5</v>
      </c>
      <c r="Q12">
        <v>24</v>
      </c>
      <c r="R12">
        <v>80</v>
      </c>
      <c r="S12">
        <v>0.9</v>
      </c>
      <c r="T12">
        <v>65</v>
      </c>
      <c r="U12">
        <v>0.6</v>
      </c>
      <c r="V12">
        <v>45</v>
      </c>
      <c r="W12">
        <v>3</v>
      </c>
      <c r="X12">
        <v>1</v>
      </c>
      <c r="Y12">
        <v>0.03</v>
      </c>
      <c r="Z12">
        <v>7</v>
      </c>
      <c r="AA12">
        <v>4.3</v>
      </c>
      <c r="AB12">
        <v>39</v>
      </c>
      <c r="AC12">
        <v>0.2</v>
      </c>
      <c r="AD12">
        <v>29</v>
      </c>
      <c r="AE12">
        <v>0.7</v>
      </c>
    </row>
    <row r="13" spans="1:31">
      <c r="A13" t="s">
        <v>68</v>
      </c>
      <c r="B13" t="s">
        <v>69</v>
      </c>
      <c r="C13" t="s">
        <v>70</v>
      </c>
      <c r="D13" t="s">
        <v>71</v>
      </c>
      <c r="E13">
        <v>28</v>
      </c>
      <c r="F13">
        <v>28</v>
      </c>
      <c r="G13">
        <v>2520</v>
      </c>
      <c r="H13">
        <f t="shared" si="0"/>
        <v>28</v>
      </c>
      <c r="I13">
        <v>11</v>
      </c>
      <c r="J13">
        <f t="shared" si="1"/>
        <v>0.39285714285714285</v>
      </c>
      <c r="K13">
        <v>1.8</v>
      </c>
      <c r="L13">
        <v>0.7</v>
      </c>
      <c r="M13">
        <v>2</v>
      </c>
      <c r="N13">
        <v>2</v>
      </c>
      <c r="O13">
        <v>71</v>
      </c>
      <c r="P13">
        <v>0.8</v>
      </c>
      <c r="Q13">
        <v>12.1</v>
      </c>
      <c r="R13">
        <v>76</v>
      </c>
      <c r="S13">
        <v>0.4</v>
      </c>
      <c r="T13">
        <v>43</v>
      </c>
      <c r="U13">
        <v>0.3</v>
      </c>
      <c r="V13">
        <v>25</v>
      </c>
      <c r="W13">
        <v>2.1</v>
      </c>
      <c r="X13">
        <v>0.3</v>
      </c>
      <c r="Y13">
        <v>0.5</v>
      </c>
      <c r="Z13">
        <v>6</v>
      </c>
      <c r="AA13">
        <v>4.8</v>
      </c>
      <c r="AB13">
        <v>33</v>
      </c>
      <c r="AC13">
        <v>0.9</v>
      </c>
      <c r="AD13">
        <v>30</v>
      </c>
      <c r="AE13">
        <v>0.3</v>
      </c>
    </row>
    <row r="14" spans="1:31">
      <c r="A14" t="s">
        <v>72</v>
      </c>
      <c r="B14" t="s">
        <v>73</v>
      </c>
      <c r="C14" t="s">
        <v>74</v>
      </c>
      <c r="D14" t="s">
        <v>75</v>
      </c>
      <c r="E14">
        <v>33</v>
      </c>
      <c r="F14">
        <v>31</v>
      </c>
      <c r="G14">
        <v>2790</v>
      </c>
      <c r="H14">
        <f t="shared" si="0"/>
        <v>31</v>
      </c>
      <c r="I14">
        <v>10</v>
      </c>
      <c r="J14">
        <f t="shared" si="1"/>
        <v>0.32258064516129031</v>
      </c>
      <c r="K14">
        <v>1.8</v>
      </c>
      <c r="L14">
        <v>0.8</v>
      </c>
      <c r="M14">
        <v>7</v>
      </c>
      <c r="N14">
        <v>3.1</v>
      </c>
      <c r="O14">
        <v>70</v>
      </c>
      <c r="P14">
        <v>1.3</v>
      </c>
      <c r="Q14">
        <v>14.4</v>
      </c>
      <c r="R14">
        <v>66</v>
      </c>
      <c r="S14">
        <v>0.6</v>
      </c>
      <c r="T14">
        <v>38</v>
      </c>
      <c r="U14">
        <v>0.9</v>
      </c>
      <c r="V14">
        <v>31</v>
      </c>
      <c r="W14">
        <v>2.4</v>
      </c>
      <c r="X14">
        <v>0.2</v>
      </c>
      <c r="Y14">
        <v>1.3</v>
      </c>
      <c r="Z14">
        <v>7</v>
      </c>
      <c r="AA14">
        <v>7.1</v>
      </c>
      <c r="AB14">
        <v>41</v>
      </c>
      <c r="AC14">
        <v>0.9</v>
      </c>
      <c r="AD14">
        <v>41</v>
      </c>
      <c r="AE14">
        <v>0.9</v>
      </c>
    </row>
    <row r="15" spans="1:31">
      <c r="A15" t="s">
        <v>76</v>
      </c>
      <c r="B15" t="s">
        <v>55</v>
      </c>
      <c r="C15" t="s">
        <v>77</v>
      </c>
      <c r="D15" t="s">
        <v>21</v>
      </c>
      <c r="E15">
        <v>28</v>
      </c>
      <c r="F15">
        <v>33</v>
      </c>
      <c r="G15">
        <v>2628</v>
      </c>
      <c r="H15">
        <f t="shared" si="0"/>
        <v>29.2</v>
      </c>
      <c r="I15">
        <v>10</v>
      </c>
      <c r="J15">
        <f t="shared" si="1"/>
        <v>0.34246575342465752</v>
      </c>
      <c r="K15">
        <v>2.1</v>
      </c>
      <c r="L15">
        <v>1.1000000000000001</v>
      </c>
      <c r="M15">
        <v>2</v>
      </c>
      <c r="N15">
        <v>2.8</v>
      </c>
      <c r="O15">
        <v>75</v>
      </c>
      <c r="P15">
        <v>0.8</v>
      </c>
      <c r="Q15">
        <v>10.199999999999999</v>
      </c>
      <c r="R15">
        <v>76</v>
      </c>
      <c r="S15">
        <v>0.5</v>
      </c>
      <c r="T15">
        <v>55</v>
      </c>
      <c r="U15">
        <v>0.6</v>
      </c>
      <c r="V15">
        <v>34</v>
      </c>
      <c r="W15">
        <v>1.6</v>
      </c>
      <c r="X15">
        <v>0.4</v>
      </c>
      <c r="Y15">
        <v>0.2</v>
      </c>
      <c r="Z15">
        <v>5</v>
      </c>
      <c r="AA15">
        <v>7.8</v>
      </c>
      <c r="AB15">
        <v>43</v>
      </c>
      <c r="AC15">
        <v>1.5</v>
      </c>
      <c r="AD15">
        <v>38</v>
      </c>
      <c r="AE15">
        <v>1.2</v>
      </c>
    </row>
    <row r="16" spans="1:31">
      <c r="A16" t="s">
        <v>97</v>
      </c>
      <c r="B16" t="s">
        <v>56</v>
      </c>
      <c r="C16" t="s">
        <v>51</v>
      </c>
      <c r="D16" t="s">
        <v>21</v>
      </c>
      <c r="E16">
        <v>27</v>
      </c>
      <c r="F16">
        <v>32</v>
      </c>
      <c r="G16">
        <v>2294</v>
      </c>
      <c r="H16">
        <f t="shared" si="0"/>
        <v>25.488888888888887</v>
      </c>
      <c r="I16">
        <v>10</v>
      </c>
      <c r="J16">
        <f t="shared" si="1"/>
        <v>0.39232781168265041</v>
      </c>
      <c r="K16">
        <v>2.2000000000000002</v>
      </c>
      <c r="L16">
        <v>1</v>
      </c>
      <c r="M16">
        <v>2</v>
      </c>
      <c r="N16">
        <v>2.7</v>
      </c>
      <c r="O16">
        <v>84</v>
      </c>
      <c r="P16">
        <v>0.6</v>
      </c>
      <c r="Q16">
        <v>12.2</v>
      </c>
      <c r="R16">
        <v>72</v>
      </c>
      <c r="S16">
        <v>0.7</v>
      </c>
      <c r="T16">
        <v>52</v>
      </c>
      <c r="U16">
        <v>0.6</v>
      </c>
      <c r="V16">
        <v>22</v>
      </c>
      <c r="W16">
        <v>2.1</v>
      </c>
      <c r="X16">
        <v>0.7</v>
      </c>
      <c r="Y16">
        <v>0.1</v>
      </c>
      <c r="Z16">
        <v>5</v>
      </c>
      <c r="AA16">
        <v>5.7</v>
      </c>
      <c r="AB16">
        <v>39</v>
      </c>
      <c r="AC16">
        <v>0.7</v>
      </c>
      <c r="AD16">
        <v>42</v>
      </c>
      <c r="AE16">
        <v>0.9</v>
      </c>
    </row>
    <row r="17" spans="1:31">
      <c r="A17" t="s">
        <v>98</v>
      </c>
      <c r="B17" t="s">
        <v>83</v>
      </c>
      <c r="C17" t="s">
        <v>99</v>
      </c>
      <c r="D17" t="s">
        <v>21</v>
      </c>
      <c r="E17">
        <v>30</v>
      </c>
      <c r="F17">
        <v>29</v>
      </c>
      <c r="G17">
        <v>2119</v>
      </c>
      <c r="H17">
        <f t="shared" si="0"/>
        <v>23.544444444444444</v>
      </c>
      <c r="I17">
        <v>10</v>
      </c>
      <c r="J17">
        <f t="shared" si="1"/>
        <v>0.42472864558754131</v>
      </c>
      <c r="K17">
        <v>1.8</v>
      </c>
      <c r="L17">
        <v>0.8</v>
      </c>
      <c r="M17">
        <v>3</v>
      </c>
      <c r="N17">
        <v>0.7</v>
      </c>
      <c r="O17">
        <v>80</v>
      </c>
      <c r="P17">
        <v>0.5</v>
      </c>
      <c r="Q17">
        <v>8.1</v>
      </c>
      <c r="R17">
        <v>69</v>
      </c>
      <c r="S17">
        <v>0.3</v>
      </c>
      <c r="T17">
        <v>36</v>
      </c>
      <c r="U17">
        <v>7.0000000000000007E-2</v>
      </c>
      <c r="V17">
        <v>29</v>
      </c>
      <c r="W17">
        <v>1.7</v>
      </c>
      <c r="X17">
        <v>0.3</v>
      </c>
      <c r="Y17">
        <v>0.8</v>
      </c>
      <c r="Z17">
        <v>8</v>
      </c>
      <c r="AA17">
        <v>5.9</v>
      </c>
      <c r="AB17">
        <v>39</v>
      </c>
      <c r="AC17">
        <v>2.8</v>
      </c>
      <c r="AD17">
        <v>52</v>
      </c>
      <c r="AE17">
        <v>1</v>
      </c>
    </row>
    <row r="18" spans="1:31">
      <c r="A18" t="s">
        <v>100</v>
      </c>
      <c r="B18" t="s">
        <v>62</v>
      </c>
      <c r="C18" s="8" t="s">
        <v>101</v>
      </c>
      <c r="D18" t="s">
        <v>21</v>
      </c>
      <c r="E18">
        <v>29</v>
      </c>
      <c r="F18">
        <v>33</v>
      </c>
      <c r="G18">
        <v>2970</v>
      </c>
      <c r="H18">
        <f t="shared" si="0"/>
        <v>33</v>
      </c>
      <c r="I18">
        <v>9</v>
      </c>
      <c r="J18">
        <f t="shared" si="1"/>
        <v>0.27272727272727271</v>
      </c>
      <c r="K18">
        <v>2.7</v>
      </c>
      <c r="L18">
        <v>1.1000000000000001</v>
      </c>
      <c r="M18">
        <v>0</v>
      </c>
      <c r="N18">
        <v>2.8</v>
      </c>
      <c r="O18">
        <v>74</v>
      </c>
      <c r="P18">
        <v>0.7</v>
      </c>
      <c r="Q18">
        <v>13.8</v>
      </c>
      <c r="R18">
        <v>75</v>
      </c>
      <c r="S18">
        <v>0.5</v>
      </c>
      <c r="T18">
        <v>53</v>
      </c>
      <c r="U18">
        <v>0.6</v>
      </c>
      <c r="V18">
        <v>34</v>
      </c>
      <c r="W18">
        <v>2.8</v>
      </c>
      <c r="X18">
        <v>0.9</v>
      </c>
      <c r="Y18">
        <v>0.8</v>
      </c>
      <c r="Z18">
        <v>8</v>
      </c>
      <c r="AA18">
        <v>8.1</v>
      </c>
      <c r="AB18">
        <v>40</v>
      </c>
      <c r="AC18">
        <v>1.2</v>
      </c>
      <c r="AD18">
        <v>43</v>
      </c>
      <c r="AE18">
        <v>0.9</v>
      </c>
    </row>
    <row r="19" spans="1:31">
      <c r="A19" t="s">
        <v>102</v>
      </c>
      <c r="B19" t="s">
        <v>103</v>
      </c>
      <c r="C19" t="s">
        <v>51</v>
      </c>
      <c r="D19" t="s">
        <v>21</v>
      </c>
      <c r="E19">
        <v>36</v>
      </c>
      <c r="F19">
        <v>29</v>
      </c>
      <c r="G19">
        <v>2610</v>
      </c>
      <c r="H19">
        <f t="shared" si="0"/>
        <v>29</v>
      </c>
      <c r="I19">
        <v>9</v>
      </c>
      <c r="J19">
        <f t="shared" si="1"/>
        <v>0.31034482758620691</v>
      </c>
      <c r="K19">
        <v>2</v>
      </c>
      <c r="L19">
        <v>0.8</v>
      </c>
      <c r="M19">
        <v>0</v>
      </c>
      <c r="N19">
        <v>1.7</v>
      </c>
      <c r="O19">
        <v>81</v>
      </c>
      <c r="P19">
        <v>1</v>
      </c>
      <c r="Q19">
        <v>14.2</v>
      </c>
      <c r="R19">
        <v>69</v>
      </c>
      <c r="S19">
        <v>0.6</v>
      </c>
      <c r="T19">
        <v>52</v>
      </c>
      <c r="U19">
        <v>0.8</v>
      </c>
      <c r="V19">
        <v>37</v>
      </c>
      <c r="W19">
        <v>2.2000000000000002</v>
      </c>
      <c r="X19">
        <v>0.7</v>
      </c>
      <c r="Y19">
        <v>0.7</v>
      </c>
      <c r="Z19">
        <v>6</v>
      </c>
      <c r="AA19">
        <v>6.6</v>
      </c>
      <c r="AB19">
        <v>31</v>
      </c>
      <c r="AC19">
        <v>1.2</v>
      </c>
      <c r="AD19">
        <v>24</v>
      </c>
      <c r="AE19">
        <v>1.3</v>
      </c>
    </row>
    <row r="20" spans="1:31">
      <c r="A20" t="s">
        <v>22</v>
      </c>
      <c r="B20" t="s">
        <v>83</v>
      </c>
      <c r="C20" t="s">
        <v>84</v>
      </c>
      <c r="D20" t="s">
        <v>29</v>
      </c>
      <c r="E20">
        <v>34</v>
      </c>
      <c r="F20">
        <v>31</v>
      </c>
      <c r="G20">
        <v>2772</v>
      </c>
      <c r="H20">
        <f t="shared" si="0"/>
        <v>30.8</v>
      </c>
      <c r="I20">
        <v>18</v>
      </c>
      <c r="J20">
        <f t="shared" si="1"/>
        <v>0.58441558441558439</v>
      </c>
      <c r="K20">
        <v>2.1</v>
      </c>
      <c r="L20">
        <v>1.1000000000000001</v>
      </c>
      <c r="M20">
        <v>5</v>
      </c>
      <c r="N20">
        <v>1.6</v>
      </c>
      <c r="O20">
        <v>77</v>
      </c>
      <c r="P20">
        <v>1.3</v>
      </c>
      <c r="Q20">
        <v>19.7</v>
      </c>
      <c r="R20">
        <v>82</v>
      </c>
      <c r="S20">
        <v>1</v>
      </c>
      <c r="T20">
        <v>47</v>
      </c>
      <c r="U20">
        <v>0.5</v>
      </c>
      <c r="V20">
        <v>43</v>
      </c>
      <c r="W20">
        <v>3.1</v>
      </c>
      <c r="X20">
        <v>0.9</v>
      </c>
      <c r="Y20">
        <v>0.4</v>
      </c>
      <c r="Z20">
        <v>8</v>
      </c>
      <c r="AA20">
        <v>5.8</v>
      </c>
      <c r="AB20">
        <v>41</v>
      </c>
      <c r="AC20">
        <v>0.8</v>
      </c>
      <c r="AD20">
        <v>49</v>
      </c>
      <c r="AE20">
        <v>0.9</v>
      </c>
    </row>
    <row r="21" spans="1:31">
      <c r="A21" t="s">
        <v>23</v>
      </c>
      <c r="B21" t="s">
        <v>62</v>
      </c>
      <c r="C21" t="s">
        <v>85</v>
      </c>
      <c r="D21" t="s">
        <v>29</v>
      </c>
      <c r="E21">
        <v>31</v>
      </c>
      <c r="F21">
        <v>29</v>
      </c>
      <c r="G21">
        <v>2610</v>
      </c>
      <c r="H21">
        <f t="shared" si="0"/>
        <v>29</v>
      </c>
      <c r="I21">
        <v>8</v>
      </c>
      <c r="J21">
        <f>I21/H21</f>
        <v>0.27586206896551724</v>
      </c>
      <c r="K21">
        <v>2.1</v>
      </c>
      <c r="L21">
        <v>0.9</v>
      </c>
      <c r="M21">
        <v>4</v>
      </c>
      <c r="N21">
        <v>2.2999999999999998</v>
      </c>
      <c r="O21">
        <v>78</v>
      </c>
      <c r="P21">
        <v>2</v>
      </c>
      <c r="Q21">
        <v>24.1</v>
      </c>
      <c r="R21">
        <v>74</v>
      </c>
      <c r="S21">
        <v>2.2999999999999998</v>
      </c>
      <c r="T21">
        <v>52</v>
      </c>
      <c r="U21">
        <v>0.7</v>
      </c>
      <c r="V21">
        <v>34</v>
      </c>
      <c r="W21">
        <v>4.0999999999999996</v>
      </c>
      <c r="X21">
        <v>0.8</v>
      </c>
      <c r="Y21">
        <v>0.1</v>
      </c>
      <c r="Z21">
        <v>8</v>
      </c>
      <c r="AA21">
        <v>6.6</v>
      </c>
      <c r="AB21">
        <v>44</v>
      </c>
      <c r="AC21">
        <v>0.3</v>
      </c>
      <c r="AD21">
        <v>25</v>
      </c>
      <c r="AE21">
        <v>1.2</v>
      </c>
    </row>
    <row r="22" spans="1:31">
      <c r="A22" t="s">
        <v>24</v>
      </c>
      <c r="B22" t="s">
        <v>86</v>
      </c>
      <c r="C22" t="s">
        <v>87</v>
      </c>
      <c r="D22" t="s">
        <v>29</v>
      </c>
      <c r="E22">
        <v>31</v>
      </c>
      <c r="F22">
        <v>28</v>
      </c>
      <c r="G22">
        <v>2520</v>
      </c>
      <c r="H22">
        <f t="shared" si="0"/>
        <v>28</v>
      </c>
      <c r="I22">
        <v>9</v>
      </c>
      <c r="J22">
        <f t="shared" si="1"/>
        <v>0.32142857142857145</v>
      </c>
      <c r="K22">
        <v>2.2999999999999998</v>
      </c>
      <c r="L22">
        <v>0.9</v>
      </c>
      <c r="M22">
        <v>5</v>
      </c>
      <c r="N22">
        <v>1.6</v>
      </c>
      <c r="O22">
        <v>79</v>
      </c>
      <c r="P22">
        <v>2.1</v>
      </c>
      <c r="Q22">
        <v>39.1</v>
      </c>
      <c r="R22">
        <v>84</v>
      </c>
      <c r="S22">
        <v>3.9</v>
      </c>
      <c r="T22">
        <v>61</v>
      </c>
      <c r="U22">
        <v>0.8</v>
      </c>
      <c r="V22">
        <v>41</v>
      </c>
      <c r="W22">
        <v>5</v>
      </c>
      <c r="X22">
        <v>0.5</v>
      </c>
      <c r="Y22">
        <v>0.3</v>
      </c>
      <c r="Z22">
        <v>5</v>
      </c>
      <c r="AA22">
        <v>6.1</v>
      </c>
      <c r="AB22">
        <v>39</v>
      </c>
      <c r="AC22">
        <v>0.4</v>
      </c>
      <c r="AD22">
        <v>46</v>
      </c>
      <c r="AE22">
        <v>0.6</v>
      </c>
    </row>
    <row r="23" spans="1:31">
      <c r="A23" t="s">
        <v>88</v>
      </c>
      <c r="B23" t="s">
        <v>67</v>
      </c>
      <c r="C23" t="s">
        <v>51</v>
      </c>
      <c r="D23" t="s">
        <v>89</v>
      </c>
      <c r="E23">
        <v>28</v>
      </c>
      <c r="F23">
        <v>30</v>
      </c>
      <c r="G23">
        <v>2700</v>
      </c>
      <c r="H23">
        <f t="shared" si="0"/>
        <v>30</v>
      </c>
      <c r="I23">
        <v>6</v>
      </c>
      <c r="J23">
        <f t="shared" si="1"/>
        <v>0.2</v>
      </c>
      <c r="K23">
        <v>1.8</v>
      </c>
      <c r="L23">
        <v>0.6</v>
      </c>
      <c r="M23">
        <v>8</v>
      </c>
      <c r="N23">
        <v>2.4</v>
      </c>
      <c r="O23">
        <v>69</v>
      </c>
      <c r="P23" s="7" t="s">
        <v>94</v>
      </c>
      <c r="Q23">
        <v>53.4</v>
      </c>
      <c r="R23">
        <v>85</v>
      </c>
      <c r="S23">
        <v>2.7</v>
      </c>
      <c r="T23">
        <v>60</v>
      </c>
      <c r="U23">
        <v>0.5</v>
      </c>
      <c r="V23">
        <v>26</v>
      </c>
      <c r="W23">
        <v>6.4</v>
      </c>
      <c r="X23">
        <v>1.6</v>
      </c>
      <c r="Y23">
        <v>0.2</v>
      </c>
      <c r="Z23">
        <v>17</v>
      </c>
      <c r="AA23">
        <v>7.5</v>
      </c>
      <c r="AB23">
        <v>44</v>
      </c>
      <c r="AC23">
        <v>0.2</v>
      </c>
      <c r="AD23">
        <v>30</v>
      </c>
      <c r="AE23">
        <v>0.8</v>
      </c>
    </row>
    <row r="24" spans="1:31">
      <c r="A24" t="s">
        <v>90</v>
      </c>
      <c r="B24" t="s">
        <v>50</v>
      </c>
      <c r="C24" t="s">
        <v>53</v>
      </c>
      <c r="D24" t="s">
        <v>91</v>
      </c>
      <c r="E24">
        <v>28</v>
      </c>
      <c r="F24">
        <v>29</v>
      </c>
      <c r="G24">
        <v>2349</v>
      </c>
      <c r="H24">
        <f t="shared" si="0"/>
        <v>26.1</v>
      </c>
      <c r="I24">
        <v>4</v>
      </c>
      <c r="J24">
        <f t="shared" si="1"/>
        <v>0.1532567049808429</v>
      </c>
      <c r="K24">
        <v>2.2999999999999998</v>
      </c>
      <c r="L24">
        <v>0.6</v>
      </c>
      <c r="M24">
        <v>2</v>
      </c>
      <c r="N24">
        <v>3.4</v>
      </c>
      <c r="O24">
        <v>79</v>
      </c>
      <c r="P24">
        <v>1.3</v>
      </c>
      <c r="Q24">
        <v>30.1</v>
      </c>
      <c r="R24">
        <v>79</v>
      </c>
      <c r="S24">
        <v>2</v>
      </c>
      <c r="T24">
        <v>65</v>
      </c>
      <c r="U24">
        <v>0.6</v>
      </c>
      <c r="V24">
        <v>26</v>
      </c>
      <c r="W24">
        <v>3.9</v>
      </c>
      <c r="X24">
        <v>0.7</v>
      </c>
      <c r="Y24">
        <v>0.8</v>
      </c>
      <c r="Z24">
        <v>8</v>
      </c>
      <c r="AA24">
        <v>8.8000000000000007</v>
      </c>
      <c r="AB24">
        <v>47</v>
      </c>
      <c r="AC24">
        <v>0.8</v>
      </c>
      <c r="AD24">
        <v>48</v>
      </c>
      <c r="AE24">
        <v>0.9</v>
      </c>
    </row>
    <row r="25" spans="1:31">
      <c r="A25" t="s">
        <v>92</v>
      </c>
      <c r="B25" t="s">
        <v>83</v>
      </c>
      <c r="C25" t="s">
        <v>49</v>
      </c>
      <c r="D25" t="s">
        <v>93</v>
      </c>
      <c r="E25">
        <v>28</v>
      </c>
      <c r="F25">
        <v>28</v>
      </c>
      <c r="G25">
        <v>2380</v>
      </c>
      <c r="H25">
        <f t="shared" si="0"/>
        <v>26.444444444444443</v>
      </c>
      <c r="I25">
        <v>10</v>
      </c>
      <c r="J25">
        <f t="shared" si="1"/>
        <v>0.37815126050420172</v>
      </c>
      <c r="K25">
        <v>2.6</v>
      </c>
      <c r="L25">
        <v>0.9</v>
      </c>
      <c r="M25">
        <v>4</v>
      </c>
      <c r="N25">
        <v>3</v>
      </c>
      <c r="O25">
        <v>75</v>
      </c>
      <c r="P25">
        <v>1</v>
      </c>
      <c r="Q25">
        <v>17.5</v>
      </c>
      <c r="R25">
        <v>73</v>
      </c>
      <c r="S25">
        <v>1</v>
      </c>
      <c r="T25">
        <v>41</v>
      </c>
      <c r="U25">
        <v>0.6</v>
      </c>
      <c r="V25">
        <v>28</v>
      </c>
      <c r="W25">
        <v>5.4</v>
      </c>
      <c r="X25">
        <v>1.1000000000000001</v>
      </c>
      <c r="Y25">
        <v>0.9</v>
      </c>
      <c r="Z25">
        <v>10</v>
      </c>
      <c r="AA25">
        <v>6.3</v>
      </c>
      <c r="AB25">
        <v>41</v>
      </c>
      <c r="AC25">
        <v>0.5</v>
      </c>
      <c r="AD25">
        <v>38</v>
      </c>
      <c r="AE25">
        <v>1.1000000000000001</v>
      </c>
    </row>
    <row r="26" spans="1:31">
      <c r="A26" t="s">
        <v>25</v>
      </c>
      <c r="B26" t="s">
        <v>62</v>
      </c>
      <c r="C26" t="s">
        <v>49</v>
      </c>
      <c r="D26" t="s">
        <v>30</v>
      </c>
      <c r="E26">
        <v>21</v>
      </c>
      <c r="F26">
        <v>19</v>
      </c>
      <c r="G26">
        <v>1084</v>
      </c>
      <c r="H26">
        <f t="shared" si="0"/>
        <v>12.044444444444444</v>
      </c>
      <c r="I26">
        <v>0</v>
      </c>
      <c r="J26">
        <f t="shared" si="1"/>
        <v>0</v>
      </c>
      <c r="K26">
        <v>0.3</v>
      </c>
      <c r="L26">
        <v>0.05</v>
      </c>
      <c r="M26">
        <v>0</v>
      </c>
      <c r="N26">
        <v>0.3</v>
      </c>
      <c r="O26">
        <v>55</v>
      </c>
      <c r="P26">
        <v>0.3</v>
      </c>
      <c r="Q26">
        <v>14.5</v>
      </c>
      <c r="R26">
        <v>76</v>
      </c>
      <c r="S26">
        <v>1.3</v>
      </c>
      <c r="T26">
        <v>49</v>
      </c>
      <c r="U26">
        <v>0.4</v>
      </c>
      <c r="V26">
        <v>40</v>
      </c>
      <c r="W26">
        <v>5.3</v>
      </c>
      <c r="X26">
        <v>2.8</v>
      </c>
      <c r="Y26">
        <v>1.3</v>
      </c>
      <c r="Z26">
        <v>3</v>
      </c>
      <c r="AA26">
        <v>3.8</v>
      </c>
      <c r="AB26">
        <v>31</v>
      </c>
      <c r="AC26">
        <v>0.6</v>
      </c>
      <c r="AD26">
        <v>46</v>
      </c>
      <c r="AE26">
        <v>1.2</v>
      </c>
    </row>
    <row r="27" spans="1:31">
      <c r="A27" t="s">
        <v>26</v>
      </c>
      <c r="B27" t="s">
        <v>69</v>
      </c>
      <c r="C27" t="s">
        <v>53</v>
      </c>
      <c r="D27" t="s">
        <v>30</v>
      </c>
      <c r="E27">
        <v>28</v>
      </c>
      <c r="F27">
        <v>31</v>
      </c>
      <c r="G27">
        <v>2790</v>
      </c>
      <c r="H27">
        <f t="shared" si="0"/>
        <v>31</v>
      </c>
      <c r="I27">
        <v>0</v>
      </c>
      <c r="J27">
        <f t="shared" si="1"/>
        <v>0</v>
      </c>
      <c r="K27">
        <v>0.5</v>
      </c>
      <c r="L27">
        <v>0.2</v>
      </c>
      <c r="M27">
        <v>7</v>
      </c>
      <c r="N27">
        <v>2.8</v>
      </c>
      <c r="O27">
        <v>74</v>
      </c>
      <c r="P27">
        <v>2.2000000000000002</v>
      </c>
      <c r="Q27">
        <v>21.2</v>
      </c>
      <c r="R27">
        <v>66</v>
      </c>
      <c r="S27">
        <v>2.6</v>
      </c>
      <c r="T27">
        <v>40</v>
      </c>
      <c r="U27">
        <v>1.9</v>
      </c>
      <c r="V27">
        <v>41</v>
      </c>
      <c r="W27">
        <v>8.1</v>
      </c>
      <c r="X27">
        <v>3.1</v>
      </c>
      <c r="Y27">
        <v>1.7</v>
      </c>
      <c r="Z27">
        <v>8</v>
      </c>
      <c r="AA27">
        <v>7.8</v>
      </c>
      <c r="AB27">
        <v>46</v>
      </c>
      <c r="AC27">
        <v>0.8</v>
      </c>
      <c r="AD27">
        <v>57</v>
      </c>
      <c r="AE27">
        <v>1.3</v>
      </c>
    </row>
    <row r="28" spans="1:31">
      <c r="A28" t="s">
        <v>27</v>
      </c>
      <c r="B28" t="s">
        <v>69</v>
      </c>
      <c r="C28" t="s">
        <v>95</v>
      </c>
      <c r="D28" t="s">
        <v>31</v>
      </c>
      <c r="E28">
        <v>31</v>
      </c>
      <c r="F28">
        <v>23</v>
      </c>
      <c r="G28">
        <v>2070</v>
      </c>
      <c r="H28">
        <f t="shared" si="0"/>
        <v>23</v>
      </c>
      <c r="I28">
        <v>4</v>
      </c>
      <c r="J28">
        <f t="shared" si="1"/>
        <v>0.17391304347826086</v>
      </c>
      <c r="K28">
        <v>1.1000000000000001</v>
      </c>
      <c r="L28">
        <v>0.3</v>
      </c>
      <c r="M28">
        <v>3</v>
      </c>
      <c r="N28">
        <v>0.3</v>
      </c>
      <c r="O28">
        <v>75</v>
      </c>
      <c r="P28">
        <v>0.3</v>
      </c>
      <c r="Q28">
        <v>19.600000000000001</v>
      </c>
      <c r="R28">
        <v>80</v>
      </c>
      <c r="S28">
        <v>2.6</v>
      </c>
      <c r="T28">
        <v>56</v>
      </c>
      <c r="U28">
        <v>0.04</v>
      </c>
      <c r="V28">
        <v>25</v>
      </c>
      <c r="W28">
        <v>11.2</v>
      </c>
      <c r="X28">
        <v>2.2999999999999998</v>
      </c>
      <c r="Y28">
        <v>2.7</v>
      </c>
      <c r="Z28">
        <v>15</v>
      </c>
      <c r="AA28">
        <v>8.1999999999999993</v>
      </c>
      <c r="AB28">
        <v>51</v>
      </c>
      <c r="AC28">
        <v>3.7</v>
      </c>
      <c r="AD28">
        <v>65</v>
      </c>
      <c r="AE28">
        <v>1.4</v>
      </c>
    </row>
    <row r="29" spans="1:31">
      <c r="A29" t="s">
        <v>28</v>
      </c>
      <c r="B29" t="s">
        <v>50</v>
      </c>
      <c r="C29" t="s">
        <v>96</v>
      </c>
      <c r="D29" t="s">
        <v>31</v>
      </c>
      <c r="E29">
        <v>31</v>
      </c>
      <c r="F29">
        <v>33</v>
      </c>
      <c r="G29">
        <v>2970</v>
      </c>
      <c r="H29">
        <f t="shared" si="0"/>
        <v>33</v>
      </c>
      <c r="I29">
        <v>2</v>
      </c>
      <c r="J29">
        <f t="shared" si="1"/>
        <v>6.0606060606060608E-2</v>
      </c>
      <c r="K29">
        <v>0.6</v>
      </c>
      <c r="L29">
        <v>0.2</v>
      </c>
      <c r="M29">
        <v>1</v>
      </c>
      <c r="N29">
        <v>0.2</v>
      </c>
      <c r="O29">
        <v>89</v>
      </c>
      <c r="P29">
        <v>0.3</v>
      </c>
      <c r="Q29">
        <v>48.9</v>
      </c>
      <c r="R29">
        <v>89</v>
      </c>
      <c r="S29">
        <v>5.2</v>
      </c>
      <c r="T29">
        <v>60</v>
      </c>
      <c r="U29">
        <v>0.3</v>
      </c>
      <c r="V29">
        <v>50</v>
      </c>
      <c r="W29">
        <v>8.5</v>
      </c>
      <c r="X29">
        <v>1.6</v>
      </c>
      <c r="Y29">
        <v>2.2000000000000002</v>
      </c>
      <c r="Z29">
        <v>18</v>
      </c>
      <c r="AA29">
        <v>3.9</v>
      </c>
      <c r="AB29">
        <v>37</v>
      </c>
      <c r="AC29">
        <v>1.4</v>
      </c>
      <c r="AD29">
        <v>44</v>
      </c>
      <c r="AE2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8894-61D3-47E0-9A7F-4743282F8EC2}">
  <dimension ref="A1:R75"/>
  <sheetViews>
    <sheetView topLeftCell="A52" workbookViewId="0">
      <selection activeCell="A68" sqref="A68:R75"/>
    </sheetView>
  </sheetViews>
  <sheetFormatPr defaultRowHeight="15"/>
  <sheetData>
    <row r="1" spans="1:18">
      <c r="A1" t="s">
        <v>22</v>
      </c>
      <c r="B1" t="s">
        <v>29</v>
      </c>
      <c r="C1">
        <v>0.58441558441558439</v>
      </c>
      <c r="D1">
        <v>2.1</v>
      </c>
      <c r="E1">
        <v>1.1000000000000001</v>
      </c>
      <c r="F1">
        <v>5</v>
      </c>
      <c r="G1">
        <v>1.6</v>
      </c>
      <c r="H1">
        <v>1.3</v>
      </c>
      <c r="I1">
        <v>19.7</v>
      </c>
      <c r="J1">
        <v>1</v>
      </c>
      <c r="K1">
        <v>0.5</v>
      </c>
      <c r="L1">
        <v>3.1</v>
      </c>
      <c r="M1">
        <v>0.9</v>
      </c>
      <c r="N1">
        <v>0.4</v>
      </c>
      <c r="O1">
        <v>8</v>
      </c>
      <c r="P1">
        <v>5.8</v>
      </c>
      <c r="Q1">
        <v>0.8</v>
      </c>
      <c r="R1">
        <v>0.9</v>
      </c>
    </row>
    <row r="2" spans="1:18">
      <c r="A2" t="s">
        <v>23</v>
      </c>
      <c r="B2" t="s">
        <v>29</v>
      </c>
      <c r="C2">
        <v>0.27586206896551724</v>
      </c>
      <c r="D2">
        <v>2.1</v>
      </c>
      <c r="E2">
        <v>0.9</v>
      </c>
      <c r="F2">
        <v>4</v>
      </c>
      <c r="G2">
        <v>2.2999999999999998</v>
      </c>
      <c r="H2">
        <v>2</v>
      </c>
      <c r="I2">
        <v>24.1</v>
      </c>
      <c r="J2">
        <v>2.2999999999999998</v>
      </c>
      <c r="K2">
        <v>0.7</v>
      </c>
      <c r="L2">
        <v>4.0999999999999996</v>
      </c>
      <c r="M2">
        <v>0.8</v>
      </c>
      <c r="N2">
        <v>0.1</v>
      </c>
      <c r="O2">
        <v>8</v>
      </c>
      <c r="P2">
        <v>6.6</v>
      </c>
      <c r="Q2">
        <v>0.3</v>
      </c>
      <c r="R2">
        <v>1.2</v>
      </c>
    </row>
    <row r="3" spans="1:18">
      <c r="A3" t="s">
        <v>24</v>
      </c>
      <c r="B3" t="s">
        <v>29</v>
      </c>
      <c r="C3">
        <v>0.32142857142857145</v>
      </c>
      <c r="D3">
        <v>2.2999999999999998</v>
      </c>
      <c r="E3">
        <v>0.9</v>
      </c>
      <c r="F3">
        <v>5</v>
      </c>
      <c r="G3">
        <v>1.6</v>
      </c>
      <c r="H3">
        <v>2.1</v>
      </c>
      <c r="I3">
        <v>39.1</v>
      </c>
      <c r="J3">
        <v>3.9</v>
      </c>
      <c r="K3">
        <v>0.8</v>
      </c>
      <c r="L3">
        <v>5</v>
      </c>
      <c r="M3">
        <v>0.5</v>
      </c>
      <c r="N3">
        <v>0.3</v>
      </c>
      <c r="O3">
        <v>5</v>
      </c>
      <c r="P3">
        <v>6.1</v>
      </c>
      <c r="Q3">
        <v>0.4</v>
      </c>
      <c r="R3">
        <v>0.6</v>
      </c>
    </row>
    <row r="4" spans="1:18">
      <c r="A4" t="s">
        <v>88</v>
      </c>
      <c r="B4" t="s">
        <v>89</v>
      </c>
      <c r="C4">
        <v>0.2</v>
      </c>
      <c r="D4">
        <v>1.8</v>
      </c>
      <c r="E4">
        <v>0.6</v>
      </c>
      <c r="F4">
        <v>8</v>
      </c>
      <c r="G4">
        <v>2.4</v>
      </c>
      <c r="H4" s="7" t="s">
        <v>94</v>
      </c>
      <c r="I4">
        <v>53.4</v>
      </c>
      <c r="J4">
        <v>2.7</v>
      </c>
      <c r="K4">
        <v>0.5</v>
      </c>
      <c r="L4">
        <v>6.4</v>
      </c>
      <c r="M4">
        <v>1.6</v>
      </c>
      <c r="N4">
        <v>0.2</v>
      </c>
      <c r="O4">
        <v>17</v>
      </c>
      <c r="P4">
        <v>7.5</v>
      </c>
      <c r="Q4">
        <v>0.2</v>
      </c>
      <c r="R4">
        <v>0.8</v>
      </c>
    </row>
    <row r="5" spans="1:18">
      <c r="A5" t="s">
        <v>90</v>
      </c>
      <c r="B5" t="s">
        <v>91</v>
      </c>
      <c r="C5">
        <v>0.1532567049808429</v>
      </c>
      <c r="D5">
        <v>2.2999999999999998</v>
      </c>
      <c r="E5">
        <v>0.6</v>
      </c>
      <c r="F5">
        <v>2</v>
      </c>
      <c r="G5">
        <v>3.4</v>
      </c>
      <c r="H5">
        <v>1.3</v>
      </c>
      <c r="I5">
        <v>30.1</v>
      </c>
      <c r="J5">
        <v>2</v>
      </c>
      <c r="K5">
        <v>0.6</v>
      </c>
      <c r="L5">
        <v>3.9</v>
      </c>
      <c r="M5">
        <v>0.7</v>
      </c>
      <c r="N5">
        <v>0.8</v>
      </c>
      <c r="O5">
        <v>8</v>
      </c>
      <c r="P5">
        <v>8.8000000000000007</v>
      </c>
      <c r="Q5">
        <v>0.8</v>
      </c>
      <c r="R5">
        <v>0.9</v>
      </c>
    </row>
    <row r="6" spans="1:18">
      <c r="A6" t="s">
        <v>92</v>
      </c>
      <c r="B6" t="s">
        <v>93</v>
      </c>
      <c r="C6">
        <v>0.37815126050420172</v>
      </c>
      <c r="D6">
        <v>2.6</v>
      </c>
      <c r="E6">
        <v>0.9</v>
      </c>
      <c r="F6">
        <v>4</v>
      </c>
      <c r="G6">
        <v>3</v>
      </c>
      <c r="H6">
        <v>1</v>
      </c>
      <c r="I6">
        <v>17.5</v>
      </c>
      <c r="J6">
        <v>1</v>
      </c>
      <c r="K6">
        <v>0.6</v>
      </c>
      <c r="L6">
        <v>5.4</v>
      </c>
      <c r="M6">
        <v>1.1000000000000001</v>
      </c>
      <c r="N6">
        <v>0.9</v>
      </c>
      <c r="O6">
        <v>10</v>
      </c>
      <c r="P6">
        <v>6.3</v>
      </c>
      <c r="Q6">
        <v>0.5</v>
      </c>
      <c r="R6">
        <v>1.1000000000000001</v>
      </c>
    </row>
    <row r="7" spans="1:18">
      <c r="A7" t="s">
        <v>25</v>
      </c>
      <c r="B7" t="s">
        <v>30</v>
      </c>
      <c r="C7">
        <v>0</v>
      </c>
      <c r="D7">
        <v>0.3</v>
      </c>
      <c r="E7">
        <v>0.05</v>
      </c>
      <c r="F7">
        <v>0</v>
      </c>
      <c r="G7">
        <v>0.3</v>
      </c>
      <c r="H7">
        <v>0.3</v>
      </c>
      <c r="I7">
        <v>14.5</v>
      </c>
      <c r="J7">
        <v>1.3</v>
      </c>
      <c r="K7">
        <v>0.4</v>
      </c>
      <c r="L7">
        <v>5.3</v>
      </c>
      <c r="M7">
        <v>2.8</v>
      </c>
      <c r="N7">
        <v>1.3</v>
      </c>
      <c r="O7">
        <v>3</v>
      </c>
      <c r="P7">
        <v>3.8</v>
      </c>
      <c r="Q7">
        <v>0.6</v>
      </c>
      <c r="R7">
        <v>1.2</v>
      </c>
    </row>
    <row r="8" spans="1:18">
      <c r="A8" t="s">
        <v>26</v>
      </c>
      <c r="B8" t="s">
        <v>30</v>
      </c>
      <c r="C8">
        <v>0</v>
      </c>
      <c r="D8">
        <v>0.5</v>
      </c>
      <c r="E8">
        <v>0.2</v>
      </c>
      <c r="F8">
        <v>7</v>
      </c>
      <c r="G8">
        <v>2.8</v>
      </c>
      <c r="H8">
        <v>2.2000000000000002</v>
      </c>
      <c r="I8">
        <v>21.2</v>
      </c>
      <c r="J8">
        <v>2.6</v>
      </c>
      <c r="K8">
        <v>1.9</v>
      </c>
      <c r="L8">
        <v>8.1</v>
      </c>
      <c r="M8">
        <v>3.1</v>
      </c>
      <c r="N8">
        <v>1.7</v>
      </c>
      <c r="O8">
        <v>8</v>
      </c>
      <c r="P8">
        <v>7.8</v>
      </c>
      <c r="Q8">
        <v>0.8</v>
      </c>
      <c r="R8">
        <v>1.3</v>
      </c>
    </row>
    <row r="9" spans="1:18">
      <c r="A9" t="s">
        <v>27</v>
      </c>
      <c r="B9" t="s">
        <v>31</v>
      </c>
      <c r="C9">
        <v>0.17391304347826086</v>
      </c>
      <c r="D9">
        <v>1.1000000000000001</v>
      </c>
      <c r="E9">
        <v>0.3</v>
      </c>
      <c r="F9">
        <v>3</v>
      </c>
      <c r="G9">
        <v>0.3</v>
      </c>
      <c r="H9">
        <v>0.3</v>
      </c>
      <c r="I9">
        <v>19.600000000000001</v>
      </c>
      <c r="J9">
        <v>2.6</v>
      </c>
      <c r="K9">
        <v>0.04</v>
      </c>
      <c r="L9">
        <v>11.2</v>
      </c>
      <c r="M9">
        <v>2.2999999999999998</v>
      </c>
      <c r="N9">
        <v>2.7</v>
      </c>
      <c r="O9">
        <v>15</v>
      </c>
      <c r="P9">
        <v>8.1999999999999993</v>
      </c>
      <c r="Q9">
        <v>3.7</v>
      </c>
      <c r="R9">
        <v>1.4</v>
      </c>
    </row>
    <row r="10" spans="1:18">
      <c r="A10" t="s">
        <v>28</v>
      </c>
      <c r="B10" t="s">
        <v>31</v>
      </c>
      <c r="C10">
        <v>6.0606060606060608E-2</v>
      </c>
      <c r="D10">
        <v>0.6</v>
      </c>
      <c r="E10">
        <v>0.2</v>
      </c>
      <c r="F10">
        <v>1</v>
      </c>
      <c r="G10">
        <v>0.2</v>
      </c>
      <c r="H10">
        <v>0.3</v>
      </c>
      <c r="I10">
        <v>48.9</v>
      </c>
      <c r="J10">
        <v>5.2</v>
      </c>
      <c r="K10">
        <v>0.3</v>
      </c>
      <c r="L10">
        <v>8.5</v>
      </c>
      <c r="M10">
        <v>1.6</v>
      </c>
      <c r="N10">
        <v>2.2000000000000002</v>
      </c>
      <c r="O10">
        <v>18</v>
      </c>
      <c r="P10">
        <v>3.9</v>
      </c>
      <c r="Q10">
        <v>1.4</v>
      </c>
      <c r="R10">
        <v>1</v>
      </c>
    </row>
    <row r="11" spans="1:18">
      <c r="A11" t="s">
        <v>134</v>
      </c>
      <c r="B11" t="s">
        <v>139</v>
      </c>
      <c r="C11">
        <v>0.30462579917262128</v>
      </c>
      <c r="D11">
        <v>2.2999999999999998</v>
      </c>
      <c r="E11">
        <v>0.9</v>
      </c>
      <c r="F11">
        <v>3</v>
      </c>
      <c r="G11">
        <v>3</v>
      </c>
      <c r="H11">
        <v>1.1000000000000001</v>
      </c>
      <c r="I11">
        <v>18.3</v>
      </c>
      <c r="J11">
        <v>1</v>
      </c>
      <c r="K11">
        <v>0.9</v>
      </c>
      <c r="L11">
        <v>3.8</v>
      </c>
      <c r="M11">
        <v>0.9</v>
      </c>
      <c r="N11">
        <v>0.5</v>
      </c>
      <c r="O11">
        <v>6</v>
      </c>
      <c r="P11">
        <v>8.1999999999999993</v>
      </c>
      <c r="Q11">
        <v>0.9</v>
      </c>
      <c r="R11">
        <v>1.3</v>
      </c>
    </row>
    <row r="12" spans="1:18">
      <c r="A12" t="s">
        <v>135</v>
      </c>
      <c r="B12" t="s">
        <v>29</v>
      </c>
      <c r="C12">
        <v>0.24988431281813972</v>
      </c>
      <c r="D12">
        <v>1.6</v>
      </c>
      <c r="E12">
        <v>0.5</v>
      </c>
      <c r="F12">
        <v>3</v>
      </c>
      <c r="G12">
        <v>2.8</v>
      </c>
      <c r="H12">
        <v>1.2</v>
      </c>
      <c r="I12">
        <v>24.7</v>
      </c>
      <c r="J12">
        <v>2</v>
      </c>
      <c r="K12">
        <v>0.3</v>
      </c>
      <c r="L12">
        <v>3.5</v>
      </c>
      <c r="M12">
        <v>1</v>
      </c>
      <c r="N12">
        <v>0.2</v>
      </c>
      <c r="O12">
        <v>8</v>
      </c>
      <c r="P12">
        <v>6.3</v>
      </c>
      <c r="Q12">
        <v>0.1</v>
      </c>
      <c r="R12">
        <v>0.9</v>
      </c>
    </row>
    <row r="13" spans="1:18">
      <c r="A13" t="s">
        <v>136</v>
      </c>
      <c r="B13" t="s">
        <v>89</v>
      </c>
      <c r="C13">
        <v>0.18808777429467086</v>
      </c>
      <c r="D13">
        <v>1.4</v>
      </c>
      <c r="E13">
        <v>0.6</v>
      </c>
      <c r="F13">
        <v>0</v>
      </c>
      <c r="G13">
        <v>0.9</v>
      </c>
      <c r="H13">
        <v>0.7</v>
      </c>
      <c r="I13">
        <v>27.7</v>
      </c>
      <c r="J13">
        <v>2.9</v>
      </c>
      <c r="K13">
        <v>0.2</v>
      </c>
      <c r="L13">
        <v>7.3</v>
      </c>
      <c r="M13">
        <v>1.4</v>
      </c>
      <c r="N13">
        <v>0.7</v>
      </c>
      <c r="O13">
        <v>8</v>
      </c>
      <c r="P13">
        <v>4.5999999999999996</v>
      </c>
      <c r="Q13">
        <v>0.9</v>
      </c>
      <c r="R13">
        <v>0.6</v>
      </c>
    </row>
    <row r="14" spans="1:18">
      <c r="A14" t="s">
        <v>137</v>
      </c>
      <c r="B14" t="s">
        <v>140</v>
      </c>
      <c r="C14">
        <v>0.39028620988725066</v>
      </c>
      <c r="D14">
        <v>0.9</v>
      </c>
      <c r="E14">
        <v>0.4</v>
      </c>
      <c r="F14">
        <v>2</v>
      </c>
      <c r="G14">
        <v>1</v>
      </c>
      <c r="H14">
        <v>0.2</v>
      </c>
      <c r="I14">
        <v>9</v>
      </c>
      <c r="J14">
        <v>0.3</v>
      </c>
      <c r="K14">
        <v>0.3</v>
      </c>
      <c r="L14">
        <v>2.2999999999999998</v>
      </c>
      <c r="M14">
        <v>0.6</v>
      </c>
      <c r="N14">
        <v>0.2</v>
      </c>
      <c r="O14">
        <v>1</v>
      </c>
      <c r="P14">
        <v>2.5</v>
      </c>
      <c r="Q14">
        <v>0.2</v>
      </c>
      <c r="R14">
        <v>0.6</v>
      </c>
    </row>
    <row r="15" spans="1:18">
      <c r="A15" t="s">
        <v>138</v>
      </c>
      <c r="B15" t="s">
        <v>140</v>
      </c>
      <c r="C15">
        <v>0.17707820954254797</v>
      </c>
      <c r="D15">
        <v>1.3</v>
      </c>
      <c r="E15">
        <v>0.6</v>
      </c>
      <c r="F15">
        <v>1</v>
      </c>
      <c r="G15">
        <v>1.9</v>
      </c>
      <c r="H15">
        <v>0.8</v>
      </c>
      <c r="I15">
        <v>22.8</v>
      </c>
      <c r="J15">
        <v>0.7</v>
      </c>
      <c r="K15">
        <v>0.2</v>
      </c>
      <c r="L15">
        <v>3.8</v>
      </c>
      <c r="M15">
        <v>0.8</v>
      </c>
      <c r="N15">
        <v>0.03</v>
      </c>
      <c r="O15">
        <v>6</v>
      </c>
      <c r="P15">
        <v>6.2</v>
      </c>
      <c r="Q15">
        <v>0.2</v>
      </c>
      <c r="R15">
        <v>0.9</v>
      </c>
    </row>
    <row r="16" spans="1:18">
      <c r="A16" t="s">
        <v>141</v>
      </c>
      <c r="B16" t="s">
        <v>144</v>
      </c>
      <c r="C16">
        <v>0.21875</v>
      </c>
      <c r="D16">
        <v>1.9</v>
      </c>
      <c r="E16">
        <v>0.7</v>
      </c>
      <c r="F16">
        <v>3</v>
      </c>
      <c r="G16">
        <v>2.2999999999999998</v>
      </c>
      <c r="H16">
        <v>1</v>
      </c>
      <c r="I16">
        <v>23.3</v>
      </c>
      <c r="J16">
        <v>2.4</v>
      </c>
      <c r="K16">
        <v>0.8</v>
      </c>
      <c r="L16">
        <v>7.8</v>
      </c>
      <c r="M16">
        <v>3.2</v>
      </c>
      <c r="N16">
        <v>1.6</v>
      </c>
      <c r="O16">
        <v>18</v>
      </c>
      <c r="P16">
        <v>6.4</v>
      </c>
      <c r="Q16">
        <v>0.8</v>
      </c>
      <c r="R16">
        <v>1.1000000000000001</v>
      </c>
    </row>
    <row r="17" spans="1:18">
      <c r="A17" t="s">
        <v>142</v>
      </c>
      <c r="B17" t="s">
        <v>31</v>
      </c>
      <c r="C17">
        <v>0.2</v>
      </c>
      <c r="D17">
        <v>0.9</v>
      </c>
      <c r="E17">
        <v>0.3</v>
      </c>
      <c r="F17">
        <v>2</v>
      </c>
      <c r="G17">
        <v>0.2</v>
      </c>
      <c r="H17">
        <v>0.1</v>
      </c>
      <c r="I17">
        <v>37.299999999999997</v>
      </c>
      <c r="J17">
        <v>2.6</v>
      </c>
      <c r="K17">
        <v>0</v>
      </c>
      <c r="L17">
        <v>7.3</v>
      </c>
      <c r="M17">
        <v>0.7</v>
      </c>
      <c r="N17">
        <v>3</v>
      </c>
      <c r="O17">
        <v>25</v>
      </c>
      <c r="P17">
        <v>4.8</v>
      </c>
      <c r="Q17">
        <v>2.4</v>
      </c>
      <c r="R17">
        <v>1.1000000000000001</v>
      </c>
    </row>
    <row r="18" spans="1:18">
      <c r="A18" t="s">
        <v>143</v>
      </c>
      <c r="B18" t="s">
        <v>31</v>
      </c>
      <c r="C18">
        <v>0.16666666666666666</v>
      </c>
      <c r="D18">
        <v>0.5</v>
      </c>
      <c r="E18">
        <v>0.3</v>
      </c>
      <c r="F18">
        <v>1</v>
      </c>
      <c r="G18">
        <v>0.2</v>
      </c>
      <c r="H18">
        <v>0.2</v>
      </c>
      <c r="I18">
        <v>21.1</v>
      </c>
      <c r="J18">
        <v>4.4000000000000004</v>
      </c>
      <c r="K18">
        <v>0.1</v>
      </c>
      <c r="L18">
        <v>8.9</v>
      </c>
      <c r="M18">
        <v>2</v>
      </c>
      <c r="N18">
        <v>2.2000000000000002</v>
      </c>
      <c r="O18">
        <v>15</v>
      </c>
      <c r="P18">
        <v>4.9000000000000004</v>
      </c>
      <c r="Q18">
        <v>1.9</v>
      </c>
      <c r="R18">
        <v>0.8</v>
      </c>
    </row>
    <row r="19" spans="1:18">
      <c r="A19" t="s">
        <v>27</v>
      </c>
      <c r="B19" t="s">
        <v>31</v>
      </c>
      <c r="C19">
        <v>0.17391304347826086</v>
      </c>
      <c r="D19">
        <v>1.1000000000000001</v>
      </c>
      <c r="E19">
        <v>0.3</v>
      </c>
      <c r="F19">
        <v>3</v>
      </c>
      <c r="G19">
        <v>0.3</v>
      </c>
      <c r="H19">
        <v>0.3</v>
      </c>
      <c r="I19">
        <v>19.600000000000001</v>
      </c>
      <c r="J19">
        <v>2.6</v>
      </c>
      <c r="K19">
        <v>0.04</v>
      </c>
      <c r="L19">
        <v>11.2</v>
      </c>
      <c r="M19">
        <v>2.2999999999999998</v>
      </c>
      <c r="N19">
        <v>2.7</v>
      </c>
      <c r="O19">
        <v>15</v>
      </c>
      <c r="P19">
        <v>8.1999999999999993</v>
      </c>
      <c r="Q19">
        <v>3.7</v>
      </c>
      <c r="R19">
        <v>1.4</v>
      </c>
    </row>
    <row r="21" spans="1:18">
      <c r="A21" t="s">
        <v>17</v>
      </c>
      <c r="B21" t="s">
        <v>18</v>
      </c>
      <c r="C21">
        <v>0.27341772151898736</v>
      </c>
      <c r="D21">
        <v>1</v>
      </c>
      <c r="E21">
        <v>0.4</v>
      </c>
      <c r="F21">
        <v>3</v>
      </c>
      <c r="G21">
        <v>2.8</v>
      </c>
      <c r="H21">
        <v>0.9</v>
      </c>
      <c r="I21">
        <v>17.7</v>
      </c>
      <c r="J21">
        <v>1</v>
      </c>
      <c r="K21">
        <v>1</v>
      </c>
      <c r="L21">
        <v>3.1</v>
      </c>
      <c r="M21">
        <v>0.9</v>
      </c>
      <c r="N21">
        <v>0.4</v>
      </c>
      <c r="O21">
        <v>2</v>
      </c>
      <c r="P21">
        <v>5.5</v>
      </c>
      <c r="Q21">
        <v>0.2</v>
      </c>
      <c r="R21">
        <v>0.5</v>
      </c>
    </row>
    <row r="22" spans="1:18">
      <c r="A22" t="s">
        <v>19</v>
      </c>
      <c r="B22" t="s">
        <v>18</v>
      </c>
      <c r="C22">
        <v>0.27272727272727271</v>
      </c>
      <c r="D22">
        <v>2.2999999999999998</v>
      </c>
      <c r="E22">
        <v>1</v>
      </c>
      <c r="F22">
        <v>12</v>
      </c>
      <c r="G22">
        <v>4.8</v>
      </c>
      <c r="H22">
        <v>2.6</v>
      </c>
      <c r="I22">
        <v>26.6</v>
      </c>
      <c r="J22">
        <v>1.2</v>
      </c>
      <c r="K22">
        <v>2.2000000000000002</v>
      </c>
      <c r="L22">
        <v>4</v>
      </c>
      <c r="M22">
        <v>1</v>
      </c>
      <c r="N22">
        <v>0.5</v>
      </c>
      <c r="O22">
        <v>9</v>
      </c>
      <c r="P22">
        <v>8.6999999999999993</v>
      </c>
      <c r="Q22">
        <v>0.8</v>
      </c>
      <c r="R22">
        <v>1.2</v>
      </c>
    </row>
    <row r="23" spans="1:18">
      <c r="A23" t="s">
        <v>20</v>
      </c>
      <c r="B23" t="s">
        <v>21</v>
      </c>
      <c r="C23">
        <v>0.6428571428571429</v>
      </c>
      <c r="D23">
        <v>2.8</v>
      </c>
      <c r="E23">
        <v>1.2</v>
      </c>
      <c r="F23">
        <v>0</v>
      </c>
      <c r="G23">
        <v>2.4</v>
      </c>
      <c r="H23">
        <v>0.6</v>
      </c>
      <c r="I23">
        <v>10.199999999999999</v>
      </c>
      <c r="J23">
        <v>0.3</v>
      </c>
      <c r="K23">
        <v>0.1</v>
      </c>
      <c r="L23">
        <v>2</v>
      </c>
      <c r="M23">
        <v>0.3</v>
      </c>
      <c r="N23">
        <v>0.5</v>
      </c>
      <c r="O23">
        <v>17</v>
      </c>
      <c r="P23">
        <v>7.3</v>
      </c>
      <c r="Q23">
        <v>1.7</v>
      </c>
      <c r="R23">
        <v>1.9</v>
      </c>
    </row>
    <row r="24" spans="1:18">
      <c r="A24" t="s">
        <v>37</v>
      </c>
      <c r="B24" t="s">
        <v>21</v>
      </c>
      <c r="C24">
        <v>0.48</v>
      </c>
      <c r="D24">
        <v>1.6</v>
      </c>
      <c r="E24">
        <v>0.8</v>
      </c>
      <c r="F24">
        <v>5</v>
      </c>
      <c r="G24">
        <v>0.9</v>
      </c>
      <c r="H24">
        <v>0.4</v>
      </c>
      <c r="I24">
        <v>12.1</v>
      </c>
      <c r="J24">
        <v>0.8</v>
      </c>
      <c r="K24">
        <v>0.3</v>
      </c>
      <c r="L24">
        <v>1.9</v>
      </c>
      <c r="M24">
        <v>0.6</v>
      </c>
      <c r="N24">
        <v>0.6</v>
      </c>
      <c r="O24">
        <v>9</v>
      </c>
      <c r="P24">
        <v>4.5999999999999996</v>
      </c>
      <c r="Q24">
        <v>1.5</v>
      </c>
      <c r="R24">
        <v>0.7</v>
      </c>
    </row>
    <row r="25" spans="1:18">
      <c r="A25" t="s">
        <v>38</v>
      </c>
      <c r="B25" t="s">
        <v>21</v>
      </c>
      <c r="C25">
        <v>0.46875</v>
      </c>
      <c r="D25">
        <v>3.7</v>
      </c>
      <c r="E25">
        <v>1.5</v>
      </c>
      <c r="F25">
        <v>4</v>
      </c>
      <c r="G25">
        <v>3.2</v>
      </c>
      <c r="H25">
        <v>0.9</v>
      </c>
      <c r="I25">
        <v>17</v>
      </c>
      <c r="J25">
        <v>1.2</v>
      </c>
      <c r="K25">
        <v>0.4</v>
      </c>
      <c r="L25">
        <v>3.2</v>
      </c>
      <c r="M25">
        <v>0.5</v>
      </c>
      <c r="N25">
        <v>0.5</v>
      </c>
      <c r="O25">
        <v>7</v>
      </c>
      <c r="P25">
        <v>9.9</v>
      </c>
      <c r="Q25">
        <v>2.4</v>
      </c>
      <c r="R25">
        <v>2</v>
      </c>
    </row>
    <row r="26" spans="1:18">
      <c r="A26" t="s">
        <v>39</v>
      </c>
      <c r="B26" t="s">
        <v>21</v>
      </c>
      <c r="C26">
        <v>0.41284403669724773</v>
      </c>
      <c r="D26">
        <v>2.1</v>
      </c>
      <c r="E26">
        <v>0.9</v>
      </c>
      <c r="F26">
        <v>3</v>
      </c>
      <c r="G26">
        <v>1.4</v>
      </c>
      <c r="H26">
        <v>0.8</v>
      </c>
      <c r="I26">
        <v>14.8</v>
      </c>
      <c r="J26">
        <v>1.2</v>
      </c>
      <c r="K26">
        <v>0.4</v>
      </c>
      <c r="L26">
        <v>2.7</v>
      </c>
      <c r="M26">
        <v>0.7</v>
      </c>
      <c r="N26">
        <v>1</v>
      </c>
      <c r="O26">
        <v>5</v>
      </c>
      <c r="P26">
        <v>8</v>
      </c>
      <c r="Q26">
        <v>2.7</v>
      </c>
      <c r="R26">
        <v>1.5</v>
      </c>
    </row>
    <row r="27" spans="1:18">
      <c r="A27" t="s">
        <v>57</v>
      </c>
      <c r="B27" t="s">
        <v>59</v>
      </c>
      <c r="C27">
        <v>0.4642857142857143</v>
      </c>
      <c r="D27">
        <v>2.6</v>
      </c>
      <c r="E27">
        <v>1.2</v>
      </c>
      <c r="F27">
        <v>2</v>
      </c>
      <c r="G27">
        <v>4.5</v>
      </c>
      <c r="H27">
        <v>1.8</v>
      </c>
      <c r="I27">
        <v>22.3</v>
      </c>
      <c r="J27">
        <v>0.9</v>
      </c>
      <c r="K27">
        <v>1.1000000000000001</v>
      </c>
      <c r="L27">
        <v>4</v>
      </c>
      <c r="M27">
        <v>1</v>
      </c>
      <c r="N27">
        <v>0.5</v>
      </c>
      <c r="O27">
        <v>10</v>
      </c>
      <c r="P27">
        <v>9.9</v>
      </c>
      <c r="Q27">
        <v>0.8</v>
      </c>
      <c r="R27">
        <v>1.3</v>
      </c>
    </row>
    <row r="28" spans="1:18">
      <c r="A28" t="s">
        <v>60</v>
      </c>
      <c r="B28" t="s">
        <v>59</v>
      </c>
      <c r="C28">
        <v>0.33284023668639051</v>
      </c>
      <c r="D28">
        <v>2.6</v>
      </c>
      <c r="E28">
        <v>0.7</v>
      </c>
      <c r="F28">
        <v>4</v>
      </c>
      <c r="G28">
        <v>3.1</v>
      </c>
      <c r="H28">
        <v>2.1</v>
      </c>
      <c r="I28">
        <v>23.3</v>
      </c>
      <c r="J28">
        <v>3</v>
      </c>
      <c r="K28">
        <v>1.1000000000000001</v>
      </c>
      <c r="L28">
        <v>2.4</v>
      </c>
      <c r="M28">
        <v>0.6</v>
      </c>
      <c r="N28">
        <v>0.1</v>
      </c>
      <c r="O28">
        <v>4</v>
      </c>
      <c r="P28">
        <v>5.6</v>
      </c>
      <c r="Q28">
        <v>0.1</v>
      </c>
      <c r="R28">
        <v>0.9</v>
      </c>
    </row>
    <row r="29" spans="1:18">
      <c r="A29" t="s">
        <v>61</v>
      </c>
      <c r="B29" t="s">
        <v>59</v>
      </c>
      <c r="C29">
        <v>0.32258064516129031</v>
      </c>
      <c r="D29">
        <v>1.8</v>
      </c>
      <c r="E29">
        <v>0.7</v>
      </c>
      <c r="F29">
        <v>3</v>
      </c>
      <c r="G29">
        <v>5.4</v>
      </c>
      <c r="H29">
        <v>1.4</v>
      </c>
      <c r="I29">
        <v>24.7</v>
      </c>
      <c r="J29">
        <v>1.8</v>
      </c>
      <c r="K29">
        <v>1.2</v>
      </c>
      <c r="L29">
        <v>5</v>
      </c>
      <c r="M29">
        <v>1.5</v>
      </c>
      <c r="N29">
        <v>0.4</v>
      </c>
      <c r="O29">
        <v>7</v>
      </c>
      <c r="P29">
        <v>10.6</v>
      </c>
      <c r="Q29">
        <v>0.6</v>
      </c>
      <c r="R29">
        <v>1.4</v>
      </c>
    </row>
    <row r="30" spans="1:18">
      <c r="A30" t="s">
        <v>63</v>
      </c>
      <c r="B30" t="s">
        <v>18</v>
      </c>
      <c r="C30">
        <v>0.29067420266451355</v>
      </c>
      <c r="D30">
        <v>2.7</v>
      </c>
      <c r="E30">
        <v>1.2</v>
      </c>
      <c r="F30">
        <v>5</v>
      </c>
      <c r="G30">
        <v>3.4</v>
      </c>
      <c r="H30">
        <v>2.6</v>
      </c>
      <c r="I30">
        <v>17.600000000000001</v>
      </c>
      <c r="J30">
        <v>0.8</v>
      </c>
      <c r="K30">
        <v>0.7</v>
      </c>
      <c r="L30">
        <v>2.7</v>
      </c>
      <c r="M30">
        <v>0.5</v>
      </c>
      <c r="N30">
        <v>0.1</v>
      </c>
      <c r="O30">
        <v>4</v>
      </c>
      <c r="P30">
        <v>7.3</v>
      </c>
      <c r="Q30">
        <v>7.0000000000000007E-2</v>
      </c>
      <c r="R30">
        <v>0.3</v>
      </c>
    </row>
    <row r="31" spans="1:18">
      <c r="A31" t="s">
        <v>66</v>
      </c>
      <c r="B31" t="s">
        <v>18</v>
      </c>
      <c r="C31">
        <v>0.44334975369458129</v>
      </c>
      <c r="D31">
        <v>1.9</v>
      </c>
      <c r="E31">
        <v>1</v>
      </c>
      <c r="F31">
        <v>7</v>
      </c>
      <c r="G31">
        <v>1.6</v>
      </c>
      <c r="H31">
        <v>1.5</v>
      </c>
      <c r="I31">
        <v>24</v>
      </c>
      <c r="J31">
        <v>0.9</v>
      </c>
      <c r="K31">
        <v>0.6</v>
      </c>
      <c r="L31">
        <v>3</v>
      </c>
      <c r="M31">
        <v>1</v>
      </c>
      <c r="N31">
        <v>0.03</v>
      </c>
      <c r="O31">
        <v>7</v>
      </c>
      <c r="P31">
        <v>4.3</v>
      </c>
      <c r="Q31">
        <v>0.2</v>
      </c>
      <c r="R31">
        <v>0.7</v>
      </c>
    </row>
    <row r="32" spans="1:18">
      <c r="A32" t="s">
        <v>68</v>
      </c>
      <c r="B32" t="s">
        <v>71</v>
      </c>
      <c r="C32">
        <v>0.39285714285714285</v>
      </c>
      <c r="D32">
        <v>1.8</v>
      </c>
      <c r="E32">
        <v>0.7</v>
      </c>
      <c r="F32">
        <v>2</v>
      </c>
      <c r="G32">
        <v>2</v>
      </c>
      <c r="H32">
        <v>0.8</v>
      </c>
      <c r="I32">
        <v>12.1</v>
      </c>
      <c r="J32">
        <v>0.4</v>
      </c>
      <c r="K32">
        <v>0.3</v>
      </c>
      <c r="L32">
        <v>2.1</v>
      </c>
      <c r="M32">
        <v>0.3</v>
      </c>
      <c r="N32">
        <v>0.5</v>
      </c>
      <c r="O32">
        <v>6</v>
      </c>
      <c r="P32">
        <v>4.8</v>
      </c>
      <c r="Q32">
        <v>0.9</v>
      </c>
      <c r="R32">
        <v>0.3</v>
      </c>
    </row>
    <row r="33" spans="1:18">
      <c r="A33" t="s">
        <v>72</v>
      </c>
      <c r="B33" t="s">
        <v>75</v>
      </c>
      <c r="C33">
        <v>0.32258064516129031</v>
      </c>
      <c r="D33">
        <v>1.8</v>
      </c>
      <c r="E33">
        <v>0.8</v>
      </c>
      <c r="F33">
        <v>7</v>
      </c>
      <c r="G33">
        <v>3.1</v>
      </c>
      <c r="H33">
        <v>1.3</v>
      </c>
      <c r="I33">
        <v>14.4</v>
      </c>
      <c r="J33">
        <v>0.6</v>
      </c>
      <c r="K33">
        <v>0.9</v>
      </c>
      <c r="L33">
        <v>2.4</v>
      </c>
      <c r="M33">
        <v>0.2</v>
      </c>
      <c r="N33">
        <v>1.3</v>
      </c>
      <c r="O33">
        <v>7</v>
      </c>
      <c r="P33">
        <v>7.1</v>
      </c>
      <c r="Q33">
        <v>0.9</v>
      </c>
      <c r="R33">
        <v>0.9</v>
      </c>
    </row>
    <row r="34" spans="1:18">
      <c r="A34" t="s">
        <v>76</v>
      </c>
      <c r="B34" t="s">
        <v>21</v>
      </c>
      <c r="C34">
        <v>0.34246575342465752</v>
      </c>
      <c r="D34">
        <v>2.1</v>
      </c>
      <c r="E34">
        <v>1.1000000000000001</v>
      </c>
      <c r="F34">
        <v>2</v>
      </c>
      <c r="G34">
        <v>2.8</v>
      </c>
      <c r="H34">
        <v>0.8</v>
      </c>
      <c r="I34">
        <v>10.199999999999999</v>
      </c>
      <c r="J34">
        <v>0.5</v>
      </c>
      <c r="K34">
        <v>0.6</v>
      </c>
      <c r="L34">
        <v>1.6</v>
      </c>
      <c r="M34">
        <v>0.4</v>
      </c>
      <c r="N34">
        <v>0.2</v>
      </c>
      <c r="O34">
        <v>5</v>
      </c>
      <c r="P34">
        <v>7.8</v>
      </c>
      <c r="Q34">
        <v>1.5</v>
      </c>
      <c r="R34">
        <v>1.2</v>
      </c>
    </row>
    <row r="35" spans="1:18">
      <c r="A35" t="s">
        <v>97</v>
      </c>
      <c r="B35" t="s">
        <v>21</v>
      </c>
      <c r="C35">
        <v>0.39232781168265041</v>
      </c>
      <c r="D35">
        <v>2.2000000000000002</v>
      </c>
      <c r="E35">
        <v>1</v>
      </c>
      <c r="F35">
        <v>2</v>
      </c>
      <c r="G35">
        <v>2.7</v>
      </c>
      <c r="H35">
        <v>0.6</v>
      </c>
      <c r="I35">
        <v>12.2</v>
      </c>
      <c r="J35">
        <v>0.7</v>
      </c>
      <c r="K35">
        <v>0.6</v>
      </c>
      <c r="L35">
        <v>2.1</v>
      </c>
      <c r="M35">
        <v>0.7</v>
      </c>
      <c r="N35">
        <v>0.1</v>
      </c>
      <c r="O35">
        <v>5</v>
      </c>
      <c r="P35">
        <v>5.7</v>
      </c>
      <c r="Q35">
        <v>0.7</v>
      </c>
      <c r="R35">
        <v>0.9</v>
      </c>
    </row>
    <row r="36" spans="1:18">
      <c r="A36" t="s">
        <v>98</v>
      </c>
      <c r="B36" t="s">
        <v>21</v>
      </c>
      <c r="C36">
        <v>0.42472864558754131</v>
      </c>
      <c r="D36">
        <v>1.8</v>
      </c>
      <c r="E36">
        <v>0.8</v>
      </c>
      <c r="F36">
        <v>3</v>
      </c>
      <c r="G36">
        <v>0.7</v>
      </c>
      <c r="H36">
        <v>0.5</v>
      </c>
      <c r="I36">
        <v>8.1</v>
      </c>
      <c r="J36">
        <v>0.3</v>
      </c>
      <c r="K36">
        <v>7.0000000000000007E-2</v>
      </c>
      <c r="L36">
        <v>1.7</v>
      </c>
      <c r="M36">
        <v>0.3</v>
      </c>
      <c r="N36">
        <v>0.8</v>
      </c>
      <c r="O36">
        <v>8</v>
      </c>
      <c r="P36">
        <v>5.9</v>
      </c>
      <c r="Q36">
        <v>2.8</v>
      </c>
      <c r="R36">
        <v>1</v>
      </c>
    </row>
    <row r="37" spans="1:18">
      <c r="A37" t="s">
        <v>100</v>
      </c>
      <c r="B37" t="s">
        <v>21</v>
      </c>
      <c r="C37">
        <v>0.27272727272727271</v>
      </c>
      <c r="D37">
        <v>2.7</v>
      </c>
      <c r="E37">
        <v>1.1000000000000001</v>
      </c>
      <c r="F37">
        <v>0</v>
      </c>
      <c r="G37">
        <v>2.8</v>
      </c>
      <c r="H37">
        <v>0.7</v>
      </c>
      <c r="I37">
        <v>13.8</v>
      </c>
      <c r="J37">
        <v>0.5</v>
      </c>
      <c r="K37">
        <v>0.6</v>
      </c>
      <c r="L37">
        <v>2.8</v>
      </c>
      <c r="M37">
        <v>0.9</v>
      </c>
      <c r="N37">
        <v>0.8</v>
      </c>
      <c r="O37">
        <v>8</v>
      </c>
      <c r="P37">
        <v>8.1</v>
      </c>
      <c r="Q37">
        <v>1.2</v>
      </c>
      <c r="R37">
        <v>0.9</v>
      </c>
    </row>
    <row r="38" spans="1:18">
      <c r="A38" t="s">
        <v>102</v>
      </c>
      <c r="B38" t="s">
        <v>21</v>
      </c>
      <c r="C38">
        <v>0.31034482758620691</v>
      </c>
      <c r="D38">
        <v>2</v>
      </c>
      <c r="E38">
        <v>0.8</v>
      </c>
      <c r="F38">
        <v>0</v>
      </c>
      <c r="G38">
        <v>1.7</v>
      </c>
      <c r="H38">
        <v>1</v>
      </c>
      <c r="I38">
        <v>14.2</v>
      </c>
      <c r="J38">
        <v>0.6</v>
      </c>
      <c r="K38">
        <v>0.8</v>
      </c>
      <c r="L38">
        <v>2.2000000000000002</v>
      </c>
      <c r="M38">
        <v>0.7</v>
      </c>
      <c r="N38">
        <v>0.7</v>
      </c>
      <c r="O38">
        <v>6</v>
      </c>
      <c r="P38">
        <v>6.6</v>
      </c>
      <c r="Q38">
        <v>1.2</v>
      </c>
      <c r="R38">
        <v>1.3</v>
      </c>
    </row>
    <row r="39" spans="1:18">
      <c r="A39" t="s">
        <v>105</v>
      </c>
      <c r="B39" t="s">
        <v>21</v>
      </c>
      <c r="C39" s="9">
        <v>0.34033613445378152</v>
      </c>
      <c r="D39">
        <v>1.6</v>
      </c>
      <c r="E39">
        <v>0.7</v>
      </c>
      <c r="F39">
        <v>0</v>
      </c>
      <c r="G39">
        <v>0.3</v>
      </c>
      <c r="H39">
        <v>0.2</v>
      </c>
      <c r="I39">
        <v>8.8000000000000007</v>
      </c>
      <c r="J39">
        <v>0.1</v>
      </c>
      <c r="K39">
        <v>0.04</v>
      </c>
      <c r="L39">
        <v>1.5</v>
      </c>
      <c r="M39">
        <v>0.1</v>
      </c>
      <c r="N39">
        <v>1</v>
      </c>
      <c r="O39">
        <v>7</v>
      </c>
      <c r="P39">
        <v>6.5</v>
      </c>
      <c r="Q39">
        <v>3.9</v>
      </c>
      <c r="R39">
        <v>0.88</v>
      </c>
    </row>
    <row r="40" spans="1:18">
      <c r="A40" t="s">
        <v>63</v>
      </c>
      <c r="B40" t="s">
        <v>18</v>
      </c>
      <c r="C40" s="9">
        <v>0.29067420266451355</v>
      </c>
      <c r="D40">
        <v>2.7</v>
      </c>
      <c r="E40">
        <v>1.2</v>
      </c>
      <c r="F40">
        <v>5</v>
      </c>
      <c r="G40">
        <v>3.4</v>
      </c>
      <c r="H40">
        <v>2.6</v>
      </c>
      <c r="I40">
        <v>17.600000000000001</v>
      </c>
      <c r="J40">
        <v>0.8</v>
      </c>
      <c r="K40">
        <v>0.7</v>
      </c>
      <c r="L40">
        <v>2.7</v>
      </c>
      <c r="M40">
        <v>0.5</v>
      </c>
      <c r="N40">
        <v>0.1</v>
      </c>
      <c r="O40">
        <v>4</v>
      </c>
      <c r="P40">
        <v>7.3</v>
      </c>
      <c r="Q40">
        <v>7.0000000000000007E-2</v>
      </c>
      <c r="R40">
        <v>0.3</v>
      </c>
    </row>
    <row r="41" spans="1:18">
      <c r="A41" t="s">
        <v>106</v>
      </c>
      <c r="B41" t="s">
        <v>75</v>
      </c>
      <c r="C41" s="9">
        <v>0.28092079594225516</v>
      </c>
      <c r="D41">
        <v>2.4</v>
      </c>
      <c r="E41">
        <v>0.9</v>
      </c>
      <c r="F41">
        <v>3</v>
      </c>
      <c r="G41">
        <v>3.5</v>
      </c>
      <c r="H41">
        <v>1.8</v>
      </c>
      <c r="I41">
        <v>17.3</v>
      </c>
      <c r="J41">
        <v>1</v>
      </c>
      <c r="K41">
        <v>1</v>
      </c>
      <c r="L41">
        <v>2.7</v>
      </c>
      <c r="M41">
        <v>0.8</v>
      </c>
      <c r="N41">
        <v>0.1</v>
      </c>
      <c r="O41">
        <v>13</v>
      </c>
      <c r="P41">
        <v>5.8</v>
      </c>
      <c r="Q41">
        <v>0.1</v>
      </c>
      <c r="R41">
        <v>0.4</v>
      </c>
    </row>
    <row r="42" spans="1:18">
      <c r="A42" t="s">
        <v>107</v>
      </c>
      <c r="B42" t="s">
        <v>21</v>
      </c>
      <c r="C42" s="9">
        <v>0.48257372654155489</v>
      </c>
      <c r="D42">
        <v>1.8</v>
      </c>
      <c r="E42">
        <v>0.6</v>
      </c>
      <c r="F42">
        <v>2</v>
      </c>
      <c r="G42">
        <v>1.1000000000000001</v>
      </c>
      <c r="H42">
        <v>0.5</v>
      </c>
      <c r="I42">
        <v>7.3</v>
      </c>
      <c r="J42">
        <v>0.3</v>
      </c>
      <c r="K42">
        <v>0</v>
      </c>
      <c r="L42">
        <v>1</v>
      </c>
      <c r="M42">
        <v>0.3</v>
      </c>
      <c r="N42">
        <v>0.2</v>
      </c>
      <c r="O42">
        <v>4</v>
      </c>
      <c r="P42">
        <v>4.8</v>
      </c>
      <c r="Q42">
        <v>1</v>
      </c>
      <c r="R42">
        <v>0.7</v>
      </c>
    </row>
    <row r="43" spans="1:18">
      <c r="A43" t="s">
        <v>108</v>
      </c>
      <c r="B43" t="s">
        <v>21</v>
      </c>
      <c r="C43" s="9">
        <v>0.60050041701417844</v>
      </c>
      <c r="D43">
        <v>1.2</v>
      </c>
      <c r="E43">
        <v>0.6</v>
      </c>
      <c r="F43">
        <v>1</v>
      </c>
      <c r="G43">
        <v>0.3</v>
      </c>
      <c r="H43">
        <v>0.06</v>
      </c>
      <c r="I43">
        <v>4.4000000000000004</v>
      </c>
      <c r="J43">
        <v>0.06</v>
      </c>
      <c r="K43">
        <v>0</v>
      </c>
      <c r="L43">
        <v>0.8</v>
      </c>
      <c r="M43">
        <v>0.1</v>
      </c>
      <c r="N43">
        <v>0.3</v>
      </c>
      <c r="O43">
        <v>1</v>
      </c>
      <c r="P43">
        <v>2.1</v>
      </c>
      <c r="Q43">
        <v>1.4</v>
      </c>
      <c r="R43">
        <v>0.2</v>
      </c>
    </row>
    <row r="44" spans="1:18">
      <c r="A44" t="s">
        <v>109</v>
      </c>
      <c r="B44" t="s">
        <v>131</v>
      </c>
      <c r="C44" s="9">
        <v>0.22653721682847897</v>
      </c>
      <c r="D44">
        <v>1.5</v>
      </c>
      <c r="E44">
        <v>0.6</v>
      </c>
      <c r="F44">
        <v>8</v>
      </c>
      <c r="G44">
        <v>2.2999999999999998</v>
      </c>
      <c r="H44">
        <v>1.5</v>
      </c>
      <c r="I44">
        <v>24.5</v>
      </c>
      <c r="J44">
        <v>1</v>
      </c>
      <c r="K44">
        <v>0.7</v>
      </c>
      <c r="L44">
        <v>2.8</v>
      </c>
      <c r="M44">
        <v>0.8</v>
      </c>
      <c r="N44">
        <v>0.2</v>
      </c>
      <c r="O44">
        <v>9</v>
      </c>
      <c r="P44">
        <v>5.9</v>
      </c>
      <c r="Q44">
        <v>0.3</v>
      </c>
      <c r="R44">
        <v>0.7</v>
      </c>
    </row>
    <row r="45" spans="1:18">
      <c r="A45" t="s">
        <v>110</v>
      </c>
      <c r="B45" t="s">
        <v>21</v>
      </c>
      <c r="C45" s="9">
        <v>0.41666666666666663</v>
      </c>
      <c r="D45">
        <v>2.4</v>
      </c>
      <c r="E45">
        <v>1</v>
      </c>
      <c r="F45">
        <v>0</v>
      </c>
      <c r="G45">
        <v>0.8</v>
      </c>
      <c r="H45">
        <v>0.4</v>
      </c>
      <c r="I45">
        <v>7.6</v>
      </c>
      <c r="J45">
        <v>0.3</v>
      </c>
      <c r="K45">
        <v>0.2</v>
      </c>
      <c r="L45">
        <v>1.2</v>
      </c>
      <c r="M45">
        <v>0.2</v>
      </c>
      <c r="N45">
        <v>0.2</v>
      </c>
      <c r="O45">
        <v>3</v>
      </c>
      <c r="P45">
        <v>3.9</v>
      </c>
      <c r="Q45">
        <v>1.6</v>
      </c>
      <c r="R45">
        <v>1.4</v>
      </c>
    </row>
    <row r="46" spans="1:18">
      <c r="A46" t="s">
        <v>111</v>
      </c>
      <c r="B46" t="s">
        <v>75</v>
      </c>
      <c r="C46" s="9">
        <v>0.2</v>
      </c>
      <c r="D46">
        <v>2</v>
      </c>
      <c r="E46">
        <v>0.9</v>
      </c>
      <c r="F46">
        <v>12</v>
      </c>
      <c r="G46">
        <v>3.5</v>
      </c>
      <c r="H46">
        <v>1.2</v>
      </c>
      <c r="I46">
        <v>13.9</v>
      </c>
      <c r="J46">
        <v>0.6</v>
      </c>
      <c r="K46">
        <v>1.1000000000000001</v>
      </c>
      <c r="L46">
        <v>2.2000000000000002</v>
      </c>
      <c r="M46">
        <v>0.7</v>
      </c>
      <c r="N46">
        <v>0.1</v>
      </c>
      <c r="O46">
        <v>4</v>
      </c>
      <c r="P46">
        <v>6.9</v>
      </c>
      <c r="Q46">
        <v>0.4</v>
      </c>
      <c r="R46">
        <v>0.5</v>
      </c>
    </row>
    <row r="47" spans="1:18">
      <c r="A47" t="s">
        <v>112</v>
      </c>
      <c r="B47" t="s">
        <v>59</v>
      </c>
      <c r="C47" s="9">
        <v>0.3098106712564544</v>
      </c>
      <c r="D47">
        <v>2.1</v>
      </c>
      <c r="E47">
        <v>0.6</v>
      </c>
      <c r="F47">
        <v>3</v>
      </c>
      <c r="G47">
        <v>0.6</v>
      </c>
      <c r="H47">
        <v>1.8</v>
      </c>
      <c r="I47">
        <v>16.3</v>
      </c>
      <c r="J47">
        <v>0.5</v>
      </c>
      <c r="K47">
        <v>0.7</v>
      </c>
      <c r="L47">
        <v>2</v>
      </c>
      <c r="M47">
        <v>0.5</v>
      </c>
      <c r="N47">
        <v>0.2</v>
      </c>
      <c r="O47">
        <v>2</v>
      </c>
      <c r="P47">
        <v>2.1</v>
      </c>
      <c r="Q47">
        <v>0.3</v>
      </c>
      <c r="R47">
        <v>0.7</v>
      </c>
    </row>
    <row r="48" spans="1:18">
      <c r="A48" t="s">
        <v>113</v>
      </c>
      <c r="B48" t="s">
        <v>59</v>
      </c>
      <c r="C48" s="9">
        <v>0.61085972850678727</v>
      </c>
      <c r="D48">
        <v>1</v>
      </c>
      <c r="E48">
        <v>0.4</v>
      </c>
      <c r="F48">
        <v>2</v>
      </c>
      <c r="G48">
        <v>1.8</v>
      </c>
      <c r="H48">
        <v>0.7</v>
      </c>
      <c r="I48">
        <v>6</v>
      </c>
      <c r="J48">
        <v>0.4</v>
      </c>
      <c r="K48">
        <v>1.1000000000000001</v>
      </c>
      <c r="L48">
        <v>1.5</v>
      </c>
      <c r="M48">
        <v>0.2</v>
      </c>
      <c r="N48">
        <v>0.04</v>
      </c>
      <c r="O48">
        <v>0</v>
      </c>
      <c r="P48">
        <v>3.1</v>
      </c>
      <c r="Q48">
        <v>0.3</v>
      </c>
      <c r="R48">
        <v>0.2</v>
      </c>
    </row>
    <row r="49" spans="1:18">
      <c r="A49" t="s">
        <v>114</v>
      </c>
      <c r="B49" t="s">
        <v>21</v>
      </c>
      <c r="C49" s="9">
        <v>0.20809248554913296</v>
      </c>
      <c r="D49">
        <v>1.5</v>
      </c>
      <c r="E49">
        <v>0.7</v>
      </c>
      <c r="F49">
        <v>5</v>
      </c>
      <c r="G49">
        <v>3.8</v>
      </c>
      <c r="H49">
        <v>1</v>
      </c>
      <c r="I49">
        <v>11.8</v>
      </c>
      <c r="J49">
        <v>0.4</v>
      </c>
      <c r="K49">
        <v>1.4</v>
      </c>
      <c r="L49">
        <v>2.2999999999999998</v>
      </c>
      <c r="M49">
        <v>0.8</v>
      </c>
      <c r="N49">
        <v>0.3</v>
      </c>
      <c r="O49">
        <v>5</v>
      </c>
      <c r="P49">
        <v>7.5</v>
      </c>
      <c r="Q49">
        <v>0.5</v>
      </c>
      <c r="R49">
        <v>0.7</v>
      </c>
    </row>
    <row r="50" spans="1:18">
      <c r="A50" t="s">
        <v>115</v>
      </c>
      <c r="B50" t="s">
        <v>21</v>
      </c>
      <c r="C50" s="9">
        <v>0.49861495844875348</v>
      </c>
      <c r="D50">
        <v>1.9</v>
      </c>
      <c r="E50">
        <v>0.8</v>
      </c>
      <c r="F50">
        <v>1</v>
      </c>
      <c r="G50">
        <v>1.1000000000000001</v>
      </c>
      <c r="H50">
        <v>0.5</v>
      </c>
      <c r="I50">
        <v>6.5</v>
      </c>
      <c r="J50">
        <v>0.06</v>
      </c>
      <c r="K50">
        <v>0</v>
      </c>
      <c r="L50">
        <v>1.8</v>
      </c>
      <c r="M50">
        <v>0.06</v>
      </c>
      <c r="N50">
        <v>0.4</v>
      </c>
      <c r="O50">
        <v>2</v>
      </c>
      <c r="P50">
        <v>4.5999999999999996</v>
      </c>
      <c r="Q50">
        <v>1.1000000000000001</v>
      </c>
      <c r="R50">
        <v>0.6</v>
      </c>
    </row>
    <row r="51" spans="1:18">
      <c r="A51" t="s">
        <v>116</v>
      </c>
      <c r="B51" t="s">
        <v>132</v>
      </c>
      <c r="C51" s="9">
        <v>0.29443838604143951</v>
      </c>
      <c r="D51">
        <v>1.5</v>
      </c>
      <c r="E51">
        <v>0.6</v>
      </c>
      <c r="F51">
        <v>2</v>
      </c>
      <c r="G51">
        <v>2.1</v>
      </c>
      <c r="H51">
        <v>0.4</v>
      </c>
      <c r="I51">
        <v>14.3</v>
      </c>
      <c r="J51">
        <v>0.4</v>
      </c>
      <c r="K51">
        <v>0.3</v>
      </c>
      <c r="L51">
        <v>2.2999999999999998</v>
      </c>
      <c r="M51">
        <v>0.5</v>
      </c>
      <c r="N51">
        <v>0.4</v>
      </c>
      <c r="O51">
        <v>6</v>
      </c>
      <c r="P51">
        <v>5.8</v>
      </c>
      <c r="Q51">
        <v>1.2</v>
      </c>
      <c r="R51">
        <v>0.9</v>
      </c>
    </row>
    <row r="52" spans="1:18">
      <c r="A52" t="s">
        <v>117</v>
      </c>
      <c r="B52" t="s">
        <v>18</v>
      </c>
      <c r="C52" s="9">
        <v>0.28346456692913385</v>
      </c>
      <c r="D52">
        <v>1</v>
      </c>
      <c r="E52">
        <v>0.3</v>
      </c>
      <c r="F52">
        <v>5</v>
      </c>
      <c r="G52">
        <v>2.2999999999999998</v>
      </c>
      <c r="H52">
        <v>0.7</v>
      </c>
      <c r="I52">
        <v>8.9</v>
      </c>
      <c r="J52">
        <v>0.4</v>
      </c>
      <c r="K52">
        <v>0.5</v>
      </c>
      <c r="L52">
        <v>2.6</v>
      </c>
      <c r="M52">
        <v>1.3</v>
      </c>
      <c r="N52">
        <v>0.5</v>
      </c>
      <c r="O52">
        <v>3</v>
      </c>
      <c r="P52">
        <v>5.0999999999999996</v>
      </c>
      <c r="Q52">
        <v>0.2</v>
      </c>
      <c r="R52">
        <v>0.8</v>
      </c>
    </row>
    <row r="53" spans="1:18">
      <c r="A53" t="s">
        <v>118</v>
      </c>
      <c r="B53" t="s">
        <v>21</v>
      </c>
      <c r="C53" s="9">
        <v>0.3517915309446254</v>
      </c>
      <c r="D53">
        <v>1.4</v>
      </c>
      <c r="E53">
        <v>0.7</v>
      </c>
      <c r="F53">
        <v>2</v>
      </c>
      <c r="G53">
        <v>0.8</v>
      </c>
      <c r="H53">
        <v>0.2</v>
      </c>
      <c r="I53">
        <v>5.6</v>
      </c>
      <c r="J53">
        <v>7.0000000000000007E-2</v>
      </c>
      <c r="K53">
        <v>0.04</v>
      </c>
      <c r="L53">
        <v>1</v>
      </c>
      <c r="M53">
        <v>0.2</v>
      </c>
      <c r="N53">
        <v>0.4</v>
      </c>
      <c r="O53">
        <v>6</v>
      </c>
      <c r="P53">
        <v>3.5</v>
      </c>
      <c r="Q53">
        <v>0.7</v>
      </c>
      <c r="R53">
        <v>0.5</v>
      </c>
    </row>
    <row r="54" spans="1:18">
      <c r="A54" t="s">
        <v>119</v>
      </c>
      <c r="B54" t="s">
        <v>59</v>
      </c>
      <c r="C54" s="9">
        <v>0.36486486486486491</v>
      </c>
      <c r="D54">
        <v>1.1000000000000001</v>
      </c>
      <c r="E54">
        <v>0.4</v>
      </c>
      <c r="F54">
        <v>1</v>
      </c>
      <c r="G54">
        <v>1.4</v>
      </c>
      <c r="H54">
        <v>0.6</v>
      </c>
      <c r="I54">
        <v>11.7</v>
      </c>
      <c r="J54">
        <v>0.3</v>
      </c>
      <c r="K54">
        <v>0.2</v>
      </c>
      <c r="L54">
        <v>3.4</v>
      </c>
      <c r="M54">
        <v>1.6</v>
      </c>
      <c r="N54">
        <v>0.4</v>
      </c>
      <c r="O54">
        <v>4</v>
      </c>
      <c r="P54">
        <v>4.0999999999999996</v>
      </c>
      <c r="Q54">
        <v>0.4</v>
      </c>
      <c r="R54">
        <v>1.2</v>
      </c>
    </row>
    <row r="55" spans="1:18">
      <c r="A55" t="s">
        <v>120</v>
      </c>
      <c r="B55" t="s">
        <v>21</v>
      </c>
      <c r="C55" s="9">
        <v>0.78488372093023251</v>
      </c>
      <c r="D55">
        <v>1.1000000000000001</v>
      </c>
      <c r="E55">
        <v>0.6</v>
      </c>
      <c r="F55">
        <v>0</v>
      </c>
      <c r="G55">
        <v>0.4</v>
      </c>
      <c r="H55">
        <v>0.1</v>
      </c>
      <c r="I55">
        <v>3.6</v>
      </c>
      <c r="J55">
        <v>0.1</v>
      </c>
      <c r="K55">
        <v>0.06</v>
      </c>
      <c r="L55">
        <v>0.8</v>
      </c>
      <c r="M55">
        <v>0.3</v>
      </c>
      <c r="N55">
        <v>0.2</v>
      </c>
      <c r="O55">
        <v>0</v>
      </c>
      <c r="P55">
        <v>1.9</v>
      </c>
      <c r="Q55">
        <v>0.7</v>
      </c>
      <c r="R55">
        <v>0.6</v>
      </c>
    </row>
    <row r="56" spans="1:18">
      <c r="A56" t="s">
        <v>60</v>
      </c>
      <c r="B56" t="s">
        <v>59</v>
      </c>
      <c r="C56" s="9">
        <v>0.33284023668639051</v>
      </c>
      <c r="D56">
        <v>2.6</v>
      </c>
      <c r="E56">
        <v>0.7</v>
      </c>
      <c r="F56">
        <v>4</v>
      </c>
      <c r="G56">
        <v>3.1</v>
      </c>
      <c r="H56">
        <v>2.1</v>
      </c>
      <c r="I56">
        <v>23.3</v>
      </c>
      <c r="J56">
        <v>3</v>
      </c>
      <c r="K56">
        <v>1.1000000000000001</v>
      </c>
      <c r="L56">
        <v>2.4</v>
      </c>
      <c r="M56">
        <v>0.6</v>
      </c>
      <c r="N56">
        <v>0.1</v>
      </c>
      <c r="O56">
        <v>4</v>
      </c>
      <c r="P56">
        <v>5.6</v>
      </c>
      <c r="Q56">
        <v>0.1</v>
      </c>
      <c r="R56">
        <v>0.9</v>
      </c>
    </row>
    <row r="57" spans="1:18">
      <c r="A57" t="s">
        <v>121</v>
      </c>
      <c r="B57" t="s">
        <v>21</v>
      </c>
      <c r="C57" s="9">
        <v>0.26722090261282661</v>
      </c>
      <c r="D57">
        <v>1.6</v>
      </c>
      <c r="E57">
        <v>0.9</v>
      </c>
      <c r="F57">
        <v>2</v>
      </c>
      <c r="G57">
        <v>0.9</v>
      </c>
      <c r="H57">
        <v>0.5</v>
      </c>
      <c r="I57">
        <v>6.8</v>
      </c>
      <c r="J57">
        <v>0.3</v>
      </c>
      <c r="K57">
        <v>0.1</v>
      </c>
      <c r="L57">
        <v>1.5</v>
      </c>
      <c r="M57">
        <v>0.08</v>
      </c>
      <c r="N57">
        <v>0.2</v>
      </c>
      <c r="O57">
        <v>1</v>
      </c>
      <c r="P57">
        <v>6.3</v>
      </c>
      <c r="Q57">
        <v>2</v>
      </c>
      <c r="R57">
        <v>0.8</v>
      </c>
    </row>
    <row r="58" spans="1:18">
      <c r="A58" t="s">
        <v>122</v>
      </c>
      <c r="B58" t="s">
        <v>21</v>
      </c>
      <c r="C58" s="9">
        <v>0.18672199170124482</v>
      </c>
      <c r="D58">
        <v>1.5</v>
      </c>
      <c r="E58">
        <v>0.8</v>
      </c>
      <c r="F58">
        <v>2</v>
      </c>
      <c r="G58">
        <v>1.9</v>
      </c>
      <c r="H58">
        <v>0.7</v>
      </c>
      <c r="I58">
        <v>15.4</v>
      </c>
      <c r="J58">
        <v>0.7</v>
      </c>
      <c r="K58">
        <v>0.3</v>
      </c>
      <c r="L58">
        <v>2.4</v>
      </c>
      <c r="M58">
        <v>1</v>
      </c>
      <c r="N58">
        <v>0.6</v>
      </c>
      <c r="O58">
        <v>14</v>
      </c>
      <c r="P58">
        <v>4.2</v>
      </c>
      <c r="Q58">
        <v>0.3</v>
      </c>
      <c r="R58">
        <v>0.4</v>
      </c>
    </row>
    <row r="59" spans="1:18">
      <c r="A59" t="s">
        <v>123</v>
      </c>
      <c r="B59" t="s">
        <v>21</v>
      </c>
      <c r="C59" s="9">
        <v>0.4025044722719141</v>
      </c>
      <c r="D59">
        <v>2.1</v>
      </c>
      <c r="E59">
        <v>0.8</v>
      </c>
      <c r="F59">
        <v>0</v>
      </c>
      <c r="G59">
        <v>1.6</v>
      </c>
      <c r="H59">
        <v>0.5</v>
      </c>
      <c r="I59">
        <v>9.6</v>
      </c>
      <c r="J59">
        <v>0.06</v>
      </c>
      <c r="K59">
        <v>0.06</v>
      </c>
      <c r="L59">
        <v>1.7</v>
      </c>
      <c r="M59">
        <v>0.06</v>
      </c>
      <c r="N59">
        <v>0.1</v>
      </c>
      <c r="O59">
        <v>2</v>
      </c>
      <c r="P59">
        <v>4.9000000000000004</v>
      </c>
      <c r="Q59">
        <v>0.7</v>
      </c>
      <c r="R59">
        <v>0.7</v>
      </c>
    </row>
    <row r="60" spans="1:18">
      <c r="A60" t="s">
        <v>124</v>
      </c>
      <c r="B60" t="s">
        <v>21</v>
      </c>
      <c r="C60" s="9">
        <v>0.23510971786833856</v>
      </c>
      <c r="D60">
        <v>2.4</v>
      </c>
      <c r="E60">
        <v>0.9</v>
      </c>
      <c r="F60">
        <v>0</v>
      </c>
      <c r="G60">
        <v>1.7</v>
      </c>
      <c r="H60">
        <v>0.4</v>
      </c>
      <c r="I60">
        <v>7.7</v>
      </c>
      <c r="J60">
        <v>0.3</v>
      </c>
      <c r="K60">
        <v>0.4</v>
      </c>
      <c r="L60">
        <v>1</v>
      </c>
      <c r="M60">
        <v>0.3</v>
      </c>
      <c r="N60">
        <v>0.3</v>
      </c>
      <c r="O60">
        <v>4</v>
      </c>
      <c r="P60">
        <v>4.9000000000000004</v>
      </c>
      <c r="Q60">
        <v>1.2</v>
      </c>
      <c r="R60">
        <v>0.5</v>
      </c>
    </row>
    <row r="61" spans="1:18">
      <c r="A61" t="s">
        <v>125</v>
      </c>
      <c r="B61" t="s">
        <v>21</v>
      </c>
      <c r="C61" s="9">
        <v>0.31779661016949157</v>
      </c>
      <c r="D61">
        <v>0.9</v>
      </c>
      <c r="E61">
        <v>0.4</v>
      </c>
      <c r="F61">
        <v>1</v>
      </c>
      <c r="G61">
        <v>0.4</v>
      </c>
      <c r="H61">
        <v>0.2</v>
      </c>
      <c r="I61">
        <v>5</v>
      </c>
      <c r="J61">
        <v>0</v>
      </c>
      <c r="K61">
        <v>0.1</v>
      </c>
      <c r="L61">
        <v>1.2</v>
      </c>
      <c r="M61">
        <v>0.4</v>
      </c>
      <c r="N61">
        <v>0.6</v>
      </c>
      <c r="O61">
        <v>5</v>
      </c>
      <c r="P61">
        <v>2.9</v>
      </c>
      <c r="Q61">
        <v>1.3</v>
      </c>
      <c r="R61">
        <v>0.7</v>
      </c>
    </row>
    <row r="62" spans="1:18">
      <c r="A62" t="s">
        <v>126</v>
      </c>
      <c r="B62" t="s">
        <v>133</v>
      </c>
      <c r="C62" s="9">
        <v>0.31690140845070425</v>
      </c>
      <c r="D62">
        <v>1.9</v>
      </c>
      <c r="E62">
        <v>0.9</v>
      </c>
      <c r="F62">
        <v>1</v>
      </c>
      <c r="G62">
        <v>2.8</v>
      </c>
      <c r="H62">
        <v>1.2</v>
      </c>
      <c r="I62">
        <v>17.3</v>
      </c>
      <c r="J62">
        <v>0.7</v>
      </c>
      <c r="K62">
        <v>0.6</v>
      </c>
      <c r="L62">
        <v>3.3</v>
      </c>
      <c r="M62">
        <v>0.6</v>
      </c>
      <c r="N62">
        <v>0.1</v>
      </c>
      <c r="O62">
        <v>4</v>
      </c>
      <c r="P62">
        <v>5.8</v>
      </c>
      <c r="Q62">
        <v>0.6</v>
      </c>
      <c r="R62">
        <v>0.8</v>
      </c>
    </row>
    <row r="63" spans="1:18">
      <c r="A63" t="s">
        <v>127</v>
      </c>
      <c r="B63" t="s">
        <v>59</v>
      </c>
      <c r="C63" s="9">
        <v>0.12290884260839877</v>
      </c>
      <c r="D63">
        <v>1.1000000000000001</v>
      </c>
      <c r="E63">
        <v>0.4</v>
      </c>
      <c r="F63">
        <v>5</v>
      </c>
      <c r="G63">
        <v>3.1</v>
      </c>
      <c r="H63">
        <v>1.4</v>
      </c>
      <c r="I63">
        <v>25.3</v>
      </c>
      <c r="J63">
        <v>0.6</v>
      </c>
      <c r="K63">
        <v>0.7</v>
      </c>
      <c r="L63">
        <v>3</v>
      </c>
      <c r="M63">
        <v>1</v>
      </c>
      <c r="N63">
        <v>0.2</v>
      </c>
      <c r="O63">
        <v>9</v>
      </c>
      <c r="P63">
        <v>5.7</v>
      </c>
      <c r="Q63">
        <v>0</v>
      </c>
      <c r="R63">
        <v>0.3</v>
      </c>
    </row>
    <row r="64" spans="1:18">
      <c r="A64" t="s">
        <v>128</v>
      </c>
      <c r="B64" t="s">
        <v>59</v>
      </c>
      <c r="C64" s="9">
        <v>0.17013232514177692</v>
      </c>
      <c r="D64">
        <v>2.4</v>
      </c>
      <c r="E64">
        <v>0.6</v>
      </c>
      <c r="F64">
        <v>2</v>
      </c>
      <c r="G64">
        <v>4.5</v>
      </c>
      <c r="H64">
        <v>1</v>
      </c>
      <c r="I64">
        <v>20.7</v>
      </c>
      <c r="J64">
        <v>0.4</v>
      </c>
      <c r="K64">
        <v>0.9</v>
      </c>
      <c r="L64">
        <v>2.9</v>
      </c>
      <c r="M64">
        <v>0.6</v>
      </c>
      <c r="N64">
        <v>0.2</v>
      </c>
      <c r="O64">
        <v>3</v>
      </c>
      <c r="P64">
        <v>7.4</v>
      </c>
      <c r="Q64">
        <v>0.3</v>
      </c>
      <c r="R64">
        <v>0.6</v>
      </c>
    </row>
    <row r="65" spans="1:18">
      <c r="A65" t="s">
        <v>129</v>
      </c>
      <c r="B65" t="s">
        <v>18</v>
      </c>
      <c r="C65" s="9">
        <v>0.1875</v>
      </c>
      <c r="D65">
        <v>1.7</v>
      </c>
      <c r="E65">
        <v>1</v>
      </c>
      <c r="F65">
        <v>3</v>
      </c>
      <c r="G65">
        <v>1.6</v>
      </c>
      <c r="H65">
        <v>0.8</v>
      </c>
      <c r="I65">
        <v>15.1</v>
      </c>
      <c r="J65">
        <v>0.5</v>
      </c>
      <c r="K65">
        <v>0.9</v>
      </c>
      <c r="L65">
        <v>2.6</v>
      </c>
      <c r="M65">
        <v>1</v>
      </c>
      <c r="N65">
        <v>0.5</v>
      </c>
      <c r="O65">
        <v>7</v>
      </c>
      <c r="P65">
        <v>4.5999999999999996</v>
      </c>
      <c r="Q65">
        <v>0.9</v>
      </c>
      <c r="R65">
        <v>1</v>
      </c>
    </row>
    <row r="66" spans="1:18">
      <c r="A66" t="s">
        <v>130</v>
      </c>
      <c r="B66" t="s">
        <v>59</v>
      </c>
      <c r="C66" s="9">
        <v>0.22235948116121065</v>
      </c>
      <c r="D66">
        <v>1.7</v>
      </c>
      <c r="E66">
        <v>0.6</v>
      </c>
      <c r="F66">
        <v>1</v>
      </c>
      <c r="G66">
        <v>2.1</v>
      </c>
      <c r="H66">
        <v>0.4</v>
      </c>
      <c r="I66">
        <v>11.6</v>
      </c>
      <c r="J66">
        <v>0.5</v>
      </c>
      <c r="K66">
        <v>0.3</v>
      </c>
      <c r="L66">
        <v>1.9</v>
      </c>
      <c r="M66">
        <v>0.9</v>
      </c>
      <c r="N66">
        <v>0.3</v>
      </c>
      <c r="O66">
        <v>6</v>
      </c>
      <c r="P66">
        <v>4</v>
      </c>
      <c r="Q66">
        <v>0.2</v>
      </c>
      <c r="R66">
        <v>0.6</v>
      </c>
    </row>
    <row r="68" spans="1:18">
      <c r="A68" t="s">
        <v>25</v>
      </c>
      <c r="B68" t="s">
        <v>30</v>
      </c>
      <c r="C68">
        <v>0</v>
      </c>
      <c r="D68">
        <v>0.3</v>
      </c>
      <c r="E68">
        <v>0.05</v>
      </c>
      <c r="F68">
        <v>0</v>
      </c>
      <c r="G68">
        <v>0.3</v>
      </c>
      <c r="H68">
        <v>0.3</v>
      </c>
      <c r="I68">
        <v>14.5</v>
      </c>
      <c r="J68">
        <v>1.3</v>
      </c>
      <c r="K68">
        <v>0.4</v>
      </c>
      <c r="L68">
        <v>5.3</v>
      </c>
      <c r="M68">
        <v>2.8</v>
      </c>
      <c r="N68">
        <v>1.3</v>
      </c>
      <c r="O68">
        <v>3</v>
      </c>
      <c r="P68">
        <v>3.8</v>
      </c>
      <c r="Q68">
        <v>0.6</v>
      </c>
      <c r="R68">
        <v>1.2</v>
      </c>
    </row>
    <row r="69" spans="1:18">
      <c r="A69" t="s">
        <v>26</v>
      </c>
      <c r="B69" t="s">
        <v>30</v>
      </c>
      <c r="C69">
        <v>0</v>
      </c>
      <c r="D69">
        <v>0.5</v>
      </c>
      <c r="E69">
        <v>0.2</v>
      </c>
      <c r="F69">
        <v>7</v>
      </c>
      <c r="G69">
        <v>2.8</v>
      </c>
      <c r="H69">
        <v>2.2000000000000002</v>
      </c>
      <c r="I69">
        <v>21.2</v>
      </c>
      <c r="J69">
        <v>2.6</v>
      </c>
      <c r="K69">
        <v>1.9</v>
      </c>
      <c r="L69">
        <v>8.1</v>
      </c>
      <c r="M69">
        <v>3.1</v>
      </c>
      <c r="N69">
        <v>1.7</v>
      </c>
      <c r="O69">
        <v>8</v>
      </c>
      <c r="P69">
        <v>7.8</v>
      </c>
      <c r="Q69">
        <v>0.8</v>
      </c>
      <c r="R69">
        <v>1.3</v>
      </c>
    </row>
    <row r="70" spans="1:18">
      <c r="A70" t="s">
        <v>27</v>
      </c>
      <c r="B70" t="s">
        <v>31</v>
      </c>
      <c r="C70">
        <v>0.17391304347826086</v>
      </c>
      <c r="D70">
        <v>1.1000000000000001</v>
      </c>
      <c r="E70">
        <v>0.3</v>
      </c>
      <c r="F70">
        <v>3</v>
      </c>
      <c r="G70">
        <v>0.3</v>
      </c>
      <c r="H70">
        <v>0.3</v>
      </c>
      <c r="I70">
        <v>19.600000000000001</v>
      </c>
      <c r="J70">
        <v>2.6</v>
      </c>
      <c r="K70">
        <v>0.04</v>
      </c>
      <c r="L70">
        <v>11.2</v>
      </c>
      <c r="M70">
        <v>2.2999999999999998</v>
      </c>
      <c r="N70">
        <v>2.7</v>
      </c>
      <c r="O70">
        <v>15</v>
      </c>
      <c r="P70">
        <v>8.1999999999999993</v>
      </c>
      <c r="Q70">
        <v>3.7</v>
      </c>
      <c r="R70">
        <v>1.4</v>
      </c>
    </row>
    <row r="71" spans="1:18">
      <c r="A71" t="s">
        <v>28</v>
      </c>
      <c r="B71" t="s">
        <v>31</v>
      </c>
      <c r="C71">
        <v>6.0606060606060608E-2</v>
      </c>
      <c r="D71">
        <v>0.6</v>
      </c>
      <c r="E71">
        <v>0.2</v>
      </c>
      <c r="F71">
        <v>1</v>
      </c>
      <c r="G71">
        <v>0.2</v>
      </c>
      <c r="H71">
        <v>0.3</v>
      </c>
      <c r="I71">
        <v>48.9</v>
      </c>
      <c r="J71">
        <v>5.2</v>
      </c>
      <c r="K71">
        <v>0.3</v>
      </c>
      <c r="L71">
        <v>8.5</v>
      </c>
      <c r="M71">
        <v>1.6</v>
      </c>
      <c r="N71">
        <v>2.2000000000000002</v>
      </c>
      <c r="O71">
        <v>18</v>
      </c>
      <c r="P71">
        <v>3.9</v>
      </c>
      <c r="Q71">
        <v>1.4</v>
      </c>
      <c r="R71">
        <v>1</v>
      </c>
    </row>
    <row r="72" spans="1:18">
      <c r="A72" t="s">
        <v>141</v>
      </c>
      <c r="B72" t="s">
        <v>144</v>
      </c>
      <c r="C72">
        <v>0.21875</v>
      </c>
      <c r="D72">
        <v>1.9</v>
      </c>
      <c r="E72">
        <v>0.7</v>
      </c>
      <c r="F72">
        <v>3</v>
      </c>
      <c r="G72">
        <v>2.2999999999999998</v>
      </c>
      <c r="H72">
        <v>1</v>
      </c>
      <c r="I72">
        <v>23.3</v>
      </c>
      <c r="J72">
        <v>2.4</v>
      </c>
      <c r="K72">
        <v>0.8</v>
      </c>
      <c r="L72">
        <v>7.8</v>
      </c>
      <c r="M72">
        <v>3.2</v>
      </c>
      <c r="N72">
        <v>1.6</v>
      </c>
      <c r="O72">
        <v>18</v>
      </c>
      <c r="P72">
        <v>6.4</v>
      </c>
      <c r="Q72">
        <v>0.8</v>
      </c>
      <c r="R72">
        <v>1.1000000000000001</v>
      </c>
    </row>
    <row r="73" spans="1:18">
      <c r="A73" t="s">
        <v>142</v>
      </c>
      <c r="B73" t="s">
        <v>31</v>
      </c>
      <c r="C73">
        <v>0.2</v>
      </c>
      <c r="D73">
        <v>0.9</v>
      </c>
      <c r="E73">
        <v>0.3</v>
      </c>
      <c r="F73">
        <v>2</v>
      </c>
      <c r="G73">
        <v>0.2</v>
      </c>
      <c r="H73">
        <v>0.1</v>
      </c>
      <c r="I73">
        <v>37.299999999999997</v>
      </c>
      <c r="J73">
        <v>2.6</v>
      </c>
      <c r="K73">
        <v>0</v>
      </c>
      <c r="L73">
        <v>7.3</v>
      </c>
      <c r="M73">
        <v>0.7</v>
      </c>
      <c r="N73">
        <v>3</v>
      </c>
      <c r="O73">
        <v>25</v>
      </c>
      <c r="P73">
        <v>4.8</v>
      </c>
      <c r="Q73">
        <v>2.4</v>
      </c>
      <c r="R73">
        <v>1.1000000000000001</v>
      </c>
    </row>
    <row r="74" spans="1:18">
      <c r="A74" t="s">
        <v>143</v>
      </c>
      <c r="B74" t="s">
        <v>31</v>
      </c>
      <c r="C74">
        <v>0.16666666666666666</v>
      </c>
      <c r="D74">
        <v>0.5</v>
      </c>
      <c r="E74">
        <v>0.3</v>
      </c>
      <c r="F74">
        <v>1</v>
      </c>
      <c r="G74">
        <v>0.2</v>
      </c>
      <c r="H74">
        <v>0.2</v>
      </c>
      <c r="I74">
        <v>21.1</v>
      </c>
      <c r="J74">
        <v>4.4000000000000004</v>
      </c>
      <c r="K74">
        <v>0.1</v>
      </c>
      <c r="L74">
        <v>8.9</v>
      </c>
      <c r="M74">
        <v>2</v>
      </c>
      <c r="N74">
        <v>2.2000000000000002</v>
      </c>
      <c r="O74">
        <v>15</v>
      </c>
      <c r="P74">
        <v>4.9000000000000004</v>
      </c>
      <c r="Q74">
        <v>1.9</v>
      </c>
      <c r="R74">
        <v>0.8</v>
      </c>
    </row>
    <row r="75" spans="1:18">
      <c r="A75" t="s">
        <v>27</v>
      </c>
      <c r="B75" t="s">
        <v>31</v>
      </c>
      <c r="C75">
        <v>0.17391304347826086</v>
      </c>
      <c r="D75">
        <v>1.1000000000000001</v>
      </c>
      <c r="E75">
        <v>0.3</v>
      </c>
      <c r="F75">
        <v>3</v>
      </c>
      <c r="G75">
        <v>0.3</v>
      </c>
      <c r="H75">
        <v>0.3</v>
      </c>
      <c r="I75">
        <v>19.600000000000001</v>
      </c>
      <c r="J75">
        <v>2.6</v>
      </c>
      <c r="K75">
        <v>0.04</v>
      </c>
      <c r="L75">
        <v>11.2</v>
      </c>
      <c r="M75">
        <v>2.2999999999999998</v>
      </c>
      <c r="N75">
        <v>2.7</v>
      </c>
      <c r="O75">
        <v>15</v>
      </c>
      <c r="P75">
        <v>8.1999999999999993</v>
      </c>
      <c r="Q75">
        <v>3.7</v>
      </c>
      <c r="R75">
        <v>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9C53-FA84-4846-B9C2-5DBD7DF49D51}">
  <dimension ref="A1:AB257"/>
  <sheetViews>
    <sheetView tabSelected="1" topLeftCell="A204" workbookViewId="0">
      <selection activeCell="R217" sqref="R217"/>
    </sheetView>
  </sheetViews>
  <sheetFormatPr defaultRowHeight="15"/>
  <cols>
    <col min="4" max="4" width="15" bestFit="1" customWidth="1"/>
  </cols>
  <sheetData>
    <row r="1" spans="1:28">
      <c r="A1" t="s">
        <v>0</v>
      </c>
      <c r="B1" t="s">
        <v>41</v>
      </c>
      <c r="C1" t="s">
        <v>42</v>
      </c>
      <c r="D1" t="s">
        <v>1</v>
      </c>
      <c r="E1" t="s">
        <v>43</v>
      </c>
      <c r="F1" t="s">
        <v>44</v>
      </c>
      <c r="G1" t="s">
        <v>392</v>
      </c>
      <c r="H1" t="s">
        <v>32</v>
      </c>
      <c r="I1" t="s">
        <v>2</v>
      </c>
      <c r="J1" t="s">
        <v>389</v>
      </c>
      <c r="K1" t="s">
        <v>390</v>
      </c>
      <c r="L1" t="s">
        <v>3</v>
      </c>
      <c r="M1" t="s">
        <v>4</v>
      </c>
      <c r="N1" t="s">
        <v>401</v>
      </c>
      <c r="O1" t="s">
        <v>145</v>
      </c>
      <c r="P1" t="s">
        <v>400</v>
      </c>
      <c r="Q1" t="s">
        <v>7</v>
      </c>
      <c r="R1" t="s">
        <v>8</v>
      </c>
      <c r="S1" t="s">
        <v>9</v>
      </c>
      <c r="T1" t="s">
        <v>394</v>
      </c>
      <c r="U1" t="s">
        <v>11</v>
      </c>
      <c r="V1" t="s">
        <v>397</v>
      </c>
      <c r="W1" t="s">
        <v>398</v>
      </c>
      <c r="X1" t="s">
        <v>402</v>
      </c>
      <c r="Y1" t="s">
        <v>391</v>
      </c>
      <c r="Z1" t="s">
        <v>15</v>
      </c>
      <c r="AA1" t="s">
        <v>396</v>
      </c>
    </row>
    <row r="2" spans="1:28">
      <c r="A2" t="s">
        <v>146</v>
      </c>
      <c r="B2" t="s">
        <v>67</v>
      </c>
      <c r="C2" t="s">
        <v>53</v>
      </c>
      <c r="D2" t="s">
        <v>21</v>
      </c>
      <c r="E2">
        <v>32</v>
      </c>
      <c r="F2">
        <v>25</v>
      </c>
      <c r="G2">
        <v>2250</v>
      </c>
      <c r="H2">
        <f t="shared" ref="H2:H65" si="0">G2/90</f>
        <v>25</v>
      </c>
      <c r="I2">
        <v>26</v>
      </c>
      <c r="J2">
        <f t="shared" ref="J2:J65" si="1">I2/H2</f>
        <v>1.04</v>
      </c>
      <c r="K2">
        <v>3.8</v>
      </c>
      <c r="L2">
        <v>2</v>
      </c>
      <c r="M2">
        <v>3</v>
      </c>
      <c r="N2">
        <f>M2/H2</f>
        <v>0.12</v>
      </c>
      <c r="O2">
        <v>1.5</v>
      </c>
      <c r="P2">
        <v>0.6</v>
      </c>
      <c r="Q2">
        <v>9.8000000000000007</v>
      </c>
      <c r="R2">
        <v>0.2</v>
      </c>
      <c r="S2">
        <v>0.2</v>
      </c>
      <c r="T2">
        <v>1.7</v>
      </c>
      <c r="U2">
        <v>0.2</v>
      </c>
      <c r="V2">
        <v>0.4</v>
      </c>
      <c r="W2">
        <v>1</v>
      </c>
      <c r="X2">
        <f>W2/H2</f>
        <v>0.04</v>
      </c>
      <c r="Y2">
        <v>6.5</v>
      </c>
      <c r="Z2">
        <v>1.5</v>
      </c>
      <c r="AA2">
        <v>1.2</v>
      </c>
    </row>
    <row r="3" spans="1:28">
      <c r="A3" t="s">
        <v>17</v>
      </c>
      <c r="B3" t="s">
        <v>48</v>
      </c>
      <c r="C3" t="s">
        <v>49</v>
      </c>
      <c r="D3" t="s">
        <v>18</v>
      </c>
      <c r="E3">
        <v>24</v>
      </c>
      <c r="F3">
        <v>29</v>
      </c>
      <c r="G3">
        <v>1975</v>
      </c>
      <c r="H3">
        <f t="shared" si="0"/>
        <v>21.944444444444443</v>
      </c>
      <c r="I3">
        <v>6</v>
      </c>
      <c r="J3">
        <f t="shared" si="1"/>
        <v>0.27341772151898736</v>
      </c>
      <c r="K3">
        <v>1</v>
      </c>
      <c r="L3">
        <v>0.4</v>
      </c>
      <c r="M3">
        <v>3</v>
      </c>
      <c r="N3">
        <f t="shared" ref="N3:N66" si="2">M3/H3</f>
        <v>0.13670886075949368</v>
      </c>
      <c r="O3">
        <v>2.8</v>
      </c>
      <c r="P3">
        <v>0.9</v>
      </c>
      <c r="Q3">
        <v>17.7</v>
      </c>
      <c r="R3">
        <v>1</v>
      </c>
      <c r="S3">
        <v>1</v>
      </c>
      <c r="T3">
        <v>3.1</v>
      </c>
      <c r="U3">
        <v>0.9</v>
      </c>
      <c r="V3">
        <v>0.4</v>
      </c>
      <c r="W3">
        <v>2</v>
      </c>
      <c r="X3">
        <f t="shared" ref="X3:X66" si="3">W3/H3</f>
        <v>9.1139240506329114E-2</v>
      </c>
      <c r="Y3">
        <v>5.5</v>
      </c>
      <c r="Z3">
        <v>0.2</v>
      </c>
      <c r="AA3">
        <v>0.5</v>
      </c>
      <c r="AB3">
        <f>COUNTIF(G2:G273, "&gt;1530")</f>
        <v>160</v>
      </c>
    </row>
    <row r="4" spans="1:28">
      <c r="A4" t="s">
        <v>19</v>
      </c>
      <c r="B4" t="s">
        <v>50</v>
      </c>
      <c r="C4" t="s">
        <v>51</v>
      </c>
      <c r="D4" t="s">
        <v>18</v>
      </c>
      <c r="E4">
        <v>27</v>
      </c>
      <c r="F4">
        <v>33</v>
      </c>
      <c r="G4">
        <v>2970</v>
      </c>
      <c r="H4">
        <f t="shared" si="0"/>
        <v>33</v>
      </c>
      <c r="I4">
        <v>9</v>
      </c>
      <c r="J4">
        <f t="shared" si="1"/>
        <v>0.27272727272727271</v>
      </c>
      <c r="K4">
        <v>2.2999999999999998</v>
      </c>
      <c r="L4">
        <v>1</v>
      </c>
      <c r="M4">
        <v>12</v>
      </c>
      <c r="N4">
        <f t="shared" si="2"/>
        <v>0.36363636363636365</v>
      </c>
      <c r="O4">
        <v>4.8</v>
      </c>
      <c r="P4">
        <v>2.6</v>
      </c>
      <c r="Q4">
        <v>26.6</v>
      </c>
      <c r="R4">
        <v>1.2</v>
      </c>
      <c r="S4">
        <v>2.2000000000000002</v>
      </c>
      <c r="T4">
        <v>4</v>
      </c>
      <c r="U4">
        <v>1</v>
      </c>
      <c r="V4">
        <v>0.5</v>
      </c>
      <c r="W4">
        <v>9</v>
      </c>
      <c r="X4">
        <f t="shared" si="3"/>
        <v>0.27272727272727271</v>
      </c>
      <c r="Y4">
        <v>8.6999999999999993</v>
      </c>
      <c r="Z4">
        <v>0.8</v>
      </c>
      <c r="AA4">
        <v>1.2</v>
      </c>
    </row>
    <row r="5" spans="1:28">
      <c r="A5" t="s">
        <v>20</v>
      </c>
      <c r="B5" t="s">
        <v>52</v>
      </c>
      <c r="C5" t="s">
        <v>53</v>
      </c>
      <c r="D5" t="s">
        <v>21</v>
      </c>
      <c r="E5">
        <v>29</v>
      </c>
      <c r="F5">
        <v>28</v>
      </c>
      <c r="G5">
        <v>2520</v>
      </c>
      <c r="H5">
        <f t="shared" si="0"/>
        <v>28</v>
      </c>
      <c r="I5">
        <v>18</v>
      </c>
      <c r="J5">
        <f t="shared" si="1"/>
        <v>0.6428571428571429</v>
      </c>
      <c r="K5">
        <v>2.8</v>
      </c>
      <c r="L5">
        <v>1.2</v>
      </c>
      <c r="M5">
        <v>0</v>
      </c>
      <c r="N5">
        <f t="shared" si="2"/>
        <v>0</v>
      </c>
      <c r="O5">
        <v>2.4</v>
      </c>
      <c r="P5">
        <v>0.6</v>
      </c>
      <c r="Q5">
        <v>10.199999999999999</v>
      </c>
      <c r="R5">
        <v>0.3</v>
      </c>
      <c r="S5">
        <v>0.1</v>
      </c>
      <c r="T5">
        <v>2</v>
      </c>
      <c r="U5">
        <v>0.3</v>
      </c>
      <c r="V5">
        <v>0.5</v>
      </c>
      <c r="W5">
        <v>17</v>
      </c>
      <c r="X5">
        <f t="shared" si="3"/>
        <v>0.6071428571428571</v>
      </c>
      <c r="Y5">
        <v>7.3</v>
      </c>
      <c r="Z5">
        <v>1.7</v>
      </c>
      <c r="AA5">
        <v>1.9</v>
      </c>
    </row>
    <row r="6" spans="1:28">
      <c r="A6" t="s">
        <v>37</v>
      </c>
      <c r="B6" t="s">
        <v>54</v>
      </c>
      <c r="C6" t="s">
        <v>53</v>
      </c>
      <c r="D6" t="s">
        <v>21</v>
      </c>
      <c r="E6">
        <v>29</v>
      </c>
      <c r="F6">
        <v>34</v>
      </c>
      <c r="G6">
        <v>3000</v>
      </c>
      <c r="H6">
        <f t="shared" si="0"/>
        <v>33.333333333333336</v>
      </c>
      <c r="I6">
        <v>16</v>
      </c>
      <c r="J6">
        <f t="shared" si="1"/>
        <v>0.48</v>
      </c>
      <c r="K6">
        <v>1.6</v>
      </c>
      <c r="L6">
        <v>0.8</v>
      </c>
      <c r="M6">
        <v>5</v>
      </c>
      <c r="N6">
        <f t="shared" si="2"/>
        <v>0.15</v>
      </c>
      <c r="O6">
        <v>0.9</v>
      </c>
      <c r="P6">
        <v>0.4</v>
      </c>
      <c r="Q6">
        <v>12.1</v>
      </c>
      <c r="R6">
        <v>0.8</v>
      </c>
      <c r="S6">
        <v>0.3</v>
      </c>
      <c r="T6">
        <v>1.9</v>
      </c>
      <c r="U6">
        <v>0.6</v>
      </c>
      <c r="V6">
        <v>0.6</v>
      </c>
      <c r="W6">
        <v>9</v>
      </c>
      <c r="X6">
        <f t="shared" si="3"/>
        <v>0.26999999999999996</v>
      </c>
      <c r="Y6">
        <v>4.5999999999999996</v>
      </c>
      <c r="Z6">
        <v>1.5</v>
      </c>
      <c r="AA6">
        <v>0.7</v>
      </c>
    </row>
    <row r="7" spans="1:28">
      <c r="A7" t="s">
        <v>38</v>
      </c>
      <c r="B7" t="s">
        <v>55</v>
      </c>
      <c r="C7" t="s">
        <v>53</v>
      </c>
      <c r="D7" t="s">
        <v>21</v>
      </c>
      <c r="E7">
        <v>31</v>
      </c>
      <c r="F7">
        <v>32</v>
      </c>
      <c r="G7">
        <v>2880</v>
      </c>
      <c r="H7">
        <f t="shared" si="0"/>
        <v>32</v>
      </c>
      <c r="I7">
        <v>15</v>
      </c>
      <c r="J7">
        <f t="shared" si="1"/>
        <v>0.46875</v>
      </c>
      <c r="K7">
        <v>3.7</v>
      </c>
      <c r="L7">
        <v>1.5</v>
      </c>
      <c r="M7">
        <v>4</v>
      </c>
      <c r="N7">
        <f t="shared" si="2"/>
        <v>0.125</v>
      </c>
      <c r="O7">
        <v>3.2</v>
      </c>
      <c r="P7">
        <v>0.9</v>
      </c>
      <c r="Q7">
        <v>17</v>
      </c>
      <c r="R7">
        <v>1.2</v>
      </c>
      <c r="S7">
        <v>0.4</v>
      </c>
      <c r="T7">
        <v>3.2</v>
      </c>
      <c r="U7">
        <v>0.5</v>
      </c>
      <c r="V7">
        <v>0.5</v>
      </c>
      <c r="W7">
        <v>7</v>
      </c>
      <c r="X7">
        <f t="shared" si="3"/>
        <v>0.21875</v>
      </c>
      <c r="Y7">
        <v>9.9</v>
      </c>
      <c r="Z7">
        <v>2.4</v>
      </c>
      <c r="AA7">
        <v>2</v>
      </c>
    </row>
    <row r="8" spans="1:28">
      <c r="A8" t="s">
        <v>39</v>
      </c>
      <c r="B8" t="s">
        <v>56</v>
      </c>
      <c r="C8" t="s">
        <v>53</v>
      </c>
      <c r="D8" t="s">
        <v>21</v>
      </c>
      <c r="E8">
        <v>28</v>
      </c>
      <c r="F8">
        <v>34</v>
      </c>
      <c r="G8">
        <v>2834</v>
      </c>
      <c r="H8">
        <f t="shared" si="0"/>
        <v>31.488888888888887</v>
      </c>
      <c r="I8">
        <v>13</v>
      </c>
      <c r="J8">
        <f t="shared" si="1"/>
        <v>0.41284403669724773</v>
      </c>
      <c r="K8">
        <v>2.1</v>
      </c>
      <c r="L8">
        <v>0.9</v>
      </c>
      <c r="M8">
        <v>3</v>
      </c>
      <c r="N8">
        <f t="shared" si="2"/>
        <v>9.5271700776287938E-2</v>
      </c>
      <c r="O8">
        <v>1.4</v>
      </c>
      <c r="P8">
        <v>0.8</v>
      </c>
      <c r="Q8">
        <v>14.8</v>
      </c>
      <c r="R8">
        <v>1.2</v>
      </c>
      <c r="S8">
        <v>0.4</v>
      </c>
      <c r="T8">
        <v>2.7</v>
      </c>
      <c r="U8">
        <v>0.7</v>
      </c>
      <c r="V8">
        <v>1</v>
      </c>
      <c r="W8">
        <v>5</v>
      </c>
      <c r="X8">
        <f t="shared" si="3"/>
        <v>0.1587861679604799</v>
      </c>
      <c r="Y8">
        <v>8</v>
      </c>
      <c r="Z8">
        <v>2.7</v>
      </c>
      <c r="AA8">
        <v>1.5</v>
      </c>
    </row>
    <row r="9" spans="1:28">
      <c r="A9" t="s">
        <v>57</v>
      </c>
      <c r="B9" t="s">
        <v>58</v>
      </c>
      <c r="C9" t="s">
        <v>53</v>
      </c>
      <c r="D9" t="s">
        <v>59</v>
      </c>
      <c r="E9">
        <v>35</v>
      </c>
      <c r="F9">
        <v>28</v>
      </c>
      <c r="G9">
        <v>2520</v>
      </c>
      <c r="H9">
        <f t="shared" si="0"/>
        <v>28</v>
      </c>
      <c r="I9">
        <v>13</v>
      </c>
      <c r="J9">
        <f t="shared" si="1"/>
        <v>0.4642857142857143</v>
      </c>
      <c r="K9">
        <v>2.6</v>
      </c>
      <c r="L9">
        <v>1.2</v>
      </c>
      <c r="M9">
        <v>2</v>
      </c>
      <c r="N9">
        <f t="shared" si="2"/>
        <v>7.1428571428571425E-2</v>
      </c>
      <c r="O9">
        <v>4.5</v>
      </c>
      <c r="P9">
        <v>1.8</v>
      </c>
      <c r="Q9">
        <v>22.3</v>
      </c>
      <c r="R9">
        <v>0.9</v>
      </c>
      <c r="S9">
        <v>1.1000000000000001</v>
      </c>
      <c r="T9">
        <v>4</v>
      </c>
      <c r="U9">
        <v>1</v>
      </c>
      <c r="V9">
        <v>0.5</v>
      </c>
      <c r="W9">
        <v>10</v>
      </c>
      <c r="X9">
        <f t="shared" si="3"/>
        <v>0.35714285714285715</v>
      </c>
      <c r="Y9">
        <v>9.9</v>
      </c>
      <c r="Z9">
        <v>0.8</v>
      </c>
      <c r="AA9">
        <v>1.3</v>
      </c>
    </row>
    <row r="10" spans="1:28">
      <c r="A10" t="s">
        <v>60</v>
      </c>
      <c r="B10" t="s">
        <v>55</v>
      </c>
      <c r="C10" t="s">
        <v>53</v>
      </c>
      <c r="D10" t="s">
        <v>59</v>
      </c>
      <c r="E10">
        <v>29</v>
      </c>
      <c r="F10">
        <v>18</v>
      </c>
      <c r="G10">
        <v>1352</v>
      </c>
      <c r="H10">
        <f t="shared" si="0"/>
        <v>15.022222222222222</v>
      </c>
      <c r="I10">
        <v>5</v>
      </c>
      <c r="J10">
        <f t="shared" si="1"/>
        <v>0.33284023668639051</v>
      </c>
      <c r="K10">
        <v>2.6</v>
      </c>
      <c r="L10">
        <v>0.7</v>
      </c>
      <c r="M10">
        <v>4</v>
      </c>
      <c r="N10">
        <f t="shared" si="2"/>
        <v>0.26627218934911245</v>
      </c>
      <c r="O10">
        <v>3.1</v>
      </c>
      <c r="P10">
        <v>2.1</v>
      </c>
      <c r="Q10">
        <v>23.3</v>
      </c>
      <c r="R10">
        <v>3</v>
      </c>
      <c r="S10">
        <v>1.1000000000000001</v>
      </c>
      <c r="T10">
        <v>2.4</v>
      </c>
      <c r="U10">
        <v>0.6</v>
      </c>
      <c r="V10">
        <v>0.1</v>
      </c>
      <c r="W10">
        <v>4</v>
      </c>
      <c r="X10">
        <f t="shared" si="3"/>
        <v>0.26627218934911245</v>
      </c>
      <c r="Y10">
        <v>5.6</v>
      </c>
      <c r="Z10">
        <v>0.1</v>
      </c>
      <c r="AA10">
        <v>0.9</v>
      </c>
    </row>
    <row r="11" spans="1:28">
      <c r="A11" t="s">
        <v>61</v>
      </c>
      <c r="B11" t="s">
        <v>62</v>
      </c>
      <c r="C11" t="s">
        <v>53</v>
      </c>
      <c r="D11" t="s">
        <v>59</v>
      </c>
      <c r="E11">
        <v>26</v>
      </c>
      <c r="F11">
        <v>31</v>
      </c>
      <c r="G11">
        <v>2790</v>
      </c>
      <c r="H11">
        <f t="shared" si="0"/>
        <v>31</v>
      </c>
      <c r="I11">
        <v>10</v>
      </c>
      <c r="J11">
        <f t="shared" si="1"/>
        <v>0.32258064516129031</v>
      </c>
      <c r="K11">
        <v>1.8</v>
      </c>
      <c r="L11">
        <v>0.7</v>
      </c>
      <c r="M11">
        <v>3</v>
      </c>
      <c r="N11">
        <f t="shared" si="2"/>
        <v>9.6774193548387094E-2</v>
      </c>
      <c r="O11">
        <v>5.4</v>
      </c>
      <c r="P11">
        <v>1.4</v>
      </c>
      <c r="Q11">
        <v>24.7</v>
      </c>
      <c r="R11">
        <v>1.8</v>
      </c>
      <c r="S11">
        <v>1.2</v>
      </c>
      <c r="T11">
        <v>5</v>
      </c>
      <c r="U11">
        <v>1.5</v>
      </c>
      <c r="V11">
        <v>0.4</v>
      </c>
      <c r="W11">
        <v>7</v>
      </c>
      <c r="X11">
        <f t="shared" si="3"/>
        <v>0.22580645161290322</v>
      </c>
      <c r="Y11">
        <v>10.6</v>
      </c>
      <c r="Z11">
        <v>0.6</v>
      </c>
      <c r="AA11">
        <v>1.4</v>
      </c>
    </row>
    <row r="12" spans="1:28">
      <c r="A12" t="s">
        <v>63</v>
      </c>
      <c r="B12" t="s">
        <v>64</v>
      </c>
      <c r="C12" t="s">
        <v>65</v>
      </c>
      <c r="D12" t="s">
        <v>18</v>
      </c>
      <c r="E12">
        <v>31</v>
      </c>
      <c r="F12">
        <v>28</v>
      </c>
      <c r="G12">
        <v>2477</v>
      </c>
      <c r="H12">
        <f t="shared" si="0"/>
        <v>27.522222222222222</v>
      </c>
      <c r="I12">
        <v>8</v>
      </c>
      <c r="J12">
        <f t="shared" si="1"/>
        <v>0.29067420266451355</v>
      </c>
      <c r="K12">
        <v>2.7</v>
      </c>
      <c r="L12">
        <v>1.2</v>
      </c>
      <c r="M12">
        <v>5</v>
      </c>
      <c r="N12">
        <f t="shared" si="2"/>
        <v>0.18167137666532096</v>
      </c>
      <c r="O12">
        <v>3.4</v>
      </c>
      <c r="P12">
        <v>2.6</v>
      </c>
      <c r="Q12">
        <v>17.600000000000001</v>
      </c>
      <c r="R12">
        <v>0.8</v>
      </c>
      <c r="S12">
        <v>0.7</v>
      </c>
      <c r="T12">
        <v>2.7</v>
      </c>
      <c r="U12">
        <v>0.5</v>
      </c>
      <c r="V12">
        <v>0.1</v>
      </c>
      <c r="W12">
        <v>4</v>
      </c>
      <c r="X12">
        <f t="shared" si="3"/>
        <v>0.14533710133225677</v>
      </c>
      <c r="Y12">
        <v>7.3</v>
      </c>
      <c r="Z12">
        <v>7.0000000000000007E-2</v>
      </c>
      <c r="AA12">
        <v>0.3</v>
      </c>
    </row>
    <row r="13" spans="1:28">
      <c r="A13" t="s">
        <v>66</v>
      </c>
      <c r="B13" t="s">
        <v>67</v>
      </c>
      <c r="C13" t="s">
        <v>49</v>
      </c>
      <c r="D13" t="s">
        <v>18</v>
      </c>
      <c r="E13">
        <v>25</v>
      </c>
      <c r="F13">
        <v>30</v>
      </c>
      <c r="G13">
        <v>2436</v>
      </c>
      <c r="H13">
        <f t="shared" si="0"/>
        <v>27.066666666666666</v>
      </c>
      <c r="I13">
        <v>12</v>
      </c>
      <c r="J13">
        <f t="shared" si="1"/>
        <v>0.44334975369458129</v>
      </c>
      <c r="K13">
        <v>1.9</v>
      </c>
      <c r="L13">
        <v>1</v>
      </c>
      <c r="M13">
        <v>7</v>
      </c>
      <c r="N13">
        <f t="shared" si="2"/>
        <v>0.25862068965517243</v>
      </c>
      <c r="O13">
        <v>1.6</v>
      </c>
      <c r="P13">
        <v>1.5</v>
      </c>
      <c r="Q13">
        <v>24</v>
      </c>
      <c r="R13">
        <v>0.9</v>
      </c>
      <c r="S13">
        <v>0.6</v>
      </c>
      <c r="T13">
        <v>3</v>
      </c>
      <c r="U13">
        <v>1</v>
      </c>
      <c r="V13">
        <v>0.03</v>
      </c>
      <c r="W13">
        <v>7</v>
      </c>
      <c r="X13">
        <f t="shared" si="3"/>
        <v>0.25862068965517243</v>
      </c>
      <c r="Y13">
        <v>4.3</v>
      </c>
      <c r="Z13">
        <v>0.2</v>
      </c>
      <c r="AA13">
        <v>0.7</v>
      </c>
    </row>
    <row r="14" spans="1:28">
      <c r="A14" t="s">
        <v>68</v>
      </c>
      <c r="B14" t="s">
        <v>69</v>
      </c>
      <c r="C14" t="s">
        <v>70</v>
      </c>
      <c r="D14" t="s">
        <v>71</v>
      </c>
      <c r="E14">
        <v>28</v>
      </c>
      <c r="F14">
        <v>28</v>
      </c>
      <c r="G14">
        <v>2520</v>
      </c>
      <c r="H14">
        <f t="shared" si="0"/>
        <v>28</v>
      </c>
      <c r="I14">
        <v>11</v>
      </c>
      <c r="J14">
        <f t="shared" si="1"/>
        <v>0.39285714285714285</v>
      </c>
      <c r="K14">
        <v>1.8</v>
      </c>
      <c r="L14">
        <v>0.7</v>
      </c>
      <c r="M14">
        <v>2</v>
      </c>
      <c r="N14">
        <f t="shared" si="2"/>
        <v>7.1428571428571425E-2</v>
      </c>
      <c r="O14">
        <v>2</v>
      </c>
      <c r="P14">
        <v>0.8</v>
      </c>
      <c r="Q14">
        <v>12.1</v>
      </c>
      <c r="R14">
        <v>0.4</v>
      </c>
      <c r="S14">
        <v>0.3</v>
      </c>
      <c r="T14">
        <v>2.1</v>
      </c>
      <c r="U14">
        <v>0.3</v>
      </c>
      <c r="V14">
        <v>0.5</v>
      </c>
      <c r="W14">
        <v>6</v>
      </c>
      <c r="X14">
        <f t="shared" si="3"/>
        <v>0.21428571428571427</v>
      </c>
      <c r="Y14">
        <v>4.8</v>
      </c>
      <c r="Z14">
        <v>0.9</v>
      </c>
      <c r="AA14">
        <v>0.3</v>
      </c>
    </row>
    <row r="15" spans="1:28">
      <c r="A15" t="s">
        <v>72</v>
      </c>
      <c r="B15" t="s">
        <v>73</v>
      </c>
      <c r="C15" t="s">
        <v>74</v>
      </c>
      <c r="D15" t="s">
        <v>75</v>
      </c>
      <c r="E15">
        <v>33</v>
      </c>
      <c r="F15">
        <v>31</v>
      </c>
      <c r="G15">
        <v>2790</v>
      </c>
      <c r="H15">
        <f t="shared" si="0"/>
        <v>31</v>
      </c>
      <c r="I15">
        <v>10</v>
      </c>
      <c r="J15">
        <f t="shared" si="1"/>
        <v>0.32258064516129031</v>
      </c>
      <c r="K15">
        <v>1.8</v>
      </c>
      <c r="L15">
        <v>0.8</v>
      </c>
      <c r="M15">
        <v>7</v>
      </c>
      <c r="N15">
        <f t="shared" si="2"/>
        <v>0.22580645161290322</v>
      </c>
      <c r="O15">
        <v>3.1</v>
      </c>
      <c r="P15">
        <v>1.3</v>
      </c>
      <c r="Q15">
        <v>14.4</v>
      </c>
      <c r="R15">
        <v>0.6</v>
      </c>
      <c r="S15">
        <v>0.9</v>
      </c>
      <c r="T15">
        <v>2.4</v>
      </c>
      <c r="U15">
        <v>0.2</v>
      </c>
      <c r="V15">
        <v>1.3</v>
      </c>
      <c r="W15">
        <v>7</v>
      </c>
      <c r="X15">
        <f t="shared" si="3"/>
        <v>0.22580645161290322</v>
      </c>
      <c r="Y15">
        <v>7.1</v>
      </c>
      <c r="Z15">
        <v>0.9</v>
      </c>
      <c r="AA15">
        <v>0.9</v>
      </c>
    </row>
    <row r="16" spans="1:28">
      <c r="A16" t="s">
        <v>76</v>
      </c>
      <c r="B16" t="s">
        <v>55</v>
      </c>
      <c r="C16" t="s">
        <v>77</v>
      </c>
      <c r="D16" t="s">
        <v>21</v>
      </c>
      <c r="E16">
        <v>28</v>
      </c>
      <c r="F16">
        <v>33</v>
      </c>
      <c r="G16">
        <v>2628</v>
      </c>
      <c r="H16">
        <f t="shared" si="0"/>
        <v>29.2</v>
      </c>
      <c r="I16">
        <v>10</v>
      </c>
      <c r="J16">
        <f t="shared" si="1"/>
        <v>0.34246575342465752</v>
      </c>
      <c r="K16">
        <v>2.1</v>
      </c>
      <c r="L16">
        <v>1.1000000000000001</v>
      </c>
      <c r="M16">
        <v>2</v>
      </c>
      <c r="N16">
        <f t="shared" si="2"/>
        <v>6.8493150684931503E-2</v>
      </c>
      <c r="O16">
        <v>2.8</v>
      </c>
      <c r="P16">
        <v>0.8</v>
      </c>
      <c r="Q16">
        <v>10.199999999999999</v>
      </c>
      <c r="R16">
        <v>0.5</v>
      </c>
      <c r="S16">
        <v>0.6</v>
      </c>
      <c r="T16">
        <v>1.6</v>
      </c>
      <c r="U16">
        <v>0.4</v>
      </c>
      <c r="V16">
        <v>0.2</v>
      </c>
      <c r="W16">
        <v>5</v>
      </c>
      <c r="X16">
        <f t="shared" si="3"/>
        <v>0.17123287671232876</v>
      </c>
      <c r="Y16">
        <v>7.8</v>
      </c>
      <c r="Z16">
        <v>1.5</v>
      </c>
      <c r="AA16">
        <v>1.2</v>
      </c>
    </row>
    <row r="17" spans="1:27">
      <c r="A17" t="s">
        <v>97</v>
      </c>
      <c r="B17" t="s">
        <v>56</v>
      </c>
      <c r="C17" t="s">
        <v>51</v>
      </c>
      <c r="D17" t="s">
        <v>21</v>
      </c>
      <c r="E17">
        <v>27</v>
      </c>
      <c r="F17">
        <v>32</v>
      </c>
      <c r="G17">
        <v>2294</v>
      </c>
      <c r="H17">
        <f t="shared" si="0"/>
        <v>25.488888888888887</v>
      </c>
      <c r="I17">
        <v>10</v>
      </c>
      <c r="J17">
        <f t="shared" si="1"/>
        <v>0.39232781168265041</v>
      </c>
      <c r="K17">
        <v>2.2000000000000002</v>
      </c>
      <c r="L17">
        <v>1</v>
      </c>
      <c r="M17">
        <v>2</v>
      </c>
      <c r="N17">
        <f t="shared" si="2"/>
        <v>7.8465562336530084E-2</v>
      </c>
      <c r="O17">
        <v>2.7</v>
      </c>
      <c r="P17">
        <v>0.6</v>
      </c>
      <c r="Q17">
        <v>12.2</v>
      </c>
      <c r="R17">
        <v>0.7</v>
      </c>
      <c r="S17">
        <v>0.6</v>
      </c>
      <c r="T17">
        <v>2.1</v>
      </c>
      <c r="U17">
        <v>0.7</v>
      </c>
      <c r="V17">
        <v>0.1</v>
      </c>
      <c r="W17">
        <v>5</v>
      </c>
      <c r="X17">
        <f t="shared" si="3"/>
        <v>0.1961639058413252</v>
      </c>
      <c r="Y17">
        <v>5.7</v>
      </c>
      <c r="Z17">
        <v>0.7</v>
      </c>
      <c r="AA17">
        <v>0.9</v>
      </c>
    </row>
    <row r="18" spans="1:27">
      <c r="A18" t="s">
        <v>98</v>
      </c>
      <c r="B18" t="s">
        <v>83</v>
      </c>
      <c r="C18" t="s">
        <v>99</v>
      </c>
      <c r="D18" t="s">
        <v>21</v>
      </c>
      <c r="E18">
        <v>30</v>
      </c>
      <c r="F18">
        <v>29</v>
      </c>
      <c r="G18">
        <v>2119</v>
      </c>
      <c r="H18">
        <f t="shared" si="0"/>
        <v>23.544444444444444</v>
      </c>
      <c r="I18">
        <v>10</v>
      </c>
      <c r="J18">
        <f t="shared" si="1"/>
        <v>0.42472864558754131</v>
      </c>
      <c r="K18">
        <v>1.8</v>
      </c>
      <c r="L18">
        <v>0.8</v>
      </c>
      <c r="M18">
        <v>3</v>
      </c>
      <c r="N18">
        <f t="shared" si="2"/>
        <v>0.12741859367626238</v>
      </c>
      <c r="O18">
        <v>0.7</v>
      </c>
      <c r="P18">
        <v>0.5</v>
      </c>
      <c r="Q18">
        <v>8.1</v>
      </c>
      <c r="R18">
        <v>0.3</v>
      </c>
      <c r="S18">
        <v>7.0000000000000007E-2</v>
      </c>
      <c r="T18">
        <v>1.7</v>
      </c>
      <c r="U18">
        <v>0.3</v>
      </c>
      <c r="V18">
        <v>0.8</v>
      </c>
      <c r="W18">
        <v>8</v>
      </c>
      <c r="X18">
        <f t="shared" si="3"/>
        <v>0.33978291647003306</v>
      </c>
      <c r="Y18">
        <v>5.9</v>
      </c>
      <c r="Z18">
        <v>2.8</v>
      </c>
      <c r="AA18">
        <v>1</v>
      </c>
    </row>
    <row r="19" spans="1:27">
      <c r="A19" t="s">
        <v>100</v>
      </c>
      <c r="B19" t="s">
        <v>62</v>
      </c>
      <c r="C19" s="8" t="s">
        <v>101</v>
      </c>
      <c r="D19" t="s">
        <v>21</v>
      </c>
      <c r="E19">
        <v>29</v>
      </c>
      <c r="F19">
        <v>33</v>
      </c>
      <c r="G19">
        <v>2970</v>
      </c>
      <c r="H19">
        <f t="shared" si="0"/>
        <v>33</v>
      </c>
      <c r="I19">
        <v>9</v>
      </c>
      <c r="J19">
        <f t="shared" si="1"/>
        <v>0.27272727272727271</v>
      </c>
      <c r="K19">
        <v>2.7</v>
      </c>
      <c r="L19">
        <v>1.1000000000000001</v>
      </c>
      <c r="M19">
        <v>0</v>
      </c>
      <c r="N19">
        <f t="shared" si="2"/>
        <v>0</v>
      </c>
      <c r="O19">
        <v>2.8</v>
      </c>
      <c r="P19">
        <v>0.7</v>
      </c>
      <c r="Q19">
        <v>13.8</v>
      </c>
      <c r="R19">
        <v>0.5</v>
      </c>
      <c r="S19">
        <v>0.6</v>
      </c>
      <c r="T19">
        <v>2.8</v>
      </c>
      <c r="U19">
        <v>0.9</v>
      </c>
      <c r="V19">
        <v>0.8</v>
      </c>
      <c r="W19">
        <v>8</v>
      </c>
      <c r="X19">
        <f t="shared" si="3"/>
        <v>0.24242424242424243</v>
      </c>
      <c r="Y19">
        <v>8.1</v>
      </c>
      <c r="Z19">
        <v>1.2</v>
      </c>
      <c r="AA19">
        <v>0.9</v>
      </c>
    </row>
    <row r="20" spans="1:27">
      <c r="A20" t="s">
        <v>102</v>
      </c>
      <c r="B20" t="s">
        <v>103</v>
      </c>
      <c r="C20" t="s">
        <v>51</v>
      </c>
      <c r="D20" t="s">
        <v>21</v>
      </c>
      <c r="E20">
        <v>36</v>
      </c>
      <c r="F20">
        <v>29</v>
      </c>
      <c r="G20">
        <v>2610</v>
      </c>
      <c r="H20">
        <f t="shared" si="0"/>
        <v>29</v>
      </c>
      <c r="I20">
        <v>9</v>
      </c>
      <c r="J20">
        <f t="shared" si="1"/>
        <v>0.31034482758620691</v>
      </c>
      <c r="K20">
        <v>2</v>
      </c>
      <c r="L20">
        <v>0.8</v>
      </c>
      <c r="M20">
        <v>0</v>
      </c>
      <c r="N20">
        <f t="shared" si="2"/>
        <v>0</v>
      </c>
      <c r="O20">
        <v>1.7</v>
      </c>
      <c r="P20">
        <v>1</v>
      </c>
      <c r="Q20">
        <v>14.2</v>
      </c>
      <c r="R20">
        <v>0.6</v>
      </c>
      <c r="S20">
        <v>0.8</v>
      </c>
      <c r="T20">
        <v>2.2000000000000002</v>
      </c>
      <c r="U20">
        <v>0.7</v>
      </c>
      <c r="V20">
        <v>0.7</v>
      </c>
      <c r="W20">
        <v>6</v>
      </c>
      <c r="X20">
        <f t="shared" si="3"/>
        <v>0.20689655172413793</v>
      </c>
      <c r="Y20">
        <v>6.6</v>
      </c>
      <c r="Z20">
        <v>1.2</v>
      </c>
      <c r="AA20">
        <v>1.3</v>
      </c>
    </row>
    <row r="21" spans="1:27">
      <c r="A21" t="s">
        <v>105</v>
      </c>
      <c r="B21" t="s">
        <v>147</v>
      </c>
      <c r="C21" t="s">
        <v>148</v>
      </c>
      <c r="D21" t="s">
        <v>21</v>
      </c>
      <c r="E21">
        <v>31</v>
      </c>
      <c r="F21">
        <v>28</v>
      </c>
      <c r="G21">
        <v>2380</v>
      </c>
      <c r="H21">
        <f t="shared" si="0"/>
        <v>26.444444444444443</v>
      </c>
      <c r="I21">
        <v>9</v>
      </c>
      <c r="J21">
        <f t="shared" si="1"/>
        <v>0.34033613445378152</v>
      </c>
      <c r="K21">
        <v>1.6</v>
      </c>
      <c r="L21">
        <v>0.7</v>
      </c>
      <c r="M21">
        <v>0</v>
      </c>
      <c r="N21">
        <f t="shared" si="2"/>
        <v>0</v>
      </c>
      <c r="O21">
        <v>0.3</v>
      </c>
      <c r="P21">
        <v>0.2</v>
      </c>
      <c r="Q21">
        <v>8.8000000000000007</v>
      </c>
      <c r="R21">
        <v>0.1</v>
      </c>
      <c r="S21">
        <v>0.04</v>
      </c>
      <c r="T21">
        <v>1.5</v>
      </c>
      <c r="U21">
        <v>0.1</v>
      </c>
      <c r="V21">
        <v>1</v>
      </c>
      <c r="W21">
        <v>7</v>
      </c>
      <c r="X21">
        <f t="shared" si="3"/>
        <v>0.26470588235294118</v>
      </c>
      <c r="Y21">
        <v>6.5</v>
      </c>
      <c r="Z21">
        <v>3.9</v>
      </c>
      <c r="AA21">
        <v>0.88</v>
      </c>
    </row>
    <row r="22" spans="1:27">
      <c r="A22" t="s">
        <v>106</v>
      </c>
      <c r="B22" t="s">
        <v>73</v>
      </c>
      <c r="C22" t="s">
        <v>49</v>
      </c>
      <c r="D22" t="s">
        <v>75</v>
      </c>
      <c r="E22">
        <v>29</v>
      </c>
      <c r="F22">
        <v>32</v>
      </c>
      <c r="G22">
        <v>2563</v>
      </c>
      <c r="H22">
        <f t="shared" si="0"/>
        <v>28.477777777777778</v>
      </c>
      <c r="I22">
        <v>8</v>
      </c>
      <c r="J22">
        <f t="shared" si="1"/>
        <v>0.28092079594225516</v>
      </c>
      <c r="K22">
        <v>2.4</v>
      </c>
      <c r="L22">
        <v>0.9</v>
      </c>
      <c r="M22">
        <v>3</v>
      </c>
      <c r="N22">
        <f t="shared" si="2"/>
        <v>0.10534529847834569</v>
      </c>
      <c r="O22">
        <v>3.5</v>
      </c>
      <c r="P22">
        <v>1.8</v>
      </c>
      <c r="Q22">
        <v>17.600000000000001</v>
      </c>
      <c r="R22">
        <v>0.8</v>
      </c>
      <c r="S22">
        <v>1</v>
      </c>
      <c r="T22">
        <v>2.7</v>
      </c>
      <c r="U22">
        <v>0.8</v>
      </c>
      <c r="V22">
        <v>0.1</v>
      </c>
      <c r="W22">
        <v>4</v>
      </c>
      <c r="X22">
        <f t="shared" si="3"/>
        <v>0.14046039797112758</v>
      </c>
      <c r="Y22">
        <v>5.8</v>
      </c>
      <c r="Z22">
        <v>0.1</v>
      </c>
      <c r="AA22">
        <v>0.3</v>
      </c>
    </row>
    <row r="23" spans="1:27">
      <c r="A23" t="s">
        <v>107</v>
      </c>
      <c r="B23" t="s">
        <v>48</v>
      </c>
      <c r="C23" t="s">
        <v>53</v>
      </c>
      <c r="D23" t="s">
        <v>21</v>
      </c>
      <c r="E23">
        <v>36</v>
      </c>
      <c r="F23">
        <v>21</v>
      </c>
      <c r="G23">
        <v>1492</v>
      </c>
      <c r="H23">
        <f t="shared" si="0"/>
        <v>16.577777777777779</v>
      </c>
      <c r="I23">
        <v>8</v>
      </c>
      <c r="J23">
        <f t="shared" si="1"/>
        <v>0.48257372654155489</v>
      </c>
      <c r="K23">
        <v>1.8</v>
      </c>
      <c r="L23">
        <v>0.6</v>
      </c>
      <c r="M23">
        <v>2</v>
      </c>
      <c r="N23">
        <f t="shared" si="2"/>
        <v>0.12064343163538872</v>
      </c>
      <c r="O23">
        <v>1.1000000000000001</v>
      </c>
      <c r="P23">
        <v>0.5</v>
      </c>
      <c r="Q23">
        <v>17.3</v>
      </c>
      <c r="R23">
        <v>1</v>
      </c>
      <c r="S23">
        <v>0</v>
      </c>
      <c r="T23">
        <v>2.7</v>
      </c>
      <c r="U23">
        <v>0.3</v>
      </c>
      <c r="V23">
        <v>0.1</v>
      </c>
      <c r="W23">
        <v>13</v>
      </c>
      <c r="X23">
        <f t="shared" si="3"/>
        <v>0.78418230563002678</v>
      </c>
      <c r="Y23">
        <v>4.8</v>
      </c>
      <c r="Z23">
        <v>1</v>
      </c>
      <c r="AA23">
        <v>0.4</v>
      </c>
    </row>
    <row r="24" spans="1:27">
      <c r="A24" t="s">
        <v>108</v>
      </c>
      <c r="B24" t="s">
        <v>67</v>
      </c>
      <c r="C24" t="s">
        <v>49</v>
      </c>
      <c r="D24" t="s">
        <v>21</v>
      </c>
      <c r="E24">
        <v>28</v>
      </c>
      <c r="F24">
        <v>31</v>
      </c>
      <c r="G24">
        <v>1199</v>
      </c>
      <c r="H24">
        <f t="shared" si="0"/>
        <v>13.322222222222223</v>
      </c>
      <c r="I24">
        <v>8</v>
      </c>
      <c r="J24">
        <f t="shared" si="1"/>
        <v>0.60050041701417844</v>
      </c>
      <c r="K24">
        <v>1.2</v>
      </c>
      <c r="L24">
        <v>0.6</v>
      </c>
      <c r="M24">
        <v>1</v>
      </c>
      <c r="N24">
        <f t="shared" si="2"/>
        <v>7.5062552126772306E-2</v>
      </c>
      <c r="O24">
        <v>0.3</v>
      </c>
      <c r="P24">
        <v>0.06</v>
      </c>
      <c r="Q24">
        <v>7.3</v>
      </c>
      <c r="R24">
        <v>0.3</v>
      </c>
      <c r="S24">
        <v>0</v>
      </c>
      <c r="T24">
        <v>1</v>
      </c>
      <c r="U24">
        <v>0.1</v>
      </c>
      <c r="V24">
        <v>0.2</v>
      </c>
      <c r="W24">
        <v>4</v>
      </c>
      <c r="X24">
        <f t="shared" si="3"/>
        <v>0.30025020850708922</v>
      </c>
      <c r="Y24">
        <v>2.1</v>
      </c>
      <c r="Z24">
        <v>1.4</v>
      </c>
      <c r="AA24">
        <v>0.7</v>
      </c>
    </row>
    <row r="25" spans="1:27">
      <c r="A25" t="s">
        <v>109</v>
      </c>
      <c r="B25" t="s">
        <v>52</v>
      </c>
      <c r="C25" t="s">
        <v>149</v>
      </c>
      <c r="D25" t="s">
        <v>131</v>
      </c>
      <c r="E25">
        <v>31</v>
      </c>
      <c r="F25">
        <v>33</v>
      </c>
      <c r="G25">
        <v>2781</v>
      </c>
      <c r="H25">
        <f t="shared" si="0"/>
        <v>30.9</v>
      </c>
      <c r="I25">
        <v>7</v>
      </c>
      <c r="J25">
        <f t="shared" si="1"/>
        <v>0.22653721682847897</v>
      </c>
      <c r="K25">
        <v>1.5</v>
      </c>
      <c r="L25">
        <v>0.6</v>
      </c>
      <c r="M25">
        <v>8</v>
      </c>
      <c r="N25">
        <f t="shared" si="2"/>
        <v>0.25889967637540456</v>
      </c>
      <c r="O25">
        <v>2.2999999999999998</v>
      </c>
      <c r="P25">
        <v>1.5</v>
      </c>
      <c r="Q25">
        <v>4.4000000000000004</v>
      </c>
      <c r="R25">
        <v>0.06</v>
      </c>
      <c r="S25">
        <v>0.7</v>
      </c>
      <c r="T25">
        <v>0.8</v>
      </c>
      <c r="U25">
        <v>0.8</v>
      </c>
      <c r="V25">
        <v>0.3</v>
      </c>
      <c r="W25">
        <v>1</v>
      </c>
      <c r="X25">
        <f t="shared" si="3"/>
        <v>3.236245954692557E-2</v>
      </c>
      <c r="Y25">
        <v>5.9</v>
      </c>
      <c r="Z25">
        <v>0.3</v>
      </c>
      <c r="AA25">
        <v>0.2</v>
      </c>
    </row>
    <row r="26" spans="1:27">
      <c r="A26" t="s">
        <v>110</v>
      </c>
      <c r="B26" t="s">
        <v>50</v>
      </c>
      <c r="C26" t="s">
        <v>53</v>
      </c>
      <c r="D26" t="s">
        <v>21</v>
      </c>
      <c r="E26">
        <v>24</v>
      </c>
      <c r="F26">
        <v>17</v>
      </c>
      <c r="G26">
        <v>1512</v>
      </c>
      <c r="H26">
        <f t="shared" si="0"/>
        <v>16.8</v>
      </c>
      <c r="I26">
        <v>7</v>
      </c>
      <c r="J26">
        <f t="shared" si="1"/>
        <v>0.41666666666666663</v>
      </c>
      <c r="K26">
        <v>2.4</v>
      </c>
      <c r="L26">
        <v>1</v>
      </c>
      <c r="M26">
        <v>0</v>
      </c>
      <c r="N26">
        <f t="shared" si="2"/>
        <v>0</v>
      </c>
      <c r="O26">
        <v>0.8</v>
      </c>
      <c r="P26">
        <v>0.4</v>
      </c>
      <c r="Q26">
        <v>24.5</v>
      </c>
      <c r="R26">
        <v>1</v>
      </c>
      <c r="S26">
        <v>0.2</v>
      </c>
      <c r="T26">
        <v>2.8</v>
      </c>
      <c r="U26">
        <v>0.2</v>
      </c>
      <c r="V26">
        <v>0.2</v>
      </c>
      <c r="W26">
        <v>9</v>
      </c>
      <c r="X26">
        <f t="shared" si="3"/>
        <v>0.5357142857142857</v>
      </c>
      <c r="Y26">
        <v>3.9</v>
      </c>
      <c r="Z26">
        <v>1.6</v>
      </c>
      <c r="AA26">
        <v>0.7</v>
      </c>
    </row>
    <row r="27" spans="1:27">
      <c r="A27" t="s">
        <v>111</v>
      </c>
      <c r="B27" t="s">
        <v>83</v>
      </c>
      <c r="C27" t="s">
        <v>53</v>
      </c>
      <c r="D27" t="s">
        <v>75</v>
      </c>
      <c r="E27">
        <v>36</v>
      </c>
      <c r="F27">
        <v>30</v>
      </c>
      <c r="G27">
        <v>2700</v>
      </c>
      <c r="H27">
        <f t="shared" si="0"/>
        <v>30</v>
      </c>
      <c r="I27">
        <v>6</v>
      </c>
      <c r="J27">
        <f t="shared" si="1"/>
        <v>0.2</v>
      </c>
      <c r="K27">
        <v>2</v>
      </c>
      <c r="L27">
        <v>0.9</v>
      </c>
      <c r="M27">
        <v>12</v>
      </c>
      <c r="N27">
        <f t="shared" si="2"/>
        <v>0.4</v>
      </c>
      <c r="O27">
        <v>3.5</v>
      </c>
      <c r="P27">
        <v>1.2</v>
      </c>
      <c r="Q27">
        <v>7.6</v>
      </c>
      <c r="R27">
        <v>0.3</v>
      </c>
      <c r="S27">
        <v>1.1000000000000001</v>
      </c>
      <c r="T27">
        <v>1.2</v>
      </c>
      <c r="U27">
        <v>0.7</v>
      </c>
      <c r="V27">
        <v>0.2</v>
      </c>
      <c r="W27">
        <v>3</v>
      </c>
      <c r="X27">
        <f t="shared" si="3"/>
        <v>0.1</v>
      </c>
      <c r="Y27">
        <v>6.9</v>
      </c>
      <c r="Z27">
        <v>0.4</v>
      </c>
      <c r="AA27">
        <v>1.4</v>
      </c>
    </row>
    <row r="28" spans="1:27">
      <c r="A28" t="s">
        <v>112</v>
      </c>
      <c r="B28" t="s">
        <v>50</v>
      </c>
      <c r="C28" t="s">
        <v>49</v>
      </c>
      <c r="D28" t="s">
        <v>59</v>
      </c>
      <c r="E28">
        <v>35</v>
      </c>
      <c r="F28">
        <v>24</v>
      </c>
      <c r="G28">
        <v>1743</v>
      </c>
      <c r="H28">
        <f t="shared" si="0"/>
        <v>19.366666666666667</v>
      </c>
      <c r="I28">
        <v>6</v>
      </c>
      <c r="J28">
        <f t="shared" si="1"/>
        <v>0.3098106712564544</v>
      </c>
      <c r="K28">
        <v>2.1</v>
      </c>
      <c r="L28">
        <v>0.6</v>
      </c>
      <c r="M28">
        <v>3</v>
      </c>
      <c r="N28">
        <f t="shared" si="2"/>
        <v>0.1549053356282272</v>
      </c>
      <c r="O28">
        <v>0.6</v>
      </c>
      <c r="P28">
        <v>1.8</v>
      </c>
      <c r="Q28">
        <v>13.9</v>
      </c>
      <c r="R28">
        <v>0.6</v>
      </c>
      <c r="S28">
        <v>0.7</v>
      </c>
      <c r="T28">
        <v>2.2000000000000002</v>
      </c>
      <c r="U28">
        <v>0.5</v>
      </c>
      <c r="V28">
        <v>0.1</v>
      </c>
      <c r="W28">
        <v>4</v>
      </c>
      <c r="X28">
        <f t="shared" si="3"/>
        <v>0.20654044750430292</v>
      </c>
      <c r="Y28">
        <v>2.1</v>
      </c>
      <c r="Z28">
        <v>0.3</v>
      </c>
      <c r="AA28">
        <v>0.5</v>
      </c>
    </row>
    <row r="29" spans="1:27">
      <c r="A29" t="s">
        <v>113</v>
      </c>
      <c r="B29" t="s">
        <v>73</v>
      </c>
      <c r="C29" t="s">
        <v>49</v>
      </c>
      <c r="D29" t="s">
        <v>59</v>
      </c>
      <c r="E29">
        <v>37</v>
      </c>
      <c r="F29">
        <v>23</v>
      </c>
      <c r="G29">
        <v>884</v>
      </c>
      <c r="H29">
        <f t="shared" si="0"/>
        <v>9.8222222222222229</v>
      </c>
      <c r="I29">
        <v>6</v>
      </c>
      <c r="J29">
        <f t="shared" si="1"/>
        <v>0.61085972850678727</v>
      </c>
      <c r="K29">
        <v>1</v>
      </c>
      <c r="L29">
        <v>0.4</v>
      </c>
      <c r="M29">
        <v>2</v>
      </c>
      <c r="N29">
        <f t="shared" si="2"/>
        <v>0.20361990950226244</v>
      </c>
      <c r="O29">
        <v>1.8</v>
      </c>
      <c r="P29">
        <v>0.7</v>
      </c>
      <c r="Q29">
        <v>16.3</v>
      </c>
      <c r="R29">
        <v>0.5</v>
      </c>
      <c r="S29">
        <v>1.1000000000000001</v>
      </c>
      <c r="T29">
        <v>2</v>
      </c>
      <c r="U29">
        <v>0.2</v>
      </c>
      <c r="V29">
        <v>0.2</v>
      </c>
      <c r="W29">
        <v>2</v>
      </c>
      <c r="X29">
        <f t="shared" si="3"/>
        <v>0.20361990950226244</v>
      </c>
      <c r="Y29">
        <v>3.1</v>
      </c>
      <c r="Z29">
        <v>0.3</v>
      </c>
      <c r="AA29">
        <v>0.7</v>
      </c>
    </row>
    <row r="30" spans="1:27">
      <c r="A30" t="s">
        <v>114</v>
      </c>
      <c r="B30" t="s">
        <v>150</v>
      </c>
      <c r="C30" t="s">
        <v>151</v>
      </c>
      <c r="D30" t="s">
        <v>21</v>
      </c>
      <c r="E30">
        <v>36</v>
      </c>
      <c r="F30">
        <v>33</v>
      </c>
      <c r="G30">
        <v>2595</v>
      </c>
      <c r="H30">
        <f t="shared" si="0"/>
        <v>28.833333333333332</v>
      </c>
      <c r="I30">
        <v>6</v>
      </c>
      <c r="J30">
        <f t="shared" si="1"/>
        <v>0.20809248554913296</v>
      </c>
      <c r="K30">
        <v>1.5</v>
      </c>
      <c r="L30">
        <v>0.7</v>
      </c>
      <c r="M30">
        <v>5</v>
      </c>
      <c r="N30">
        <f t="shared" si="2"/>
        <v>0.17341040462427745</v>
      </c>
      <c r="O30">
        <v>3.8</v>
      </c>
      <c r="P30">
        <v>1</v>
      </c>
      <c r="Q30">
        <v>6</v>
      </c>
      <c r="R30">
        <v>0.4</v>
      </c>
      <c r="S30">
        <v>1.4</v>
      </c>
      <c r="T30">
        <v>1.5</v>
      </c>
      <c r="U30">
        <v>0.8</v>
      </c>
      <c r="V30">
        <v>0.04</v>
      </c>
      <c r="W30">
        <v>0</v>
      </c>
      <c r="X30">
        <f t="shared" si="3"/>
        <v>0</v>
      </c>
      <c r="Y30">
        <v>7.5</v>
      </c>
      <c r="Z30">
        <v>0.5</v>
      </c>
      <c r="AA30">
        <v>0.2</v>
      </c>
    </row>
    <row r="31" spans="1:27">
      <c r="A31" t="s">
        <v>115</v>
      </c>
      <c r="B31" t="s">
        <v>50</v>
      </c>
      <c r="C31" t="s">
        <v>53</v>
      </c>
      <c r="D31" t="s">
        <v>21</v>
      </c>
      <c r="E31">
        <v>30</v>
      </c>
      <c r="F31">
        <v>17</v>
      </c>
      <c r="G31">
        <v>1083</v>
      </c>
      <c r="H31">
        <f t="shared" si="0"/>
        <v>12.033333333333333</v>
      </c>
      <c r="I31">
        <v>6</v>
      </c>
      <c r="J31">
        <f t="shared" si="1"/>
        <v>0.49861495844875348</v>
      </c>
      <c r="K31">
        <v>1.9</v>
      </c>
      <c r="L31">
        <v>0.8</v>
      </c>
      <c r="M31">
        <v>1</v>
      </c>
      <c r="N31">
        <f t="shared" si="2"/>
        <v>8.3102493074792241E-2</v>
      </c>
      <c r="O31">
        <v>1.1000000000000001</v>
      </c>
      <c r="P31">
        <v>0.5</v>
      </c>
      <c r="Q31">
        <v>11.8</v>
      </c>
      <c r="R31">
        <v>0.4</v>
      </c>
      <c r="S31">
        <v>0</v>
      </c>
      <c r="T31">
        <v>2.2999999999999998</v>
      </c>
      <c r="U31">
        <v>0.06</v>
      </c>
      <c r="V31">
        <v>0.3</v>
      </c>
      <c r="W31">
        <v>5</v>
      </c>
      <c r="X31">
        <f t="shared" si="3"/>
        <v>0.41551246537396125</v>
      </c>
      <c r="Y31">
        <v>4.5999999999999996</v>
      </c>
      <c r="Z31">
        <v>1.1000000000000001</v>
      </c>
      <c r="AA31">
        <v>0.7</v>
      </c>
    </row>
    <row r="32" spans="1:27">
      <c r="A32" t="s">
        <v>116</v>
      </c>
      <c r="B32" t="s">
        <v>54</v>
      </c>
      <c r="C32" t="s">
        <v>152</v>
      </c>
      <c r="D32" t="s">
        <v>132</v>
      </c>
      <c r="E32">
        <v>34</v>
      </c>
      <c r="F32">
        <v>28</v>
      </c>
      <c r="G32">
        <v>1834</v>
      </c>
      <c r="H32">
        <f t="shared" si="0"/>
        <v>20.377777777777776</v>
      </c>
      <c r="I32">
        <v>6</v>
      </c>
      <c r="J32">
        <f t="shared" si="1"/>
        <v>0.29443838604143951</v>
      </c>
      <c r="K32">
        <v>1.5</v>
      </c>
      <c r="L32">
        <v>0.6</v>
      </c>
      <c r="M32">
        <v>2</v>
      </c>
      <c r="N32">
        <f t="shared" si="2"/>
        <v>9.8146128680479838E-2</v>
      </c>
      <c r="O32">
        <v>2.1</v>
      </c>
      <c r="P32">
        <v>0.4</v>
      </c>
      <c r="Q32">
        <v>6.5</v>
      </c>
      <c r="R32">
        <v>0.06</v>
      </c>
      <c r="S32">
        <v>0.3</v>
      </c>
      <c r="T32">
        <v>1.8</v>
      </c>
      <c r="U32">
        <v>0.5</v>
      </c>
      <c r="V32">
        <v>0.4</v>
      </c>
      <c r="W32">
        <v>2</v>
      </c>
      <c r="X32">
        <f t="shared" si="3"/>
        <v>9.8146128680479838E-2</v>
      </c>
      <c r="Y32">
        <v>5.8</v>
      </c>
      <c r="Z32">
        <v>1.2</v>
      </c>
      <c r="AA32">
        <v>0.6</v>
      </c>
    </row>
    <row r="33" spans="1:27">
      <c r="A33" t="s">
        <v>117</v>
      </c>
      <c r="B33" t="s">
        <v>73</v>
      </c>
      <c r="C33" t="s">
        <v>49</v>
      </c>
      <c r="D33" t="s">
        <v>18</v>
      </c>
      <c r="E33">
        <v>21</v>
      </c>
      <c r="F33">
        <v>30</v>
      </c>
      <c r="G33">
        <v>1905</v>
      </c>
      <c r="H33">
        <f t="shared" si="0"/>
        <v>21.166666666666668</v>
      </c>
      <c r="I33">
        <v>6</v>
      </c>
      <c r="J33">
        <f t="shared" si="1"/>
        <v>0.28346456692913385</v>
      </c>
      <c r="K33">
        <v>1</v>
      </c>
      <c r="L33">
        <v>0.3</v>
      </c>
      <c r="M33">
        <v>5</v>
      </c>
      <c r="N33">
        <f t="shared" si="2"/>
        <v>0.23622047244094488</v>
      </c>
      <c r="O33">
        <v>2.2999999999999998</v>
      </c>
      <c r="P33">
        <v>0.7</v>
      </c>
      <c r="Q33">
        <v>14.3</v>
      </c>
      <c r="R33">
        <v>0.4</v>
      </c>
      <c r="S33">
        <v>0.5</v>
      </c>
      <c r="T33">
        <v>2.2999999999999998</v>
      </c>
      <c r="U33">
        <v>1.3</v>
      </c>
      <c r="V33">
        <v>0.4</v>
      </c>
      <c r="W33">
        <v>6</v>
      </c>
      <c r="X33">
        <f t="shared" si="3"/>
        <v>0.28346456692913385</v>
      </c>
      <c r="Y33">
        <v>5.0999999999999996</v>
      </c>
      <c r="Z33">
        <v>0.2</v>
      </c>
      <c r="AA33">
        <v>0.9</v>
      </c>
    </row>
    <row r="34" spans="1:27">
      <c r="A34" t="s">
        <v>118</v>
      </c>
      <c r="B34" t="s">
        <v>58</v>
      </c>
      <c r="C34" t="s">
        <v>84</v>
      </c>
      <c r="D34" t="s">
        <v>21</v>
      </c>
      <c r="E34">
        <v>32</v>
      </c>
      <c r="F34">
        <v>28</v>
      </c>
      <c r="G34">
        <v>1535</v>
      </c>
      <c r="H34">
        <f t="shared" si="0"/>
        <v>17.055555555555557</v>
      </c>
      <c r="I34">
        <v>6</v>
      </c>
      <c r="J34">
        <f t="shared" si="1"/>
        <v>0.3517915309446254</v>
      </c>
      <c r="K34">
        <v>1.4</v>
      </c>
      <c r="L34">
        <v>0.7</v>
      </c>
      <c r="M34">
        <v>2</v>
      </c>
      <c r="N34">
        <f t="shared" si="2"/>
        <v>0.11726384364820845</v>
      </c>
      <c r="O34">
        <v>0.8</v>
      </c>
      <c r="P34">
        <v>0.2</v>
      </c>
      <c r="Q34">
        <v>8.9</v>
      </c>
      <c r="R34">
        <v>0.4</v>
      </c>
      <c r="S34">
        <v>0.04</v>
      </c>
      <c r="T34">
        <v>2.6</v>
      </c>
      <c r="U34">
        <v>0.2</v>
      </c>
      <c r="V34">
        <v>0.5</v>
      </c>
      <c r="W34">
        <v>3</v>
      </c>
      <c r="X34">
        <f t="shared" si="3"/>
        <v>0.1758957654723127</v>
      </c>
      <c r="Y34">
        <v>3.5</v>
      </c>
      <c r="Z34">
        <v>0.7</v>
      </c>
      <c r="AA34">
        <v>0.8</v>
      </c>
    </row>
    <row r="35" spans="1:27">
      <c r="A35" t="s">
        <v>119</v>
      </c>
      <c r="B35" t="s">
        <v>55</v>
      </c>
      <c r="C35" t="s">
        <v>49</v>
      </c>
      <c r="D35" t="s">
        <v>59</v>
      </c>
      <c r="E35">
        <v>24</v>
      </c>
      <c r="F35">
        <v>25</v>
      </c>
      <c r="G35">
        <v>1480</v>
      </c>
      <c r="H35">
        <f t="shared" si="0"/>
        <v>16.444444444444443</v>
      </c>
      <c r="I35">
        <v>6</v>
      </c>
      <c r="J35">
        <f t="shared" si="1"/>
        <v>0.36486486486486491</v>
      </c>
      <c r="K35">
        <v>1.1000000000000001</v>
      </c>
      <c r="L35">
        <v>0.4</v>
      </c>
      <c r="M35">
        <v>1</v>
      </c>
      <c r="N35">
        <f t="shared" si="2"/>
        <v>6.0810810810810814E-2</v>
      </c>
      <c r="O35">
        <v>1.4</v>
      </c>
      <c r="P35">
        <v>0.6</v>
      </c>
      <c r="Q35">
        <v>5.6</v>
      </c>
      <c r="R35">
        <v>7.0000000000000007E-2</v>
      </c>
      <c r="S35">
        <v>0.2</v>
      </c>
      <c r="T35">
        <v>1</v>
      </c>
      <c r="U35">
        <v>1.6</v>
      </c>
      <c r="V35">
        <v>0.4</v>
      </c>
      <c r="W35">
        <v>6</v>
      </c>
      <c r="X35">
        <f t="shared" si="3"/>
        <v>0.36486486486486491</v>
      </c>
      <c r="Y35">
        <v>4.0999999999999996</v>
      </c>
      <c r="Z35">
        <v>0.4</v>
      </c>
      <c r="AA35">
        <v>0.5</v>
      </c>
    </row>
    <row r="36" spans="1:27">
      <c r="A36" t="s">
        <v>120</v>
      </c>
      <c r="B36" t="s">
        <v>50</v>
      </c>
      <c r="C36" t="s">
        <v>49</v>
      </c>
      <c r="D36" t="s">
        <v>21</v>
      </c>
      <c r="E36">
        <v>27</v>
      </c>
      <c r="F36">
        <v>17</v>
      </c>
      <c r="G36">
        <v>688</v>
      </c>
      <c r="H36">
        <f t="shared" si="0"/>
        <v>7.6444444444444448</v>
      </c>
      <c r="I36">
        <v>6</v>
      </c>
      <c r="J36">
        <f t="shared" si="1"/>
        <v>0.78488372093023251</v>
      </c>
      <c r="K36">
        <v>1.1000000000000001</v>
      </c>
      <c r="L36">
        <v>0.6</v>
      </c>
      <c r="M36">
        <v>0</v>
      </c>
      <c r="N36">
        <f t="shared" si="2"/>
        <v>0</v>
      </c>
      <c r="O36">
        <v>0.4</v>
      </c>
      <c r="P36">
        <v>0.1</v>
      </c>
      <c r="Q36">
        <v>11.7</v>
      </c>
      <c r="R36">
        <v>0.3</v>
      </c>
      <c r="S36">
        <v>0.06</v>
      </c>
      <c r="T36">
        <v>3.4</v>
      </c>
      <c r="U36">
        <v>0.3</v>
      </c>
      <c r="V36">
        <v>0.4</v>
      </c>
      <c r="W36">
        <v>4</v>
      </c>
      <c r="X36">
        <f t="shared" si="3"/>
        <v>0.5232558139534883</v>
      </c>
      <c r="Y36">
        <v>1.9</v>
      </c>
      <c r="Z36">
        <v>0.7</v>
      </c>
      <c r="AA36">
        <v>1.2</v>
      </c>
    </row>
    <row r="37" spans="1:27">
      <c r="A37" t="s">
        <v>121</v>
      </c>
      <c r="B37" t="s">
        <v>73</v>
      </c>
      <c r="C37" t="s">
        <v>53</v>
      </c>
      <c r="D37" t="s">
        <v>21</v>
      </c>
      <c r="E37">
        <v>32</v>
      </c>
      <c r="F37">
        <v>24</v>
      </c>
      <c r="G37">
        <v>1684</v>
      </c>
      <c r="H37">
        <f t="shared" si="0"/>
        <v>18.711111111111112</v>
      </c>
      <c r="I37">
        <v>5</v>
      </c>
      <c r="J37">
        <f t="shared" si="1"/>
        <v>0.26722090261282661</v>
      </c>
      <c r="K37">
        <v>1.6</v>
      </c>
      <c r="L37">
        <v>0.9</v>
      </c>
      <c r="M37">
        <v>2</v>
      </c>
      <c r="N37">
        <f t="shared" si="2"/>
        <v>0.10688836104513064</v>
      </c>
      <c r="O37">
        <v>0.9</v>
      </c>
      <c r="P37">
        <v>0.5</v>
      </c>
      <c r="Q37">
        <v>3.6</v>
      </c>
      <c r="R37">
        <v>0.1</v>
      </c>
      <c r="S37">
        <v>0.1</v>
      </c>
      <c r="T37">
        <v>0.8</v>
      </c>
      <c r="U37">
        <v>0.08</v>
      </c>
      <c r="V37">
        <v>0.2</v>
      </c>
      <c r="W37">
        <v>0</v>
      </c>
      <c r="X37">
        <f t="shared" si="3"/>
        <v>0</v>
      </c>
      <c r="Y37">
        <v>6.3</v>
      </c>
      <c r="Z37">
        <v>2</v>
      </c>
      <c r="AA37">
        <v>0.6</v>
      </c>
    </row>
    <row r="38" spans="1:27">
      <c r="A38" t="s">
        <v>122</v>
      </c>
      <c r="B38" t="s">
        <v>153</v>
      </c>
      <c r="C38" t="s">
        <v>49</v>
      </c>
      <c r="D38" t="s">
        <v>21</v>
      </c>
      <c r="E38">
        <v>29</v>
      </c>
      <c r="F38">
        <v>30</v>
      </c>
      <c r="G38">
        <v>2410</v>
      </c>
      <c r="H38">
        <f t="shared" si="0"/>
        <v>26.777777777777779</v>
      </c>
      <c r="I38">
        <v>5</v>
      </c>
      <c r="J38">
        <f t="shared" si="1"/>
        <v>0.18672199170124482</v>
      </c>
      <c r="K38">
        <v>1.5</v>
      </c>
      <c r="L38">
        <v>0.8</v>
      </c>
      <c r="M38">
        <v>2</v>
      </c>
      <c r="N38">
        <f t="shared" si="2"/>
        <v>7.4688796680497924E-2</v>
      </c>
      <c r="O38">
        <v>1.9</v>
      </c>
      <c r="P38">
        <v>0.7</v>
      </c>
      <c r="Q38">
        <v>23.3</v>
      </c>
      <c r="R38">
        <v>3</v>
      </c>
      <c r="S38">
        <v>0.3</v>
      </c>
      <c r="T38">
        <v>2.4</v>
      </c>
      <c r="U38">
        <v>1</v>
      </c>
      <c r="V38">
        <v>0.1</v>
      </c>
      <c r="W38">
        <v>4</v>
      </c>
      <c r="X38">
        <f t="shared" si="3"/>
        <v>0.14937759336099585</v>
      </c>
      <c r="Y38">
        <v>4.2</v>
      </c>
      <c r="Z38">
        <v>0.3</v>
      </c>
      <c r="AA38">
        <v>0.9</v>
      </c>
    </row>
    <row r="39" spans="1:27">
      <c r="A39" t="s">
        <v>123</v>
      </c>
      <c r="B39" t="s">
        <v>153</v>
      </c>
      <c r="C39" t="s">
        <v>96</v>
      </c>
      <c r="D39" t="s">
        <v>21</v>
      </c>
      <c r="E39">
        <v>25</v>
      </c>
      <c r="F39">
        <v>17</v>
      </c>
      <c r="G39">
        <v>1118</v>
      </c>
      <c r="H39">
        <f t="shared" si="0"/>
        <v>12.422222222222222</v>
      </c>
      <c r="I39">
        <v>5</v>
      </c>
      <c r="J39">
        <f t="shared" si="1"/>
        <v>0.4025044722719141</v>
      </c>
      <c r="K39">
        <v>2.1</v>
      </c>
      <c r="L39">
        <v>0.8</v>
      </c>
      <c r="M39">
        <v>0</v>
      </c>
      <c r="N39">
        <f t="shared" si="2"/>
        <v>0</v>
      </c>
      <c r="O39">
        <v>1.6</v>
      </c>
      <c r="P39">
        <v>0.5</v>
      </c>
      <c r="Q39">
        <v>6.8</v>
      </c>
      <c r="R39">
        <v>0.3</v>
      </c>
      <c r="S39">
        <v>0.06</v>
      </c>
      <c r="T39">
        <v>1.5</v>
      </c>
      <c r="U39">
        <v>0.06</v>
      </c>
      <c r="V39">
        <v>0.2</v>
      </c>
      <c r="W39">
        <v>1</v>
      </c>
      <c r="X39">
        <f t="shared" si="3"/>
        <v>8.0500894454382826E-2</v>
      </c>
      <c r="Y39">
        <v>4.9000000000000004</v>
      </c>
      <c r="Z39">
        <v>0.7</v>
      </c>
      <c r="AA39">
        <v>0.8</v>
      </c>
    </row>
    <row r="40" spans="1:27">
      <c r="A40" t="s">
        <v>124</v>
      </c>
      <c r="B40" t="s">
        <v>64</v>
      </c>
      <c r="C40" t="s">
        <v>49</v>
      </c>
      <c r="D40" t="s">
        <v>21</v>
      </c>
      <c r="E40">
        <v>23</v>
      </c>
      <c r="F40">
        <v>30</v>
      </c>
      <c r="G40">
        <v>1914</v>
      </c>
      <c r="H40">
        <f t="shared" si="0"/>
        <v>21.266666666666666</v>
      </c>
      <c r="I40">
        <v>5</v>
      </c>
      <c r="J40">
        <f t="shared" si="1"/>
        <v>0.23510971786833856</v>
      </c>
      <c r="K40">
        <v>2.4</v>
      </c>
      <c r="L40">
        <v>0.9</v>
      </c>
      <c r="M40">
        <v>0</v>
      </c>
      <c r="N40">
        <f t="shared" si="2"/>
        <v>0</v>
      </c>
      <c r="O40">
        <v>1.7</v>
      </c>
      <c r="P40">
        <v>0.4</v>
      </c>
      <c r="Q40">
        <v>15.4</v>
      </c>
      <c r="R40">
        <v>0.7</v>
      </c>
      <c r="S40">
        <v>0.4</v>
      </c>
      <c r="T40">
        <v>2.4</v>
      </c>
      <c r="U40">
        <v>0.3</v>
      </c>
      <c r="V40">
        <v>0.6</v>
      </c>
      <c r="W40">
        <v>14</v>
      </c>
      <c r="X40">
        <f t="shared" si="3"/>
        <v>0.65830721003134796</v>
      </c>
      <c r="Y40">
        <v>4.9000000000000004</v>
      </c>
      <c r="Z40">
        <v>1.2</v>
      </c>
      <c r="AA40">
        <v>0.4</v>
      </c>
    </row>
    <row r="41" spans="1:27">
      <c r="A41" t="s">
        <v>125</v>
      </c>
      <c r="B41" t="s">
        <v>52</v>
      </c>
      <c r="C41" t="s">
        <v>154</v>
      </c>
      <c r="D41" t="s">
        <v>21</v>
      </c>
      <c r="E41">
        <v>37</v>
      </c>
      <c r="F41">
        <v>23</v>
      </c>
      <c r="G41">
        <v>1416</v>
      </c>
      <c r="H41">
        <f t="shared" si="0"/>
        <v>15.733333333333333</v>
      </c>
      <c r="I41">
        <v>5</v>
      </c>
      <c r="J41">
        <f t="shared" si="1"/>
        <v>0.31779661016949157</v>
      </c>
      <c r="K41">
        <v>0.9</v>
      </c>
      <c r="L41">
        <v>0.4</v>
      </c>
      <c r="M41">
        <v>1</v>
      </c>
      <c r="N41">
        <f t="shared" si="2"/>
        <v>6.3559322033898302E-2</v>
      </c>
      <c r="O41">
        <v>0.4</v>
      </c>
      <c r="P41">
        <v>0.2</v>
      </c>
      <c r="Q41">
        <v>9.6</v>
      </c>
      <c r="R41">
        <v>0.06</v>
      </c>
      <c r="S41">
        <v>0.1</v>
      </c>
      <c r="T41">
        <v>1.7</v>
      </c>
      <c r="U41">
        <v>0.4</v>
      </c>
      <c r="V41">
        <v>0.1</v>
      </c>
      <c r="W41">
        <v>2</v>
      </c>
      <c r="X41">
        <f t="shared" si="3"/>
        <v>0.1271186440677966</v>
      </c>
      <c r="Y41">
        <v>2.9</v>
      </c>
      <c r="Z41">
        <v>1.3</v>
      </c>
      <c r="AA41">
        <v>0.7</v>
      </c>
    </row>
    <row r="42" spans="1:27">
      <c r="A42" t="s">
        <v>126</v>
      </c>
      <c r="B42" t="s">
        <v>83</v>
      </c>
      <c r="C42" t="s">
        <v>51</v>
      </c>
      <c r="D42" t="s">
        <v>133</v>
      </c>
      <c r="E42">
        <v>32</v>
      </c>
      <c r="F42">
        <v>17</v>
      </c>
      <c r="G42">
        <v>1136</v>
      </c>
      <c r="H42">
        <f t="shared" si="0"/>
        <v>12.622222222222222</v>
      </c>
      <c r="I42">
        <v>4</v>
      </c>
      <c r="J42">
        <f t="shared" si="1"/>
        <v>0.31690140845070425</v>
      </c>
      <c r="K42">
        <v>1.9</v>
      </c>
      <c r="L42">
        <v>0.9</v>
      </c>
      <c r="M42">
        <v>1</v>
      </c>
      <c r="N42">
        <f t="shared" si="2"/>
        <v>7.9225352112676062E-2</v>
      </c>
      <c r="O42">
        <v>2.8</v>
      </c>
      <c r="P42">
        <v>1.2</v>
      </c>
      <c r="Q42">
        <v>7.7</v>
      </c>
      <c r="R42">
        <v>0.3</v>
      </c>
      <c r="S42">
        <v>0.6</v>
      </c>
      <c r="T42">
        <v>1</v>
      </c>
      <c r="U42">
        <v>0.6</v>
      </c>
      <c r="V42">
        <v>0.3</v>
      </c>
      <c r="W42">
        <v>4</v>
      </c>
      <c r="X42">
        <f t="shared" si="3"/>
        <v>0.31690140845070425</v>
      </c>
      <c r="Y42">
        <v>5.8</v>
      </c>
      <c r="Z42">
        <v>0.6</v>
      </c>
      <c r="AA42">
        <v>0.5</v>
      </c>
    </row>
    <row r="43" spans="1:27">
      <c r="A43" t="s">
        <v>127</v>
      </c>
      <c r="B43" t="s">
        <v>67</v>
      </c>
      <c r="C43" t="s">
        <v>149</v>
      </c>
      <c r="D43" t="s">
        <v>59</v>
      </c>
      <c r="E43">
        <v>28</v>
      </c>
      <c r="F43">
        <v>34</v>
      </c>
      <c r="G43">
        <v>2929</v>
      </c>
      <c r="H43">
        <f t="shared" si="0"/>
        <v>32.544444444444444</v>
      </c>
      <c r="I43">
        <v>4</v>
      </c>
      <c r="J43">
        <f t="shared" si="1"/>
        <v>0.12290884260839877</v>
      </c>
      <c r="K43">
        <v>1.1000000000000001</v>
      </c>
      <c r="L43">
        <v>0.4</v>
      </c>
      <c r="M43">
        <v>5</v>
      </c>
      <c r="N43">
        <f t="shared" si="2"/>
        <v>0.15363605326049845</v>
      </c>
      <c r="O43">
        <v>3.1</v>
      </c>
      <c r="P43">
        <v>1.4</v>
      </c>
      <c r="Q43">
        <v>5</v>
      </c>
      <c r="R43">
        <v>0</v>
      </c>
      <c r="S43">
        <v>0.7</v>
      </c>
      <c r="T43">
        <v>1.2</v>
      </c>
      <c r="U43">
        <v>1</v>
      </c>
      <c r="V43">
        <v>0.6</v>
      </c>
      <c r="W43">
        <v>5</v>
      </c>
      <c r="X43">
        <f t="shared" si="3"/>
        <v>0.15363605326049845</v>
      </c>
      <c r="Y43">
        <v>5.7</v>
      </c>
      <c r="Z43">
        <v>0</v>
      </c>
      <c r="AA43">
        <v>0.7</v>
      </c>
    </row>
    <row r="44" spans="1:27">
      <c r="A44" t="s">
        <v>128</v>
      </c>
      <c r="B44" t="s">
        <v>103</v>
      </c>
      <c r="C44" t="s">
        <v>155</v>
      </c>
      <c r="D44" t="s">
        <v>59</v>
      </c>
      <c r="E44">
        <v>31</v>
      </c>
      <c r="F44">
        <v>30</v>
      </c>
      <c r="G44">
        <v>2116</v>
      </c>
      <c r="H44">
        <f t="shared" si="0"/>
        <v>23.511111111111113</v>
      </c>
      <c r="I44">
        <v>4</v>
      </c>
      <c r="J44">
        <f t="shared" si="1"/>
        <v>0.17013232514177692</v>
      </c>
      <c r="K44">
        <v>2.4</v>
      </c>
      <c r="L44">
        <v>0.6</v>
      </c>
      <c r="M44">
        <v>2</v>
      </c>
      <c r="N44">
        <f t="shared" si="2"/>
        <v>8.5066162570888462E-2</v>
      </c>
      <c r="O44">
        <v>4.5</v>
      </c>
      <c r="P44">
        <v>1</v>
      </c>
      <c r="Q44">
        <v>17.3</v>
      </c>
      <c r="R44">
        <v>0.7</v>
      </c>
      <c r="S44">
        <v>0.9</v>
      </c>
      <c r="T44">
        <v>3.3</v>
      </c>
      <c r="U44">
        <v>0.6</v>
      </c>
      <c r="V44">
        <v>0.1</v>
      </c>
      <c r="W44">
        <v>4</v>
      </c>
      <c r="X44">
        <f t="shared" si="3"/>
        <v>0.17013232514177692</v>
      </c>
      <c r="Y44">
        <v>7.4</v>
      </c>
      <c r="Z44">
        <v>0.3</v>
      </c>
      <c r="AA44">
        <v>0.8</v>
      </c>
    </row>
    <row r="45" spans="1:27">
      <c r="A45" t="s">
        <v>129</v>
      </c>
      <c r="B45" t="s">
        <v>62</v>
      </c>
      <c r="C45" t="s">
        <v>49</v>
      </c>
      <c r="D45" t="s">
        <v>18</v>
      </c>
      <c r="E45">
        <v>29</v>
      </c>
      <c r="F45">
        <v>24</v>
      </c>
      <c r="G45">
        <v>1920</v>
      </c>
      <c r="H45">
        <f t="shared" si="0"/>
        <v>21.333333333333332</v>
      </c>
      <c r="I45">
        <v>4</v>
      </c>
      <c r="J45">
        <f t="shared" si="1"/>
        <v>0.1875</v>
      </c>
      <c r="K45">
        <v>1.7</v>
      </c>
      <c r="L45">
        <v>1</v>
      </c>
      <c r="M45">
        <v>3</v>
      </c>
      <c r="N45">
        <f t="shared" si="2"/>
        <v>0.140625</v>
      </c>
      <c r="O45">
        <v>1.6</v>
      </c>
      <c r="P45">
        <v>0.8</v>
      </c>
      <c r="Q45">
        <v>25.3</v>
      </c>
      <c r="R45">
        <v>0.6</v>
      </c>
      <c r="S45">
        <v>0.9</v>
      </c>
      <c r="T45">
        <v>3</v>
      </c>
      <c r="U45">
        <v>1</v>
      </c>
      <c r="V45">
        <v>0.2</v>
      </c>
      <c r="W45">
        <v>9</v>
      </c>
      <c r="X45">
        <f t="shared" si="3"/>
        <v>0.421875</v>
      </c>
      <c r="Y45">
        <v>4.5999999999999996</v>
      </c>
      <c r="Z45">
        <v>0.9</v>
      </c>
      <c r="AA45">
        <v>0.3</v>
      </c>
    </row>
    <row r="46" spans="1:27">
      <c r="A46" t="s">
        <v>130</v>
      </c>
      <c r="B46" t="s">
        <v>103</v>
      </c>
      <c r="C46" t="s">
        <v>49</v>
      </c>
      <c r="D46" t="s">
        <v>59</v>
      </c>
      <c r="E46">
        <v>26</v>
      </c>
      <c r="F46">
        <v>30</v>
      </c>
      <c r="G46">
        <v>1619</v>
      </c>
      <c r="H46">
        <f t="shared" si="0"/>
        <v>17.988888888888887</v>
      </c>
      <c r="I46">
        <v>4</v>
      </c>
      <c r="J46">
        <f t="shared" si="1"/>
        <v>0.22235948116121065</v>
      </c>
      <c r="K46">
        <v>1.7</v>
      </c>
      <c r="L46">
        <v>0.6</v>
      </c>
      <c r="M46">
        <v>1</v>
      </c>
      <c r="N46">
        <f t="shared" si="2"/>
        <v>5.5589870290302663E-2</v>
      </c>
      <c r="O46">
        <v>2.1</v>
      </c>
      <c r="P46">
        <v>0.4</v>
      </c>
      <c r="Q46">
        <v>20.7</v>
      </c>
      <c r="R46">
        <v>0.4</v>
      </c>
      <c r="S46">
        <v>0.3</v>
      </c>
      <c r="T46">
        <v>2.9</v>
      </c>
      <c r="U46">
        <v>0.9</v>
      </c>
      <c r="V46">
        <v>0.2</v>
      </c>
      <c r="W46">
        <v>3</v>
      </c>
      <c r="X46">
        <f t="shared" si="3"/>
        <v>0.166769610870908</v>
      </c>
      <c r="Y46">
        <v>4</v>
      </c>
      <c r="Z46">
        <v>0.2</v>
      </c>
      <c r="AA46">
        <v>0.6</v>
      </c>
    </row>
    <row r="47" spans="1:27">
      <c r="A47" t="s">
        <v>156</v>
      </c>
      <c r="B47" t="s">
        <v>58</v>
      </c>
      <c r="C47" t="s">
        <v>49</v>
      </c>
      <c r="D47" t="s">
        <v>18</v>
      </c>
      <c r="E47">
        <v>24</v>
      </c>
      <c r="F47">
        <v>25</v>
      </c>
      <c r="G47">
        <v>1119</v>
      </c>
      <c r="H47">
        <f t="shared" si="0"/>
        <v>12.433333333333334</v>
      </c>
      <c r="I47">
        <v>4</v>
      </c>
      <c r="J47">
        <f t="shared" si="1"/>
        <v>0.32171581769436997</v>
      </c>
      <c r="K47">
        <v>0.5</v>
      </c>
      <c r="L47">
        <v>0.2</v>
      </c>
      <c r="M47">
        <v>1</v>
      </c>
      <c r="N47">
        <f t="shared" si="2"/>
        <v>8.0428954423592491E-2</v>
      </c>
      <c r="O47">
        <v>1.2</v>
      </c>
      <c r="P47">
        <v>0.3</v>
      </c>
      <c r="Q47">
        <v>15.1</v>
      </c>
      <c r="R47">
        <v>0.5</v>
      </c>
      <c r="S47">
        <v>0.5</v>
      </c>
      <c r="T47">
        <v>2.6</v>
      </c>
      <c r="U47">
        <v>0.6</v>
      </c>
      <c r="V47">
        <v>0.5</v>
      </c>
      <c r="W47">
        <v>7</v>
      </c>
      <c r="X47">
        <f t="shared" si="3"/>
        <v>0.5630026809651475</v>
      </c>
      <c r="Y47">
        <v>3.1</v>
      </c>
      <c r="Z47">
        <v>0.4</v>
      </c>
      <c r="AA47">
        <v>1</v>
      </c>
    </row>
    <row r="48" spans="1:27">
      <c r="A48" t="s">
        <v>157</v>
      </c>
      <c r="B48" t="s">
        <v>158</v>
      </c>
      <c r="C48" t="s">
        <v>53</v>
      </c>
      <c r="D48" t="s">
        <v>131</v>
      </c>
      <c r="E48">
        <v>30</v>
      </c>
      <c r="F48">
        <v>24</v>
      </c>
      <c r="G48">
        <v>1756</v>
      </c>
      <c r="H48">
        <f t="shared" si="0"/>
        <v>19.511111111111113</v>
      </c>
      <c r="I48">
        <v>3</v>
      </c>
      <c r="J48">
        <f t="shared" si="1"/>
        <v>0.15375854214123005</v>
      </c>
      <c r="K48">
        <v>1.5</v>
      </c>
      <c r="L48">
        <v>0.4</v>
      </c>
      <c r="M48">
        <v>3</v>
      </c>
      <c r="N48">
        <f t="shared" si="2"/>
        <v>0.15375854214123005</v>
      </c>
      <c r="O48">
        <v>2</v>
      </c>
      <c r="P48">
        <v>0.4</v>
      </c>
      <c r="Q48">
        <v>11.6</v>
      </c>
      <c r="R48">
        <v>0.5</v>
      </c>
      <c r="S48">
        <v>0.5</v>
      </c>
      <c r="T48">
        <v>1.9</v>
      </c>
      <c r="U48">
        <v>0.7</v>
      </c>
      <c r="V48">
        <v>0.3</v>
      </c>
      <c r="W48">
        <v>6</v>
      </c>
      <c r="X48">
        <f t="shared" si="3"/>
        <v>0.30751708428246011</v>
      </c>
      <c r="Y48">
        <v>7.7</v>
      </c>
      <c r="Z48">
        <v>1.4</v>
      </c>
      <c r="AA48">
        <v>0.6</v>
      </c>
    </row>
    <row r="49" spans="1:27">
      <c r="A49" t="s">
        <v>159</v>
      </c>
      <c r="B49" t="s">
        <v>54</v>
      </c>
      <c r="C49" t="s">
        <v>49</v>
      </c>
      <c r="D49" t="s">
        <v>21</v>
      </c>
      <c r="E49">
        <v>21</v>
      </c>
      <c r="F49">
        <v>27</v>
      </c>
      <c r="G49">
        <v>1380</v>
      </c>
      <c r="H49">
        <f t="shared" si="0"/>
        <v>15.333333333333334</v>
      </c>
      <c r="I49">
        <v>3</v>
      </c>
      <c r="J49">
        <f t="shared" si="1"/>
        <v>0.19565217391304346</v>
      </c>
      <c r="K49">
        <v>1.4</v>
      </c>
      <c r="L49">
        <v>0.7</v>
      </c>
      <c r="M49">
        <v>1</v>
      </c>
      <c r="N49">
        <f t="shared" si="2"/>
        <v>6.5217391304347824E-2</v>
      </c>
      <c r="O49">
        <v>1.3</v>
      </c>
      <c r="P49">
        <v>0.4</v>
      </c>
      <c r="Q49">
        <v>7</v>
      </c>
      <c r="R49">
        <v>0.3</v>
      </c>
      <c r="S49">
        <v>0.2</v>
      </c>
      <c r="T49">
        <v>2</v>
      </c>
      <c r="U49">
        <v>0.4</v>
      </c>
      <c r="V49">
        <v>0.3</v>
      </c>
      <c r="W49">
        <v>3</v>
      </c>
      <c r="X49">
        <f t="shared" si="3"/>
        <v>0.19565217391304346</v>
      </c>
      <c r="Y49">
        <v>4.2</v>
      </c>
      <c r="Z49">
        <v>1.2</v>
      </c>
      <c r="AA49">
        <v>0.5</v>
      </c>
    </row>
    <row r="50" spans="1:27">
      <c r="A50" t="s">
        <v>160</v>
      </c>
      <c r="B50" t="s">
        <v>150</v>
      </c>
      <c r="C50" t="s">
        <v>49</v>
      </c>
      <c r="D50" t="s">
        <v>59</v>
      </c>
      <c r="E50">
        <v>22</v>
      </c>
      <c r="F50">
        <v>28</v>
      </c>
      <c r="G50">
        <v>1761</v>
      </c>
      <c r="H50">
        <f t="shared" si="0"/>
        <v>19.566666666666666</v>
      </c>
      <c r="I50">
        <v>3</v>
      </c>
      <c r="J50">
        <f t="shared" si="1"/>
        <v>0.15332197614991483</v>
      </c>
      <c r="K50">
        <v>0.8</v>
      </c>
      <c r="L50">
        <v>0.2</v>
      </c>
      <c r="M50">
        <v>4</v>
      </c>
      <c r="N50">
        <f t="shared" si="2"/>
        <v>0.20442930153321975</v>
      </c>
      <c r="O50">
        <v>1.8</v>
      </c>
      <c r="P50">
        <v>0.9</v>
      </c>
      <c r="Q50">
        <v>14.5</v>
      </c>
      <c r="R50">
        <v>0.5</v>
      </c>
      <c r="S50">
        <v>0.5</v>
      </c>
      <c r="T50">
        <v>3</v>
      </c>
      <c r="U50">
        <v>1.4</v>
      </c>
      <c r="V50">
        <v>0.5</v>
      </c>
      <c r="W50">
        <v>6</v>
      </c>
      <c r="X50">
        <f t="shared" si="3"/>
        <v>0.30664395229982966</v>
      </c>
      <c r="Y50">
        <v>5.6</v>
      </c>
      <c r="Z50">
        <v>0.7</v>
      </c>
      <c r="AA50">
        <v>1</v>
      </c>
    </row>
    <row r="51" spans="1:27">
      <c r="A51" t="s">
        <v>161</v>
      </c>
      <c r="B51" t="s">
        <v>158</v>
      </c>
      <c r="C51" t="s">
        <v>49</v>
      </c>
      <c r="D51" t="s">
        <v>21</v>
      </c>
      <c r="E51">
        <v>27</v>
      </c>
      <c r="F51">
        <v>19</v>
      </c>
      <c r="G51">
        <v>1118</v>
      </c>
      <c r="H51">
        <f t="shared" si="0"/>
        <v>12.422222222222222</v>
      </c>
      <c r="I51">
        <v>3</v>
      </c>
      <c r="J51">
        <f t="shared" si="1"/>
        <v>0.24150268336314848</v>
      </c>
      <c r="K51">
        <v>1.2</v>
      </c>
      <c r="L51">
        <v>0.5</v>
      </c>
      <c r="M51">
        <v>1</v>
      </c>
      <c r="N51">
        <f t="shared" si="2"/>
        <v>8.0500894454382826E-2</v>
      </c>
      <c r="O51">
        <v>0.9</v>
      </c>
      <c r="P51">
        <v>0.4</v>
      </c>
      <c r="Q51">
        <v>6.6</v>
      </c>
      <c r="R51">
        <v>0.3</v>
      </c>
      <c r="S51">
        <v>0.2</v>
      </c>
      <c r="T51">
        <v>1.5</v>
      </c>
      <c r="U51">
        <v>0.3</v>
      </c>
      <c r="V51">
        <v>0.2</v>
      </c>
      <c r="W51">
        <v>5</v>
      </c>
      <c r="X51">
        <f t="shared" si="3"/>
        <v>0.4025044722719141</v>
      </c>
      <c r="Y51">
        <v>5.0999999999999996</v>
      </c>
      <c r="Z51">
        <v>1.8</v>
      </c>
      <c r="AA51">
        <v>1.3</v>
      </c>
    </row>
    <row r="52" spans="1:27">
      <c r="A52" t="s">
        <v>162</v>
      </c>
      <c r="B52" t="s">
        <v>55</v>
      </c>
      <c r="C52" t="s">
        <v>49</v>
      </c>
      <c r="D52" t="s">
        <v>21</v>
      </c>
      <c r="E52">
        <v>31</v>
      </c>
      <c r="F52">
        <v>28</v>
      </c>
      <c r="G52">
        <v>1524</v>
      </c>
      <c r="H52">
        <f t="shared" si="0"/>
        <v>16.933333333333334</v>
      </c>
      <c r="I52">
        <v>3</v>
      </c>
      <c r="J52">
        <f t="shared" si="1"/>
        <v>0.17716535433070865</v>
      </c>
      <c r="K52">
        <v>1.4</v>
      </c>
      <c r="L52">
        <v>0.5</v>
      </c>
      <c r="M52">
        <v>2</v>
      </c>
      <c r="N52">
        <f t="shared" si="2"/>
        <v>0.11811023622047244</v>
      </c>
      <c r="O52">
        <v>0.7</v>
      </c>
      <c r="P52">
        <v>0.5</v>
      </c>
      <c r="Q52">
        <v>12</v>
      </c>
      <c r="R52">
        <v>0.7</v>
      </c>
      <c r="S52">
        <v>0.3</v>
      </c>
      <c r="T52">
        <v>3.4</v>
      </c>
      <c r="U52">
        <v>0.9</v>
      </c>
      <c r="V52">
        <v>0.4</v>
      </c>
      <c r="W52">
        <v>6</v>
      </c>
      <c r="X52">
        <f t="shared" si="3"/>
        <v>0.3543307086614173</v>
      </c>
      <c r="Y52">
        <v>2.2000000000000002</v>
      </c>
      <c r="Z52">
        <v>0.3</v>
      </c>
      <c r="AA52">
        <v>0.9</v>
      </c>
    </row>
    <row r="53" spans="1:27">
      <c r="A53" t="s">
        <v>163</v>
      </c>
      <c r="B53" t="s">
        <v>69</v>
      </c>
      <c r="C53" t="s">
        <v>49</v>
      </c>
      <c r="D53" t="s">
        <v>18</v>
      </c>
      <c r="E53">
        <v>23</v>
      </c>
      <c r="F53">
        <v>30</v>
      </c>
      <c r="G53">
        <v>955</v>
      </c>
      <c r="H53">
        <f t="shared" si="0"/>
        <v>10.611111111111111</v>
      </c>
      <c r="I53">
        <v>3</v>
      </c>
      <c r="J53">
        <f t="shared" si="1"/>
        <v>0.28272251308900526</v>
      </c>
      <c r="K53">
        <v>0.6</v>
      </c>
      <c r="L53">
        <v>0.2</v>
      </c>
      <c r="M53">
        <v>0</v>
      </c>
      <c r="N53">
        <f t="shared" si="2"/>
        <v>0</v>
      </c>
      <c r="O53">
        <v>0.7</v>
      </c>
      <c r="P53">
        <v>0.2</v>
      </c>
      <c r="Q53">
        <v>4.9000000000000004</v>
      </c>
      <c r="R53">
        <v>0.05</v>
      </c>
      <c r="S53">
        <v>0.6</v>
      </c>
      <c r="T53">
        <v>1.5</v>
      </c>
      <c r="U53">
        <v>0.7</v>
      </c>
      <c r="V53">
        <v>0.4</v>
      </c>
      <c r="W53">
        <v>5</v>
      </c>
      <c r="X53">
        <f t="shared" si="3"/>
        <v>0.47120418848167539</v>
      </c>
      <c r="Y53">
        <v>2.4</v>
      </c>
      <c r="Z53">
        <v>0.1</v>
      </c>
      <c r="AA53">
        <v>1.1000000000000001</v>
      </c>
    </row>
    <row r="54" spans="1:27">
      <c r="A54" t="s">
        <v>164</v>
      </c>
      <c r="B54" t="s">
        <v>54</v>
      </c>
      <c r="C54" t="s">
        <v>53</v>
      </c>
      <c r="D54" t="s">
        <v>165</v>
      </c>
      <c r="E54">
        <v>33</v>
      </c>
      <c r="F54">
        <v>17</v>
      </c>
      <c r="G54">
        <v>897</v>
      </c>
      <c r="H54">
        <f t="shared" si="0"/>
        <v>9.9666666666666668</v>
      </c>
      <c r="I54">
        <v>3</v>
      </c>
      <c r="J54">
        <f t="shared" si="1"/>
        <v>0.30100334448160537</v>
      </c>
      <c r="K54">
        <v>0.9</v>
      </c>
      <c r="L54">
        <v>0.4</v>
      </c>
      <c r="M54">
        <v>0</v>
      </c>
      <c r="N54">
        <f t="shared" si="2"/>
        <v>0</v>
      </c>
      <c r="O54">
        <v>0.4</v>
      </c>
      <c r="P54">
        <v>0.3</v>
      </c>
      <c r="Q54">
        <v>9.9</v>
      </c>
      <c r="R54">
        <v>0.7</v>
      </c>
      <c r="S54">
        <v>0.2</v>
      </c>
      <c r="T54">
        <v>2</v>
      </c>
      <c r="U54">
        <v>0.2</v>
      </c>
      <c r="V54">
        <v>0.4</v>
      </c>
      <c r="W54">
        <v>3</v>
      </c>
      <c r="X54">
        <f t="shared" si="3"/>
        <v>0.30100334448160537</v>
      </c>
      <c r="Y54">
        <v>2.5</v>
      </c>
      <c r="Z54">
        <v>0.7</v>
      </c>
      <c r="AA54">
        <v>0.9</v>
      </c>
    </row>
    <row r="55" spans="1:27">
      <c r="A55" t="s">
        <v>166</v>
      </c>
      <c r="B55" t="s">
        <v>69</v>
      </c>
      <c r="C55" t="s">
        <v>49</v>
      </c>
      <c r="D55" t="s">
        <v>18</v>
      </c>
      <c r="E55">
        <v>19</v>
      </c>
      <c r="F55">
        <v>20</v>
      </c>
      <c r="G55">
        <v>1323</v>
      </c>
      <c r="H55">
        <f t="shared" si="0"/>
        <v>14.7</v>
      </c>
      <c r="I55">
        <v>3</v>
      </c>
      <c r="J55">
        <f t="shared" si="1"/>
        <v>0.20408163265306123</v>
      </c>
      <c r="K55">
        <v>1.2</v>
      </c>
      <c r="L55">
        <v>0.5</v>
      </c>
      <c r="M55">
        <v>0</v>
      </c>
      <c r="N55">
        <f t="shared" si="2"/>
        <v>0</v>
      </c>
      <c r="O55">
        <v>0.9</v>
      </c>
      <c r="P55">
        <v>0.7</v>
      </c>
      <c r="Q55">
        <v>5.6</v>
      </c>
      <c r="R55">
        <v>0.4</v>
      </c>
      <c r="S55">
        <v>0.4</v>
      </c>
      <c r="T55">
        <v>2.2000000000000002</v>
      </c>
      <c r="U55">
        <v>1.3</v>
      </c>
      <c r="V55">
        <v>0.4</v>
      </c>
      <c r="W55">
        <v>2</v>
      </c>
      <c r="X55">
        <f t="shared" si="3"/>
        <v>0.1360544217687075</v>
      </c>
      <c r="Y55">
        <v>2.5</v>
      </c>
      <c r="Z55">
        <v>0.4</v>
      </c>
      <c r="AA55">
        <v>0.4</v>
      </c>
    </row>
    <row r="56" spans="1:27">
      <c r="A56" t="s">
        <v>167</v>
      </c>
      <c r="B56" t="s">
        <v>147</v>
      </c>
      <c r="C56" t="s">
        <v>49</v>
      </c>
      <c r="D56" t="s">
        <v>21</v>
      </c>
      <c r="E56">
        <v>30</v>
      </c>
      <c r="F56">
        <v>24</v>
      </c>
      <c r="G56">
        <v>1428</v>
      </c>
      <c r="H56">
        <f t="shared" si="0"/>
        <v>15.866666666666667</v>
      </c>
      <c r="I56">
        <v>3</v>
      </c>
      <c r="J56">
        <f t="shared" si="1"/>
        <v>0.18907563025210083</v>
      </c>
      <c r="K56">
        <v>0.9</v>
      </c>
      <c r="L56">
        <v>0.3</v>
      </c>
      <c r="M56">
        <v>1</v>
      </c>
      <c r="N56">
        <f t="shared" si="2"/>
        <v>6.3025210084033612E-2</v>
      </c>
      <c r="O56">
        <v>0.8</v>
      </c>
      <c r="P56">
        <v>0.4</v>
      </c>
      <c r="Q56">
        <v>7.2</v>
      </c>
      <c r="R56">
        <v>0.2</v>
      </c>
      <c r="S56">
        <v>0.1</v>
      </c>
      <c r="T56">
        <v>1.4</v>
      </c>
      <c r="U56">
        <v>0.8</v>
      </c>
      <c r="V56">
        <v>0.6</v>
      </c>
      <c r="W56">
        <v>5</v>
      </c>
      <c r="X56">
        <f t="shared" si="3"/>
        <v>0.31512605042016806</v>
      </c>
      <c r="Y56">
        <v>3.3</v>
      </c>
      <c r="Z56">
        <v>1.3</v>
      </c>
      <c r="AA56">
        <v>0.4</v>
      </c>
    </row>
    <row r="57" spans="1:27">
      <c r="A57" t="s">
        <v>168</v>
      </c>
      <c r="B57" t="s">
        <v>48</v>
      </c>
      <c r="C57" t="s">
        <v>49</v>
      </c>
      <c r="D57" t="s">
        <v>75</v>
      </c>
      <c r="E57">
        <v>29</v>
      </c>
      <c r="F57">
        <v>26</v>
      </c>
      <c r="G57">
        <v>898</v>
      </c>
      <c r="H57">
        <f t="shared" si="0"/>
        <v>9.9777777777777779</v>
      </c>
      <c r="I57">
        <v>3</v>
      </c>
      <c r="J57">
        <f t="shared" si="1"/>
        <v>0.30066815144766146</v>
      </c>
      <c r="K57">
        <v>0.6</v>
      </c>
      <c r="L57">
        <v>0.2</v>
      </c>
      <c r="M57">
        <v>0</v>
      </c>
      <c r="N57">
        <f t="shared" si="2"/>
        <v>0</v>
      </c>
      <c r="O57">
        <v>0.6</v>
      </c>
      <c r="P57">
        <v>0.2</v>
      </c>
      <c r="Q57">
        <v>12.7</v>
      </c>
      <c r="R57">
        <v>0.7</v>
      </c>
      <c r="S57">
        <v>0.08</v>
      </c>
      <c r="T57">
        <v>2.7</v>
      </c>
      <c r="U57">
        <v>0.4</v>
      </c>
      <c r="V57">
        <v>0.8</v>
      </c>
      <c r="W57">
        <v>11</v>
      </c>
      <c r="X57">
        <f t="shared" si="3"/>
        <v>1.1024498886414253</v>
      </c>
      <c r="Y57">
        <v>1.8</v>
      </c>
      <c r="Z57">
        <v>0.2</v>
      </c>
      <c r="AA57">
        <v>0.6</v>
      </c>
    </row>
    <row r="58" spans="1:27">
      <c r="A58" t="s">
        <v>169</v>
      </c>
      <c r="B58" t="s">
        <v>83</v>
      </c>
      <c r="C58" t="s">
        <v>87</v>
      </c>
      <c r="D58" t="s">
        <v>75</v>
      </c>
      <c r="E58">
        <v>32</v>
      </c>
      <c r="F58">
        <v>33</v>
      </c>
      <c r="G58">
        <v>2108</v>
      </c>
      <c r="H58">
        <f t="shared" si="0"/>
        <v>23.422222222222221</v>
      </c>
      <c r="I58">
        <v>2</v>
      </c>
      <c r="J58">
        <f t="shared" si="1"/>
        <v>8.5388994307400379E-2</v>
      </c>
      <c r="K58">
        <v>1.4</v>
      </c>
      <c r="L58">
        <v>0.5</v>
      </c>
      <c r="M58">
        <v>4</v>
      </c>
      <c r="N58">
        <f t="shared" si="2"/>
        <v>0.17077798861480076</v>
      </c>
      <c r="O58">
        <v>1.3</v>
      </c>
      <c r="P58">
        <v>1.3</v>
      </c>
      <c r="Q58">
        <v>9</v>
      </c>
      <c r="R58">
        <v>0.3</v>
      </c>
      <c r="S58">
        <v>0.5</v>
      </c>
      <c r="T58">
        <v>1.3</v>
      </c>
      <c r="U58">
        <v>0.6</v>
      </c>
      <c r="V58">
        <v>0.7</v>
      </c>
      <c r="W58">
        <v>13</v>
      </c>
      <c r="X58">
        <f t="shared" si="3"/>
        <v>0.55502846299810249</v>
      </c>
      <c r="Y58">
        <v>2.8</v>
      </c>
      <c r="Z58">
        <v>0.2</v>
      </c>
      <c r="AA58">
        <v>0.7</v>
      </c>
    </row>
    <row r="59" spans="1:27">
      <c r="A59" t="s">
        <v>170</v>
      </c>
      <c r="B59" t="s">
        <v>56</v>
      </c>
      <c r="C59" t="s">
        <v>49</v>
      </c>
      <c r="D59" t="s">
        <v>21</v>
      </c>
      <c r="E59">
        <v>23</v>
      </c>
      <c r="F59">
        <v>34</v>
      </c>
      <c r="G59">
        <v>2132</v>
      </c>
      <c r="H59">
        <f t="shared" si="0"/>
        <v>23.68888888888889</v>
      </c>
      <c r="I59">
        <v>2</v>
      </c>
      <c r="J59">
        <f t="shared" si="1"/>
        <v>8.4427767354596617E-2</v>
      </c>
      <c r="K59">
        <v>1.6</v>
      </c>
      <c r="L59">
        <v>0.7</v>
      </c>
      <c r="M59">
        <v>3</v>
      </c>
      <c r="N59">
        <f t="shared" si="2"/>
        <v>0.12664165103189493</v>
      </c>
      <c r="O59">
        <v>3.4</v>
      </c>
      <c r="P59">
        <v>0.9</v>
      </c>
      <c r="Q59">
        <v>4.5</v>
      </c>
      <c r="R59">
        <v>0.2</v>
      </c>
      <c r="S59">
        <v>0.7</v>
      </c>
      <c r="T59">
        <v>1.4</v>
      </c>
      <c r="U59">
        <v>1.2</v>
      </c>
      <c r="V59">
        <v>0.2</v>
      </c>
      <c r="W59">
        <v>3</v>
      </c>
      <c r="X59">
        <f t="shared" si="3"/>
        <v>0.12664165103189493</v>
      </c>
      <c r="Y59">
        <v>7.1</v>
      </c>
      <c r="Z59">
        <v>0.6</v>
      </c>
      <c r="AA59">
        <v>0.5</v>
      </c>
    </row>
    <row r="60" spans="1:27">
      <c r="A60" t="s">
        <v>171</v>
      </c>
      <c r="B60" t="s">
        <v>103</v>
      </c>
      <c r="C60" t="s">
        <v>49</v>
      </c>
      <c r="D60" t="s">
        <v>59</v>
      </c>
      <c r="E60">
        <v>28</v>
      </c>
      <c r="F60">
        <v>21</v>
      </c>
      <c r="G60">
        <v>1682</v>
      </c>
      <c r="H60">
        <f t="shared" si="0"/>
        <v>18.68888888888889</v>
      </c>
      <c r="I60">
        <v>2</v>
      </c>
      <c r="J60">
        <f t="shared" si="1"/>
        <v>0.1070154577883472</v>
      </c>
      <c r="K60">
        <v>1.8</v>
      </c>
      <c r="L60">
        <v>0.6</v>
      </c>
      <c r="M60">
        <v>4</v>
      </c>
      <c r="N60">
        <f t="shared" si="2"/>
        <v>0.2140309155766944</v>
      </c>
      <c r="O60">
        <v>1.8</v>
      </c>
      <c r="P60">
        <v>1.2</v>
      </c>
      <c r="Q60">
        <v>17.899999999999999</v>
      </c>
      <c r="R60">
        <v>0.8</v>
      </c>
      <c r="S60">
        <v>0.8</v>
      </c>
      <c r="T60">
        <v>2.2000000000000002</v>
      </c>
      <c r="U60">
        <v>0.7</v>
      </c>
      <c r="V60">
        <v>0.2</v>
      </c>
      <c r="W60">
        <v>6</v>
      </c>
      <c r="X60">
        <f t="shared" si="3"/>
        <v>0.3210463733650416</v>
      </c>
      <c r="Y60">
        <v>5.0999999999999996</v>
      </c>
      <c r="Z60">
        <v>1</v>
      </c>
      <c r="AA60">
        <v>0.2</v>
      </c>
    </row>
    <row r="61" spans="1:27">
      <c r="A61" t="s">
        <v>172</v>
      </c>
      <c r="B61" t="s">
        <v>50</v>
      </c>
      <c r="C61" t="s">
        <v>49</v>
      </c>
      <c r="D61" t="s">
        <v>18</v>
      </c>
      <c r="E61">
        <v>29</v>
      </c>
      <c r="F61">
        <v>20</v>
      </c>
      <c r="G61">
        <v>846</v>
      </c>
      <c r="H61">
        <f t="shared" si="0"/>
        <v>9.4</v>
      </c>
      <c r="I61">
        <v>2</v>
      </c>
      <c r="J61">
        <f t="shared" si="1"/>
        <v>0.21276595744680851</v>
      </c>
      <c r="K61">
        <v>0.7</v>
      </c>
      <c r="L61">
        <v>0.3</v>
      </c>
      <c r="M61">
        <v>1</v>
      </c>
      <c r="N61">
        <f t="shared" si="2"/>
        <v>0.10638297872340426</v>
      </c>
      <c r="O61">
        <v>1.4</v>
      </c>
      <c r="P61">
        <v>0.7</v>
      </c>
      <c r="Q61">
        <v>12.2</v>
      </c>
      <c r="R61">
        <v>0.9</v>
      </c>
      <c r="S61">
        <v>0.5</v>
      </c>
      <c r="T61">
        <v>2.7</v>
      </c>
      <c r="U61">
        <v>1</v>
      </c>
      <c r="V61">
        <v>0.3</v>
      </c>
      <c r="W61">
        <v>3</v>
      </c>
      <c r="X61">
        <f t="shared" si="3"/>
        <v>0.31914893617021273</v>
      </c>
      <c r="Y61">
        <v>2.2999999999999998</v>
      </c>
      <c r="Z61">
        <v>0.2</v>
      </c>
      <c r="AA61">
        <v>1.1000000000000001</v>
      </c>
    </row>
    <row r="62" spans="1:27">
      <c r="A62" t="s">
        <v>173</v>
      </c>
      <c r="B62" t="s">
        <v>147</v>
      </c>
      <c r="C62" t="s">
        <v>49</v>
      </c>
      <c r="D62" t="s">
        <v>59</v>
      </c>
      <c r="E62">
        <v>21</v>
      </c>
      <c r="F62">
        <v>29</v>
      </c>
      <c r="G62">
        <v>1429</v>
      </c>
      <c r="H62">
        <f t="shared" si="0"/>
        <v>15.877777777777778</v>
      </c>
      <c r="I62">
        <v>2</v>
      </c>
      <c r="J62">
        <f t="shared" si="1"/>
        <v>0.12596221133659902</v>
      </c>
      <c r="K62">
        <v>0.7</v>
      </c>
      <c r="L62">
        <v>0.3</v>
      </c>
      <c r="M62">
        <v>1</v>
      </c>
      <c r="N62">
        <f t="shared" si="2"/>
        <v>6.2981105668299509E-2</v>
      </c>
      <c r="O62">
        <v>1.3</v>
      </c>
      <c r="P62">
        <v>0.3</v>
      </c>
      <c r="Q62">
        <v>23</v>
      </c>
      <c r="R62">
        <v>0.8</v>
      </c>
      <c r="S62">
        <v>0.03</v>
      </c>
      <c r="T62">
        <v>3.3</v>
      </c>
      <c r="U62">
        <v>0.8</v>
      </c>
      <c r="V62">
        <v>0.6</v>
      </c>
      <c r="W62">
        <v>3</v>
      </c>
      <c r="X62">
        <f t="shared" si="3"/>
        <v>0.18894331700489853</v>
      </c>
      <c r="Y62">
        <v>4.4000000000000004</v>
      </c>
      <c r="Z62">
        <v>0.8</v>
      </c>
      <c r="AA62">
        <v>1</v>
      </c>
    </row>
    <row r="63" spans="1:27">
      <c r="A63" t="s">
        <v>174</v>
      </c>
      <c r="B63" t="s">
        <v>103</v>
      </c>
      <c r="C63" t="s">
        <v>49</v>
      </c>
      <c r="D63" t="s">
        <v>21</v>
      </c>
      <c r="E63">
        <v>28</v>
      </c>
      <c r="F63">
        <v>25</v>
      </c>
      <c r="G63">
        <v>1241</v>
      </c>
      <c r="H63">
        <f t="shared" si="0"/>
        <v>13.78888888888889</v>
      </c>
      <c r="I63">
        <v>2</v>
      </c>
      <c r="J63">
        <f t="shared" si="1"/>
        <v>0.14504431909750201</v>
      </c>
      <c r="K63">
        <v>0.9</v>
      </c>
      <c r="L63">
        <v>0.3</v>
      </c>
      <c r="M63">
        <v>0</v>
      </c>
      <c r="N63">
        <f t="shared" si="2"/>
        <v>0</v>
      </c>
      <c r="O63">
        <v>0.7</v>
      </c>
      <c r="P63">
        <v>0.3</v>
      </c>
      <c r="Q63">
        <v>11.7</v>
      </c>
      <c r="R63">
        <v>0.6</v>
      </c>
      <c r="S63">
        <v>0.08</v>
      </c>
      <c r="T63">
        <v>1.8</v>
      </c>
      <c r="U63">
        <v>0.2</v>
      </c>
      <c r="V63">
        <v>0.3</v>
      </c>
      <c r="W63">
        <v>3</v>
      </c>
      <c r="X63">
        <f t="shared" si="3"/>
        <v>0.217566478646253</v>
      </c>
      <c r="Y63">
        <v>2.2000000000000002</v>
      </c>
      <c r="Z63">
        <v>0.6</v>
      </c>
      <c r="AA63">
        <v>0.5</v>
      </c>
    </row>
    <row r="64" spans="1:27">
      <c r="A64" t="s">
        <v>175</v>
      </c>
      <c r="B64" t="s">
        <v>64</v>
      </c>
      <c r="C64" t="s">
        <v>176</v>
      </c>
      <c r="D64" t="s">
        <v>21</v>
      </c>
      <c r="E64">
        <v>31</v>
      </c>
      <c r="F64">
        <v>19</v>
      </c>
      <c r="G64">
        <v>831</v>
      </c>
      <c r="H64">
        <f t="shared" si="0"/>
        <v>9.2333333333333325</v>
      </c>
      <c r="I64">
        <v>2</v>
      </c>
      <c r="J64">
        <f t="shared" si="1"/>
        <v>0.21660649819494587</v>
      </c>
      <c r="K64">
        <v>1.3</v>
      </c>
      <c r="L64">
        <v>0.6</v>
      </c>
      <c r="M64">
        <v>0</v>
      </c>
      <c r="N64">
        <f t="shared" si="2"/>
        <v>0</v>
      </c>
      <c r="O64">
        <v>0.5</v>
      </c>
      <c r="P64">
        <v>0.4</v>
      </c>
      <c r="Q64">
        <v>6.8</v>
      </c>
      <c r="R64">
        <v>0.2</v>
      </c>
      <c r="S64">
        <v>0</v>
      </c>
      <c r="T64">
        <v>2.6</v>
      </c>
      <c r="U64">
        <v>0.05</v>
      </c>
      <c r="V64">
        <v>0.5</v>
      </c>
      <c r="W64">
        <v>3</v>
      </c>
      <c r="X64">
        <f t="shared" si="3"/>
        <v>0.32490974729241878</v>
      </c>
      <c r="Y64">
        <v>3.8</v>
      </c>
      <c r="Z64">
        <v>1.4</v>
      </c>
      <c r="AA64">
        <v>0.7</v>
      </c>
    </row>
    <row r="65" spans="1:27">
      <c r="A65" t="s">
        <v>177</v>
      </c>
      <c r="B65" t="s">
        <v>55</v>
      </c>
      <c r="C65" t="s">
        <v>49</v>
      </c>
      <c r="D65" t="s">
        <v>178</v>
      </c>
      <c r="E65">
        <v>27</v>
      </c>
      <c r="F65">
        <v>19</v>
      </c>
      <c r="G65">
        <v>618</v>
      </c>
      <c r="H65">
        <f t="shared" si="0"/>
        <v>6.8666666666666663</v>
      </c>
      <c r="I65">
        <v>2</v>
      </c>
      <c r="J65">
        <f t="shared" si="1"/>
        <v>0.29126213592233013</v>
      </c>
      <c r="K65">
        <v>0.5</v>
      </c>
      <c r="L65">
        <v>0.2</v>
      </c>
      <c r="M65">
        <v>0</v>
      </c>
      <c r="N65">
        <f t="shared" si="2"/>
        <v>0</v>
      </c>
      <c r="O65">
        <v>0.2</v>
      </c>
      <c r="P65">
        <v>0.6</v>
      </c>
      <c r="Q65">
        <v>6.2</v>
      </c>
      <c r="R65">
        <v>0.04</v>
      </c>
      <c r="S65">
        <v>0.2</v>
      </c>
      <c r="T65">
        <v>0.8</v>
      </c>
      <c r="U65">
        <v>0.5</v>
      </c>
      <c r="V65">
        <v>0.08</v>
      </c>
      <c r="W65">
        <v>1</v>
      </c>
      <c r="X65">
        <f t="shared" si="3"/>
        <v>0.14563106796116507</v>
      </c>
      <c r="Y65">
        <v>2</v>
      </c>
      <c r="Z65">
        <v>0.6</v>
      </c>
      <c r="AA65">
        <v>0.5</v>
      </c>
    </row>
    <row r="66" spans="1:27">
      <c r="A66" t="s">
        <v>179</v>
      </c>
      <c r="B66" t="s">
        <v>83</v>
      </c>
      <c r="C66" t="s">
        <v>49</v>
      </c>
      <c r="D66" t="s">
        <v>75</v>
      </c>
      <c r="E66">
        <v>28</v>
      </c>
      <c r="F66">
        <v>23</v>
      </c>
      <c r="G66">
        <v>654</v>
      </c>
      <c r="H66">
        <f t="shared" ref="H66:H129" si="4">G66/90</f>
        <v>7.2666666666666666</v>
      </c>
      <c r="I66">
        <v>2</v>
      </c>
      <c r="J66">
        <f t="shared" ref="J66:J129" si="5">I66/H66</f>
        <v>0.27522935779816515</v>
      </c>
      <c r="K66">
        <v>0.3</v>
      </c>
      <c r="L66">
        <v>0.2</v>
      </c>
      <c r="M66">
        <v>2</v>
      </c>
      <c r="N66">
        <f t="shared" si="2"/>
        <v>0.27522935779816515</v>
      </c>
      <c r="O66">
        <v>0.4</v>
      </c>
      <c r="P66">
        <v>0.3</v>
      </c>
      <c r="Q66">
        <v>4.8</v>
      </c>
      <c r="R66">
        <v>0.2</v>
      </c>
      <c r="S66">
        <v>0.1</v>
      </c>
      <c r="T66">
        <v>0.8</v>
      </c>
      <c r="U66">
        <v>0.6</v>
      </c>
      <c r="V66">
        <v>0.3</v>
      </c>
      <c r="W66">
        <v>2</v>
      </c>
      <c r="X66">
        <f t="shared" si="3"/>
        <v>0.27522935779816515</v>
      </c>
      <c r="Y66">
        <v>1.4</v>
      </c>
      <c r="Z66">
        <v>0.1</v>
      </c>
      <c r="AA66">
        <v>0.6</v>
      </c>
    </row>
    <row r="67" spans="1:27">
      <c r="A67" t="s">
        <v>180</v>
      </c>
      <c r="B67" t="s">
        <v>67</v>
      </c>
      <c r="C67" t="s">
        <v>49</v>
      </c>
      <c r="D67" t="s">
        <v>75</v>
      </c>
      <c r="E67">
        <v>26</v>
      </c>
      <c r="F67">
        <v>18</v>
      </c>
      <c r="G67">
        <v>539</v>
      </c>
      <c r="H67">
        <f t="shared" si="4"/>
        <v>5.9888888888888889</v>
      </c>
      <c r="I67">
        <v>2</v>
      </c>
      <c r="J67">
        <f t="shared" si="5"/>
        <v>0.33395176252319109</v>
      </c>
      <c r="K67">
        <v>0.4</v>
      </c>
      <c r="L67">
        <v>0.2</v>
      </c>
      <c r="M67">
        <v>0</v>
      </c>
      <c r="N67">
        <f t="shared" ref="N67:N130" si="6">M67/H67</f>
        <v>0</v>
      </c>
      <c r="O67">
        <v>0.5</v>
      </c>
      <c r="P67">
        <v>0.1</v>
      </c>
      <c r="Q67">
        <v>8.1</v>
      </c>
      <c r="R67">
        <v>0.5</v>
      </c>
      <c r="S67">
        <v>0.1</v>
      </c>
      <c r="T67">
        <v>1.6</v>
      </c>
      <c r="U67">
        <v>0.5</v>
      </c>
      <c r="V67">
        <v>0.3</v>
      </c>
      <c r="W67">
        <v>4</v>
      </c>
      <c r="X67">
        <f t="shared" ref="X67:X130" si="7">W67/H67</f>
        <v>0.66790352504638217</v>
      </c>
      <c r="Y67">
        <v>1.7</v>
      </c>
      <c r="Z67">
        <v>0.3</v>
      </c>
      <c r="AA67">
        <v>0.3</v>
      </c>
    </row>
    <row r="68" spans="1:27">
      <c r="A68" t="s">
        <v>181</v>
      </c>
      <c r="B68" t="s">
        <v>153</v>
      </c>
      <c r="C68" t="s">
        <v>182</v>
      </c>
      <c r="D68" t="s">
        <v>183</v>
      </c>
      <c r="E68">
        <v>21</v>
      </c>
      <c r="F68">
        <v>28</v>
      </c>
      <c r="G68">
        <v>2358</v>
      </c>
      <c r="H68">
        <f t="shared" si="4"/>
        <v>26.2</v>
      </c>
      <c r="I68">
        <v>1</v>
      </c>
      <c r="J68">
        <f t="shared" si="5"/>
        <v>3.8167938931297711E-2</v>
      </c>
      <c r="K68">
        <v>2.5</v>
      </c>
      <c r="L68">
        <v>0.8</v>
      </c>
      <c r="M68">
        <v>2</v>
      </c>
      <c r="N68">
        <f t="shared" si="6"/>
        <v>7.6335877862595422E-2</v>
      </c>
      <c r="O68">
        <v>5.6</v>
      </c>
      <c r="P68">
        <v>0.9</v>
      </c>
      <c r="Q68">
        <v>7.3</v>
      </c>
      <c r="R68">
        <v>0.3</v>
      </c>
      <c r="S68">
        <v>0.4</v>
      </c>
      <c r="T68">
        <v>1.6</v>
      </c>
      <c r="U68">
        <v>0.8</v>
      </c>
      <c r="V68">
        <v>0.2</v>
      </c>
      <c r="W68">
        <v>3</v>
      </c>
      <c r="X68">
        <f t="shared" si="7"/>
        <v>0.11450381679389313</v>
      </c>
      <c r="Y68">
        <v>9.6999999999999993</v>
      </c>
      <c r="Z68">
        <v>0.1</v>
      </c>
      <c r="AA68">
        <v>0.2</v>
      </c>
    </row>
    <row r="69" spans="1:27">
      <c r="A69" t="s">
        <v>184</v>
      </c>
      <c r="B69" t="s">
        <v>103</v>
      </c>
      <c r="C69" t="s">
        <v>49</v>
      </c>
      <c r="D69" t="s">
        <v>18</v>
      </c>
      <c r="E69">
        <v>21</v>
      </c>
      <c r="F69">
        <v>19</v>
      </c>
      <c r="G69">
        <v>920</v>
      </c>
      <c r="H69">
        <f t="shared" si="4"/>
        <v>10.222222222222221</v>
      </c>
      <c r="I69">
        <v>1</v>
      </c>
      <c r="J69">
        <f t="shared" si="5"/>
        <v>9.7826086956521743E-2</v>
      </c>
      <c r="K69">
        <v>1.2</v>
      </c>
      <c r="L69">
        <v>0.2</v>
      </c>
      <c r="M69">
        <v>1</v>
      </c>
      <c r="N69">
        <f t="shared" si="6"/>
        <v>9.7826086956521743E-2</v>
      </c>
      <c r="O69">
        <v>1.8</v>
      </c>
      <c r="P69">
        <v>0.4</v>
      </c>
      <c r="Q69">
        <v>4.4000000000000004</v>
      </c>
      <c r="R69">
        <v>0.06</v>
      </c>
      <c r="S69">
        <v>0.5</v>
      </c>
      <c r="T69">
        <v>0.9</v>
      </c>
      <c r="U69">
        <v>0.6</v>
      </c>
      <c r="V69">
        <v>0.2</v>
      </c>
      <c r="W69">
        <v>3</v>
      </c>
      <c r="X69">
        <f t="shared" si="7"/>
        <v>0.29347826086956524</v>
      </c>
      <c r="Y69">
        <v>3.9</v>
      </c>
      <c r="Z69">
        <v>0.3</v>
      </c>
      <c r="AA69">
        <v>0.5</v>
      </c>
    </row>
    <row r="70" spans="1:27">
      <c r="A70" t="s">
        <v>185</v>
      </c>
      <c r="B70" t="s">
        <v>52</v>
      </c>
      <c r="C70" t="s">
        <v>49</v>
      </c>
      <c r="D70" t="s">
        <v>75</v>
      </c>
      <c r="E70">
        <v>24</v>
      </c>
      <c r="F70">
        <v>27</v>
      </c>
      <c r="G70">
        <v>1382</v>
      </c>
      <c r="H70">
        <f t="shared" si="4"/>
        <v>15.355555555555556</v>
      </c>
      <c r="I70">
        <v>1</v>
      </c>
      <c r="J70">
        <f t="shared" si="5"/>
        <v>6.5123010130246017E-2</v>
      </c>
      <c r="K70">
        <v>0.4</v>
      </c>
      <c r="L70">
        <v>0.2</v>
      </c>
      <c r="M70">
        <v>4</v>
      </c>
      <c r="N70">
        <f t="shared" si="6"/>
        <v>0.26049204052098407</v>
      </c>
      <c r="O70">
        <v>0.5</v>
      </c>
      <c r="P70">
        <v>0.7</v>
      </c>
      <c r="Q70">
        <v>19</v>
      </c>
      <c r="R70">
        <v>1</v>
      </c>
      <c r="S70">
        <v>0.5</v>
      </c>
      <c r="T70">
        <v>3.1</v>
      </c>
      <c r="U70">
        <v>0.4</v>
      </c>
      <c r="V70">
        <v>0.1</v>
      </c>
      <c r="W70">
        <v>4</v>
      </c>
      <c r="X70">
        <f t="shared" si="7"/>
        <v>0.26049204052098407</v>
      </c>
      <c r="Y70">
        <v>1.8</v>
      </c>
      <c r="Z70">
        <v>0.1</v>
      </c>
      <c r="AA70">
        <v>0.8</v>
      </c>
    </row>
    <row r="71" spans="1:27">
      <c r="A71" t="s">
        <v>186</v>
      </c>
      <c r="B71" t="s">
        <v>83</v>
      </c>
      <c r="C71" t="s">
        <v>49</v>
      </c>
      <c r="D71" t="s">
        <v>59</v>
      </c>
      <c r="E71">
        <v>29</v>
      </c>
      <c r="F71">
        <v>26</v>
      </c>
      <c r="G71">
        <v>878</v>
      </c>
      <c r="H71">
        <f t="shared" si="4"/>
        <v>9.7555555555555564</v>
      </c>
      <c r="I71">
        <v>1</v>
      </c>
      <c r="J71">
        <f t="shared" si="5"/>
        <v>0.10250569476082004</v>
      </c>
      <c r="K71">
        <v>0.5</v>
      </c>
      <c r="L71">
        <v>0.3</v>
      </c>
      <c r="M71">
        <v>0</v>
      </c>
      <c r="N71">
        <f t="shared" si="6"/>
        <v>0</v>
      </c>
      <c r="O71">
        <v>1.3</v>
      </c>
      <c r="P71">
        <v>0.4</v>
      </c>
      <c r="Q71">
        <v>12.1</v>
      </c>
      <c r="R71">
        <v>0.5</v>
      </c>
      <c r="S71">
        <v>0.5</v>
      </c>
      <c r="T71">
        <v>1.7</v>
      </c>
      <c r="U71">
        <v>0.3</v>
      </c>
      <c r="V71">
        <v>0.4</v>
      </c>
      <c r="W71">
        <v>5</v>
      </c>
      <c r="X71">
        <f t="shared" si="7"/>
        <v>0.51252847380410016</v>
      </c>
      <c r="Y71">
        <v>3</v>
      </c>
      <c r="Z71">
        <v>0.2</v>
      </c>
      <c r="AA71">
        <v>0.5</v>
      </c>
    </row>
    <row r="72" spans="1:27">
      <c r="A72" t="s">
        <v>187</v>
      </c>
      <c r="B72" t="s">
        <v>150</v>
      </c>
      <c r="C72" t="s">
        <v>49</v>
      </c>
      <c r="D72" t="s">
        <v>18</v>
      </c>
      <c r="E72">
        <v>27</v>
      </c>
      <c r="F72">
        <v>27</v>
      </c>
      <c r="G72">
        <v>1199</v>
      </c>
      <c r="H72">
        <f t="shared" si="4"/>
        <v>13.322222222222223</v>
      </c>
      <c r="I72">
        <v>1</v>
      </c>
      <c r="J72">
        <f t="shared" si="5"/>
        <v>7.5062552126772306E-2</v>
      </c>
      <c r="K72">
        <v>0.7</v>
      </c>
      <c r="L72">
        <v>0.2</v>
      </c>
      <c r="M72">
        <v>2</v>
      </c>
      <c r="N72">
        <f t="shared" si="6"/>
        <v>0.15012510425354461</v>
      </c>
      <c r="O72">
        <v>0.4</v>
      </c>
      <c r="P72">
        <v>0.5</v>
      </c>
      <c r="Q72">
        <v>16.100000000000001</v>
      </c>
      <c r="R72">
        <v>0.5</v>
      </c>
      <c r="S72">
        <v>0.5</v>
      </c>
      <c r="T72">
        <v>1.7</v>
      </c>
      <c r="U72">
        <v>1</v>
      </c>
      <c r="V72">
        <v>0.1</v>
      </c>
      <c r="W72">
        <v>4</v>
      </c>
      <c r="X72">
        <f t="shared" si="7"/>
        <v>0.30025020850708922</v>
      </c>
      <c r="Y72">
        <v>2</v>
      </c>
      <c r="Z72">
        <v>0.5</v>
      </c>
      <c r="AA72">
        <v>0.3</v>
      </c>
    </row>
    <row r="73" spans="1:27">
      <c r="A73" t="s">
        <v>188</v>
      </c>
      <c r="B73" t="s">
        <v>62</v>
      </c>
      <c r="C73" t="s">
        <v>49</v>
      </c>
      <c r="D73" t="s">
        <v>18</v>
      </c>
      <c r="E73">
        <v>28</v>
      </c>
      <c r="F73">
        <v>26</v>
      </c>
      <c r="G73">
        <v>1066</v>
      </c>
      <c r="H73">
        <f t="shared" si="4"/>
        <v>11.844444444444445</v>
      </c>
      <c r="I73">
        <v>1</v>
      </c>
      <c r="J73">
        <f t="shared" si="5"/>
        <v>8.4427767354596617E-2</v>
      </c>
      <c r="K73">
        <v>0.5</v>
      </c>
      <c r="L73">
        <v>0.2</v>
      </c>
      <c r="M73">
        <v>0</v>
      </c>
      <c r="N73">
        <f t="shared" si="6"/>
        <v>0</v>
      </c>
      <c r="O73">
        <v>0.8</v>
      </c>
      <c r="P73">
        <v>0.5</v>
      </c>
      <c r="Q73">
        <v>6.9</v>
      </c>
      <c r="R73">
        <v>0.3</v>
      </c>
      <c r="S73">
        <v>0.7</v>
      </c>
      <c r="T73">
        <v>1.2</v>
      </c>
      <c r="U73">
        <v>1</v>
      </c>
      <c r="V73">
        <v>0.2</v>
      </c>
      <c r="W73">
        <v>2</v>
      </c>
      <c r="X73">
        <f t="shared" si="7"/>
        <v>0.16885553470919323</v>
      </c>
      <c r="Y73">
        <v>2</v>
      </c>
      <c r="Z73">
        <v>0.5</v>
      </c>
      <c r="AA73">
        <v>0.1</v>
      </c>
    </row>
    <row r="74" spans="1:27">
      <c r="A74" t="s">
        <v>189</v>
      </c>
      <c r="B74" t="s">
        <v>56</v>
      </c>
      <c r="C74" t="s">
        <v>49</v>
      </c>
      <c r="D74" t="s">
        <v>21</v>
      </c>
      <c r="E74">
        <v>45</v>
      </c>
      <c r="F74">
        <v>22</v>
      </c>
      <c r="G74">
        <v>885</v>
      </c>
      <c r="H74">
        <f t="shared" si="4"/>
        <v>9.8333333333333339</v>
      </c>
      <c r="I74">
        <v>1</v>
      </c>
      <c r="J74">
        <f t="shared" si="5"/>
        <v>0.10169491525423728</v>
      </c>
      <c r="K74">
        <v>1</v>
      </c>
      <c r="L74">
        <v>0.3</v>
      </c>
      <c r="M74">
        <v>0</v>
      </c>
      <c r="N74">
        <f t="shared" si="6"/>
        <v>0</v>
      </c>
      <c r="O74">
        <v>1</v>
      </c>
      <c r="P74">
        <v>0.3</v>
      </c>
      <c r="Q74">
        <v>7.5</v>
      </c>
      <c r="R74">
        <v>0.6</v>
      </c>
      <c r="S74">
        <v>0.09</v>
      </c>
      <c r="T74">
        <v>2.4</v>
      </c>
      <c r="U74">
        <v>0.2</v>
      </c>
      <c r="V74">
        <v>0.4</v>
      </c>
      <c r="W74">
        <v>2</v>
      </c>
      <c r="X74">
        <f t="shared" si="7"/>
        <v>0.20338983050847456</v>
      </c>
      <c r="Y74">
        <v>2.8</v>
      </c>
      <c r="Z74">
        <v>0.5</v>
      </c>
      <c r="AA74">
        <v>0.4</v>
      </c>
    </row>
    <row r="75" spans="1:27">
      <c r="A75" t="s">
        <v>190</v>
      </c>
      <c r="B75" t="s">
        <v>64</v>
      </c>
      <c r="C75" t="s">
        <v>49</v>
      </c>
      <c r="D75" t="s">
        <v>21</v>
      </c>
      <c r="E75">
        <v>18</v>
      </c>
      <c r="F75">
        <v>17</v>
      </c>
      <c r="G75">
        <v>639</v>
      </c>
      <c r="H75">
        <f t="shared" si="4"/>
        <v>7.1</v>
      </c>
      <c r="I75">
        <v>1</v>
      </c>
      <c r="J75">
        <f t="shared" si="5"/>
        <v>0.14084507042253522</v>
      </c>
      <c r="K75">
        <v>0.6</v>
      </c>
      <c r="L75">
        <v>0.2</v>
      </c>
      <c r="M75">
        <v>1</v>
      </c>
      <c r="N75">
        <f t="shared" si="6"/>
        <v>0.14084507042253522</v>
      </c>
      <c r="O75">
        <v>0.2</v>
      </c>
      <c r="P75">
        <v>0.4</v>
      </c>
      <c r="Q75">
        <v>8.6</v>
      </c>
      <c r="R75">
        <v>0.2</v>
      </c>
      <c r="S75">
        <v>0</v>
      </c>
      <c r="T75">
        <v>2.1</v>
      </c>
      <c r="U75">
        <v>0.4</v>
      </c>
      <c r="V75">
        <v>0.4</v>
      </c>
      <c r="W75">
        <v>3</v>
      </c>
      <c r="X75">
        <f t="shared" si="7"/>
        <v>0.42253521126760568</v>
      </c>
      <c r="Y75">
        <v>2.1</v>
      </c>
      <c r="Z75">
        <v>1.1000000000000001</v>
      </c>
      <c r="AA75">
        <v>0.4</v>
      </c>
    </row>
    <row r="76" spans="1:27">
      <c r="A76" t="s">
        <v>191</v>
      </c>
      <c r="B76" t="s">
        <v>147</v>
      </c>
      <c r="C76" t="s">
        <v>49</v>
      </c>
      <c r="D76" t="s">
        <v>21</v>
      </c>
      <c r="E76">
        <v>26</v>
      </c>
      <c r="F76">
        <v>25</v>
      </c>
      <c r="G76">
        <v>938</v>
      </c>
      <c r="H76">
        <f t="shared" si="4"/>
        <v>10.422222222222222</v>
      </c>
      <c r="I76">
        <v>1</v>
      </c>
      <c r="J76">
        <f t="shared" si="5"/>
        <v>9.5948827292110878E-2</v>
      </c>
      <c r="K76">
        <v>0.8</v>
      </c>
      <c r="L76">
        <v>0.1</v>
      </c>
      <c r="M76">
        <v>0</v>
      </c>
      <c r="N76">
        <f t="shared" si="6"/>
        <v>0</v>
      </c>
      <c r="O76">
        <v>0.6</v>
      </c>
      <c r="P76">
        <v>0.2</v>
      </c>
      <c r="Q76">
        <v>7.1</v>
      </c>
      <c r="R76">
        <v>0.5</v>
      </c>
      <c r="S76">
        <v>0.1</v>
      </c>
      <c r="T76">
        <v>0.6</v>
      </c>
      <c r="U76">
        <v>0.6</v>
      </c>
      <c r="V76">
        <v>0.2</v>
      </c>
      <c r="W76">
        <v>3</v>
      </c>
      <c r="X76">
        <f t="shared" si="7"/>
        <v>0.2878464818763326</v>
      </c>
      <c r="Y76">
        <v>2.9</v>
      </c>
      <c r="Z76">
        <v>1</v>
      </c>
      <c r="AA76">
        <v>0.3</v>
      </c>
    </row>
    <row r="77" spans="1:27">
      <c r="A77" t="s">
        <v>192</v>
      </c>
      <c r="B77" t="s">
        <v>153</v>
      </c>
      <c r="C77" t="s">
        <v>49</v>
      </c>
      <c r="D77" t="s">
        <v>21</v>
      </c>
      <c r="E77">
        <v>27</v>
      </c>
      <c r="F77">
        <v>19</v>
      </c>
      <c r="G77">
        <v>673</v>
      </c>
      <c r="H77">
        <f t="shared" si="4"/>
        <v>7.4777777777777779</v>
      </c>
      <c r="I77">
        <v>1</v>
      </c>
      <c r="J77">
        <f t="shared" si="5"/>
        <v>0.1337295690936107</v>
      </c>
      <c r="K77">
        <v>0.5</v>
      </c>
      <c r="L77">
        <v>0.2</v>
      </c>
      <c r="M77">
        <v>0</v>
      </c>
      <c r="N77">
        <f t="shared" si="6"/>
        <v>0</v>
      </c>
      <c r="O77">
        <v>0.05</v>
      </c>
      <c r="P77">
        <v>0.3</v>
      </c>
      <c r="Q77">
        <v>5.8</v>
      </c>
      <c r="R77">
        <v>0.2</v>
      </c>
      <c r="S77">
        <v>0.05</v>
      </c>
      <c r="T77">
        <v>0.8</v>
      </c>
      <c r="U77">
        <v>0.3</v>
      </c>
      <c r="V77">
        <v>0.6</v>
      </c>
      <c r="W77">
        <v>3</v>
      </c>
      <c r="X77">
        <f t="shared" si="7"/>
        <v>0.40118870728083211</v>
      </c>
      <c r="Y77">
        <v>1.4</v>
      </c>
      <c r="Z77">
        <v>0.2</v>
      </c>
      <c r="AA77">
        <v>0.5</v>
      </c>
    </row>
    <row r="78" spans="1:27">
      <c r="A78" t="s">
        <v>193</v>
      </c>
      <c r="B78" t="s">
        <v>158</v>
      </c>
      <c r="C78" t="s">
        <v>49</v>
      </c>
      <c r="D78" t="s">
        <v>75</v>
      </c>
      <c r="E78">
        <v>36</v>
      </c>
      <c r="F78">
        <v>30</v>
      </c>
      <c r="G78">
        <v>1506</v>
      </c>
      <c r="H78">
        <f t="shared" si="4"/>
        <v>16.733333333333334</v>
      </c>
      <c r="I78">
        <v>0</v>
      </c>
      <c r="J78">
        <f t="shared" si="5"/>
        <v>0</v>
      </c>
      <c r="K78">
        <v>0.5</v>
      </c>
      <c r="L78">
        <v>0.1</v>
      </c>
      <c r="M78">
        <v>8</v>
      </c>
      <c r="N78">
        <f t="shared" si="6"/>
        <v>0.4780876494023904</v>
      </c>
      <c r="O78">
        <v>1</v>
      </c>
      <c r="P78">
        <v>1.3</v>
      </c>
      <c r="Q78">
        <v>3.6</v>
      </c>
      <c r="R78">
        <v>0.1</v>
      </c>
      <c r="S78">
        <v>1</v>
      </c>
      <c r="T78">
        <v>0.9</v>
      </c>
      <c r="U78">
        <v>0.5</v>
      </c>
      <c r="V78">
        <v>0.6</v>
      </c>
      <c r="W78">
        <v>8</v>
      </c>
      <c r="X78">
        <f t="shared" si="7"/>
        <v>0.4780876494023904</v>
      </c>
      <c r="Y78">
        <v>2.5</v>
      </c>
      <c r="Z78">
        <v>0.3</v>
      </c>
      <c r="AA78">
        <v>1</v>
      </c>
    </row>
    <row r="79" spans="1:27">
      <c r="A79" t="s">
        <v>194</v>
      </c>
      <c r="B79" t="s">
        <v>64</v>
      </c>
      <c r="C79" t="s">
        <v>49</v>
      </c>
      <c r="D79" t="s">
        <v>18</v>
      </c>
      <c r="E79">
        <v>22</v>
      </c>
      <c r="F79">
        <v>32</v>
      </c>
      <c r="G79">
        <v>2489</v>
      </c>
      <c r="H79">
        <f t="shared" si="4"/>
        <v>27.655555555555555</v>
      </c>
      <c r="I79">
        <v>0</v>
      </c>
      <c r="J79">
        <f t="shared" si="5"/>
        <v>0</v>
      </c>
      <c r="K79">
        <v>1.3</v>
      </c>
      <c r="L79">
        <v>0.3</v>
      </c>
      <c r="M79">
        <v>3</v>
      </c>
      <c r="N79">
        <f t="shared" si="6"/>
        <v>0.10847730012053033</v>
      </c>
      <c r="O79">
        <v>3</v>
      </c>
      <c r="P79">
        <v>0.8</v>
      </c>
      <c r="Q79">
        <v>5.2</v>
      </c>
      <c r="R79">
        <v>0.1</v>
      </c>
      <c r="S79">
        <v>0.8</v>
      </c>
      <c r="T79">
        <v>0.8</v>
      </c>
      <c r="U79">
        <v>1.8</v>
      </c>
      <c r="V79">
        <v>0.05</v>
      </c>
      <c r="W79">
        <v>2</v>
      </c>
      <c r="X79">
        <f t="shared" si="7"/>
        <v>7.2318200080353556E-2</v>
      </c>
      <c r="Y79">
        <v>6.1</v>
      </c>
      <c r="Z79">
        <v>0.5</v>
      </c>
      <c r="AA79">
        <v>0.7</v>
      </c>
    </row>
    <row r="80" spans="1:27">
      <c r="A80" t="s">
        <v>195</v>
      </c>
      <c r="B80" t="s">
        <v>158</v>
      </c>
      <c r="C80" t="s">
        <v>49</v>
      </c>
      <c r="D80" t="s">
        <v>18</v>
      </c>
      <c r="E80">
        <v>26</v>
      </c>
      <c r="F80">
        <v>19</v>
      </c>
      <c r="G80">
        <v>797</v>
      </c>
      <c r="H80">
        <f t="shared" si="4"/>
        <v>8.8555555555555561</v>
      </c>
      <c r="I80">
        <v>0</v>
      </c>
      <c r="J80">
        <f t="shared" si="5"/>
        <v>0</v>
      </c>
      <c r="K80">
        <v>0.7</v>
      </c>
      <c r="L80">
        <v>0.3</v>
      </c>
      <c r="M80">
        <v>1</v>
      </c>
      <c r="N80">
        <f t="shared" si="6"/>
        <v>0.11292346298619824</v>
      </c>
      <c r="O80">
        <v>1.2</v>
      </c>
      <c r="P80">
        <v>0.5</v>
      </c>
      <c r="Q80">
        <v>12</v>
      </c>
      <c r="R80">
        <v>1.3</v>
      </c>
      <c r="S80">
        <v>0</v>
      </c>
      <c r="T80">
        <v>1.8</v>
      </c>
      <c r="U80">
        <v>0.6</v>
      </c>
      <c r="V80">
        <v>0.4</v>
      </c>
      <c r="W80">
        <v>5</v>
      </c>
      <c r="X80">
        <f t="shared" si="7"/>
        <v>0.56461731493099121</v>
      </c>
      <c r="Y80">
        <v>3.6</v>
      </c>
      <c r="Z80">
        <v>0.5</v>
      </c>
      <c r="AA80">
        <v>0.2</v>
      </c>
    </row>
    <row r="81" spans="1:27">
      <c r="A81" t="s">
        <v>196</v>
      </c>
      <c r="B81" t="s">
        <v>69</v>
      </c>
      <c r="C81" t="s">
        <v>49</v>
      </c>
      <c r="D81" t="s">
        <v>21</v>
      </c>
      <c r="E81">
        <v>22</v>
      </c>
      <c r="F81">
        <v>31</v>
      </c>
      <c r="G81">
        <v>1477</v>
      </c>
      <c r="H81">
        <f t="shared" si="4"/>
        <v>16.411111111111111</v>
      </c>
      <c r="I81">
        <v>0</v>
      </c>
      <c r="J81">
        <f t="shared" si="5"/>
        <v>0</v>
      </c>
      <c r="K81">
        <v>0.7</v>
      </c>
      <c r="L81">
        <v>0.2</v>
      </c>
      <c r="M81">
        <v>3</v>
      </c>
      <c r="N81">
        <f t="shared" si="6"/>
        <v>0.18280297901150983</v>
      </c>
      <c r="O81">
        <v>1.3</v>
      </c>
      <c r="P81">
        <v>0.4</v>
      </c>
      <c r="Q81">
        <v>15.7</v>
      </c>
      <c r="R81">
        <v>0.7</v>
      </c>
      <c r="S81">
        <v>0.4</v>
      </c>
      <c r="T81">
        <v>3.8</v>
      </c>
      <c r="U81">
        <v>1</v>
      </c>
      <c r="V81">
        <v>0.6</v>
      </c>
      <c r="W81">
        <v>5</v>
      </c>
      <c r="X81">
        <f t="shared" si="7"/>
        <v>0.30467163168584971</v>
      </c>
      <c r="Y81">
        <v>3.5</v>
      </c>
      <c r="Z81">
        <v>0.6</v>
      </c>
      <c r="AA81">
        <v>0.7</v>
      </c>
    </row>
    <row r="82" spans="1:27">
      <c r="A82" t="s">
        <v>197</v>
      </c>
      <c r="B82" t="s">
        <v>67</v>
      </c>
      <c r="C82" t="s">
        <v>49</v>
      </c>
      <c r="D82" t="s">
        <v>18</v>
      </c>
      <c r="E82">
        <v>31</v>
      </c>
      <c r="F82">
        <v>23</v>
      </c>
      <c r="G82">
        <v>1273</v>
      </c>
      <c r="H82">
        <f t="shared" si="4"/>
        <v>14.144444444444444</v>
      </c>
      <c r="I82">
        <v>0</v>
      </c>
      <c r="J82">
        <f t="shared" si="5"/>
        <v>0</v>
      </c>
      <c r="K82">
        <v>0.7</v>
      </c>
      <c r="L82">
        <v>0.3</v>
      </c>
      <c r="M82">
        <v>5</v>
      </c>
      <c r="N82">
        <f t="shared" si="6"/>
        <v>0.35349567949725058</v>
      </c>
      <c r="O82">
        <v>0.6</v>
      </c>
      <c r="P82">
        <v>0.7</v>
      </c>
      <c r="Q82">
        <v>9.3000000000000007</v>
      </c>
      <c r="R82">
        <v>0.2</v>
      </c>
      <c r="S82">
        <v>0.5</v>
      </c>
      <c r="T82">
        <v>3.5</v>
      </c>
      <c r="U82">
        <v>1</v>
      </c>
      <c r="V82">
        <v>0.6</v>
      </c>
      <c r="W82">
        <v>6</v>
      </c>
      <c r="X82">
        <f t="shared" si="7"/>
        <v>0.42419481539670073</v>
      </c>
      <c r="Y82">
        <v>2.7</v>
      </c>
      <c r="Z82">
        <v>0.2</v>
      </c>
      <c r="AA82">
        <v>0.5</v>
      </c>
    </row>
    <row r="83" spans="1:27">
      <c r="A83" t="s">
        <v>198</v>
      </c>
      <c r="B83" t="s">
        <v>64</v>
      </c>
      <c r="C83" t="s">
        <v>49</v>
      </c>
      <c r="D83" t="s">
        <v>18</v>
      </c>
      <c r="E83">
        <v>24</v>
      </c>
      <c r="F83">
        <v>21</v>
      </c>
      <c r="G83">
        <v>1064</v>
      </c>
      <c r="H83">
        <f t="shared" si="4"/>
        <v>11.822222222222223</v>
      </c>
      <c r="I83">
        <v>0</v>
      </c>
      <c r="J83">
        <f t="shared" si="5"/>
        <v>0</v>
      </c>
      <c r="K83">
        <v>0.7</v>
      </c>
      <c r="L83">
        <v>0.1</v>
      </c>
      <c r="M83">
        <v>1</v>
      </c>
      <c r="N83">
        <f t="shared" si="6"/>
        <v>8.4586466165413529E-2</v>
      </c>
      <c r="O83">
        <v>1.3</v>
      </c>
      <c r="P83">
        <v>0.4</v>
      </c>
      <c r="Q83">
        <v>7.6</v>
      </c>
      <c r="R83">
        <v>0.7</v>
      </c>
      <c r="S83">
        <v>0.1</v>
      </c>
      <c r="T83">
        <v>2.9</v>
      </c>
      <c r="U83">
        <v>0.6</v>
      </c>
      <c r="V83">
        <v>0.4</v>
      </c>
      <c r="W83">
        <v>7</v>
      </c>
      <c r="X83">
        <f t="shared" si="7"/>
        <v>0.59210526315789469</v>
      </c>
      <c r="Y83">
        <v>3.6</v>
      </c>
      <c r="Z83">
        <v>0.3</v>
      </c>
      <c r="AA83">
        <v>0.5</v>
      </c>
    </row>
    <row r="84" spans="1:27">
      <c r="A84" t="s">
        <v>199</v>
      </c>
      <c r="B84" t="s">
        <v>103</v>
      </c>
      <c r="C84" t="s">
        <v>49</v>
      </c>
      <c r="D84" t="s">
        <v>18</v>
      </c>
      <c r="E84">
        <v>20</v>
      </c>
      <c r="F84">
        <v>20</v>
      </c>
      <c r="G84">
        <v>773</v>
      </c>
      <c r="H84">
        <f t="shared" si="4"/>
        <v>8.5888888888888886</v>
      </c>
      <c r="I84">
        <v>0</v>
      </c>
      <c r="J84">
        <f t="shared" si="5"/>
        <v>0</v>
      </c>
      <c r="K84">
        <v>0.5</v>
      </c>
      <c r="L84">
        <v>0</v>
      </c>
      <c r="M84">
        <v>0</v>
      </c>
      <c r="N84">
        <f t="shared" si="6"/>
        <v>0</v>
      </c>
      <c r="O84">
        <v>1.7</v>
      </c>
      <c r="P84">
        <v>0.3</v>
      </c>
      <c r="Q84">
        <v>14.9</v>
      </c>
      <c r="R84">
        <v>0.6</v>
      </c>
      <c r="S84">
        <v>0.1</v>
      </c>
      <c r="T84">
        <v>2.2999999999999998</v>
      </c>
      <c r="U84">
        <v>1</v>
      </c>
      <c r="V84">
        <v>0.1</v>
      </c>
      <c r="W84">
        <v>7</v>
      </c>
      <c r="X84">
        <f t="shared" si="7"/>
        <v>0.81500646830530399</v>
      </c>
      <c r="Y84">
        <v>4</v>
      </c>
      <c r="Z84">
        <v>0.4</v>
      </c>
      <c r="AA84">
        <v>0.7</v>
      </c>
    </row>
    <row r="85" spans="1:27">
      <c r="A85" t="s">
        <v>200</v>
      </c>
      <c r="B85" t="s">
        <v>147</v>
      </c>
      <c r="C85" t="s">
        <v>49</v>
      </c>
      <c r="D85" t="s">
        <v>75</v>
      </c>
      <c r="E85">
        <v>22</v>
      </c>
      <c r="F85">
        <v>19</v>
      </c>
      <c r="G85">
        <v>1141</v>
      </c>
      <c r="H85">
        <f t="shared" si="4"/>
        <v>12.677777777777777</v>
      </c>
      <c r="I85">
        <v>0</v>
      </c>
      <c r="J85">
        <f t="shared" si="5"/>
        <v>0</v>
      </c>
      <c r="K85">
        <v>0.3</v>
      </c>
      <c r="L85">
        <v>0.1</v>
      </c>
      <c r="M85">
        <v>2</v>
      </c>
      <c r="N85">
        <f t="shared" si="6"/>
        <v>0.1577563540753725</v>
      </c>
      <c r="O85">
        <v>1.8</v>
      </c>
      <c r="P85">
        <v>0.5</v>
      </c>
      <c r="Q85">
        <v>10.5</v>
      </c>
      <c r="R85">
        <v>0.2</v>
      </c>
      <c r="S85">
        <v>0.6</v>
      </c>
      <c r="T85">
        <v>2.1</v>
      </c>
      <c r="U85">
        <v>1.3</v>
      </c>
      <c r="V85">
        <v>0.5</v>
      </c>
      <c r="W85">
        <v>3</v>
      </c>
      <c r="X85">
        <f t="shared" si="7"/>
        <v>0.23663453111305874</v>
      </c>
      <c r="Y85">
        <v>4.3</v>
      </c>
      <c r="Z85">
        <v>0.3</v>
      </c>
      <c r="AA85">
        <v>0.2</v>
      </c>
    </row>
    <row r="86" spans="1:27">
      <c r="A86" t="s">
        <v>201</v>
      </c>
      <c r="B86" t="s">
        <v>73</v>
      </c>
      <c r="C86" t="s">
        <v>49</v>
      </c>
      <c r="D86" t="s">
        <v>18</v>
      </c>
      <c r="E86">
        <v>30</v>
      </c>
      <c r="F86">
        <v>19</v>
      </c>
      <c r="G86">
        <v>1189</v>
      </c>
      <c r="H86">
        <f t="shared" si="4"/>
        <v>13.21111111111111</v>
      </c>
      <c r="I86">
        <v>0</v>
      </c>
      <c r="J86">
        <f t="shared" si="5"/>
        <v>0</v>
      </c>
      <c r="K86">
        <v>0.5</v>
      </c>
      <c r="L86">
        <v>0</v>
      </c>
      <c r="M86">
        <v>1</v>
      </c>
      <c r="N86">
        <f t="shared" si="6"/>
        <v>7.5693860386879738E-2</v>
      </c>
      <c r="O86">
        <v>1.7</v>
      </c>
      <c r="P86">
        <v>0.8</v>
      </c>
      <c r="Q86">
        <v>5.9</v>
      </c>
      <c r="R86">
        <v>0.5</v>
      </c>
      <c r="S86">
        <v>0.9</v>
      </c>
      <c r="T86">
        <v>1.6</v>
      </c>
      <c r="U86">
        <v>2</v>
      </c>
      <c r="V86">
        <v>0.5</v>
      </c>
      <c r="W86">
        <v>2</v>
      </c>
      <c r="X86">
        <f t="shared" si="7"/>
        <v>0.15138772077375948</v>
      </c>
      <c r="Y86">
        <v>4.5</v>
      </c>
      <c r="Z86">
        <v>0.6</v>
      </c>
      <c r="AA86">
        <v>1.1000000000000001</v>
      </c>
    </row>
    <row r="87" spans="1:27">
      <c r="A87" t="s">
        <v>202</v>
      </c>
      <c r="B87" t="s">
        <v>54</v>
      </c>
      <c r="C87" t="s">
        <v>49</v>
      </c>
      <c r="D87" t="s">
        <v>21</v>
      </c>
      <c r="E87">
        <v>27</v>
      </c>
      <c r="F87">
        <v>23</v>
      </c>
      <c r="G87">
        <v>777</v>
      </c>
      <c r="H87">
        <f t="shared" si="4"/>
        <v>8.6333333333333329</v>
      </c>
      <c r="I87">
        <v>0</v>
      </c>
      <c r="J87">
        <f t="shared" si="5"/>
        <v>0</v>
      </c>
      <c r="K87">
        <v>0.6</v>
      </c>
      <c r="L87">
        <v>0.2</v>
      </c>
      <c r="M87">
        <v>0</v>
      </c>
      <c r="N87">
        <f t="shared" si="6"/>
        <v>0</v>
      </c>
      <c r="O87">
        <v>1</v>
      </c>
      <c r="P87">
        <v>0.4</v>
      </c>
      <c r="Q87">
        <v>13.3</v>
      </c>
      <c r="R87">
        <v>0.4</v>
      </c>
      <c r="S87">
        <v>0.1</v>
      </c>
      <c r="T87">
        <v>2.2000000000000002</v>
      </c>
      <c r="U87">
        <v>0.3</v>
      </c>
      <c r="V87">
        <v>0.2</v>
      </c>
      <c r="W87">
        <v>5</v>
      </c>
      <c r="X87">
        <f t="shared" si="7"/>
        <v>0.57915057915057921</v>
      </c>
      <c r="Y87">
        <v>3</v>
      </c>
      <c r="Z87">
        <v>0.1</v>
      </c>
      <c r="AA87">
        <v>0.3</v>
      </c>
    </row>
    <row r="88" spans="1:27">
      <c r="A88" t="s">
        <v>203</v>
      </c>
      <c r="B88" t="s">
        <v>58</v>
      </c>
      <c r="C88" t="s">
        <v>49</v>
      </c>
      <c r="D88" t="s">
        <v>21</v>
      </c>
      <c r="E88">
        <v>26</v>
      </c>
      <c r="F88">
        <v>18</v>
      </c>
      <c r="G88">
        <v>597</v>
      </c>
      <c r="H88">
        <f t="shared" si="4"/>
        <v>6.6333333333333337</v>
      </c>
      <c r="I88">
        <v>0</v>
      </c>
      <c r="J88">
        <f t="shared" si="5"/>
        <v>0</v>
      </c>
      <c r="K88">
        <v>0.4</v>
      </c>
      <c r="L88">
        <v>0.1</v>
      </c>
      <c r="M88">
        <v>1</v>
      </c>
      <c r="N88">
        <f t="shared" si="6"/>
        <v>0.15075376884422109</v>
      </c>
      <c r="O88">
        <v>0.7</v>
      </c>
      <c r="P88">
        <v>0.4</v>
      </c>
      <c r="Q88">
        <v>12.8</v>
      </c>
      <c r="R88">
        <v>1.5</v>
      </c>
      <c r="S88">
        <v>0.2</v>
      </c>
      <c r="T88">
        <v>4.8</v>
      </c>
      <c r="U88">
        <v>0.5</v>
      </c>
      <c r="V88">
        <v>1.1000000000000001</v>
      </c>
      <c r="W88">
        <v>3</v>
      </c>
      <c r="X88">
        <f t="shared" si="7"/>
        <v>0.45226130653266328</v>
      </c>
      <c r="Y88">
        <v>2.2000000000000002</v>
      </c>
      <c r="Z88">
        <v>0.1</v>
      </c>
      <c r="AA88">
        <v>1.9</v>
      </c>
    </row>
    <row r="89" spans="1:27">
      <c r="A89" t="s">
        <v>22</v>
      </c>
      <c r="B89" t="s">
        <v>83</v>
      </c>
      <c r="C89" t="s">
        <v>84</v>
      </c>
      <c r="D89" t="s">
        <v>29</v>
      </c>
      <c r="E89">
        <v>34</v>
      </c>
      <c r="F89">
        <v>31</v>
      </c>
      <c r="G89">
        <v>2772</v>
      </c>
      <c r="H89">
        <f t="shared" si="4"/>
        <v>30.8</v>
      </c>
      <c r="I89">
        <v>18</v>
      </c>
      <c r="J89">
        <f t="shared" si="5"/>
        <v>0.58441558441558439</v>
      </c>
      <c r="K89">
        <v>2.1</v>
      </c>
      <c r="L89">
        <v>1.1000000000000001</v>
      </c>
      <c r="M89">
        <v>5</v>
      </c>
      <c r="N89">
        <f t="shared" si="6"/>
        <v>0.16233766233766234</v>
      </c>
      <c r="O89">
        <v>1.6</v>
      </c>
      <c r="P89">
        <v>1.3</v>
      </c>
      <c r="Q89">
        <v>19.7</v>
      </c>
      <c r="R89">
        <v>1</v>
      </c>
      <c r="S89">
        <v>0.5</v>
      </c>
      <c r="T89">
        <v>3.1</v>
      </c>
      <c r="U89">
        <v>0.9</v>
      </c>
      <c r="V89">
        <v>0.4</v>
      </c>
      <c r="W89">
        <v>8</v>
      </c>
      <c r="X89">
        <f t="shared" si="7"/>
        <v>0.25974025974025972</v>
      </c>
      <c r="Y89">
        <v>5.8</v>
      </c>
      <c r="Z89">
        <v>0.8</v>
      </c>
      <c r="AA89">
        <v>0.9</v>
      </c>
    </row>
    <row r="90" spans="1:27">
      <c r="A90" t="s">
        <v>23</v>
      </c>
      <c r="B90" t="s">
        <v>62</v>
      </c>
      <c r="C90" t="s">
        <v>85</v>
      </c>
      <c r="D90" t="s">
        <v>29</v>
      </c>
      <c r="E90">
        <v>31</v>
      </c>
      <c r="F90">
        <v>29</v>
      </c>
      <c r="G90">
        <v>2610</v>
      </c>
      <c r="H90">
        <f t="shared" si="4"/>
        <v>29</v>
      </c>
      <c r="I90">
        <v>8</v>
      </c>
      <c r="J90">
        <f t="shared" si="5"/>
        <v>0.27586206896551724</v>
      </c>
      <c r="K90">
        <v>2.1</v>
      </c>
      <c r="L90">
        <v>0.9</v>
      </c>
      <c r="M90">
        <v>4</v>
      </c>
      <c r="N90">
        <f t="shared" si="6"/>
        <v>0.13793103448275862</v>
      </c>
      <c r="O90">
        <v>2.2999999999999998</v>
      </c>
      <c r="P90">
        <v>2</v>
      </c>
      <c r="Q90">
        <v>24.1</v>
      </c>
      <c r="R90">
        <v>2.2999999999999998</v>
      </c>
      <c r="S90">
        <v>0.7</v>
      </c>
      <c r="T90">
        <v>4.0999999999999996</v>
      </c>
      <c r="U90">
        <v>0.8</v>
      </c>
      <c r="V90">
        <v>0.1</v>
      </c>
      <c r="W90">
        <v>8</v>
      </c>
      <c r="X90">
        <f t="shared" si="7"/>
        <v>0.27586206896551724</v>
      </c>
      <c r="Y90">
        <v>6.6</v>
      </c>
      <c r="Z90">
        <v>0.3</v>
      </c>
      <c r="AA90">
        <v>1.2</v>
      </c>
    </row>
    <row r="91" spans="1:27">
      <c r="A91" t="s">
        <v>24</v>
      </c>
      <c r="B91" t="s">
        <v>86</v>
      </c>
      <c r="C91" t="s">
        <v>87</v>
      </c>
      <c r="D91" t="s">
        <v>29</v>
      </c>
      <c r="E91">
        <v>31</v>
      </c>
      <c r="F91">
        <v>28</v>
      </c>
      <c r="G91">
        <v>2520</v>
      </c>
      <c r="H91">
        <f t="shared" si="4"/>
        <v>28</v>
      </c>
      <c r="I91">
        <v>9</v>
      </c>
      <c r="J91">
        <f t="shared" si="5"/>
        <v>0.32142857142857145</v>
      </c>
      <c r="K91">
        <v>2.2999999999999998</v>
      </c>
      <c r="L91">
        <v>0.9</v>
      </c>
      <c r="M91">
        <v>5</v>
      </c>
      <c r="N91">
        <f t="shared" si="6"/>
        <v>0.17857142857142858</v>
      </c>
      <c r="O91">
        <v>1.6</v>
      </c>
      <c r="P91">
        <v>2.1</v>
      </c>
      <c r="Q91">
        <v>39.1</v>
      </c>
      <c r="R91">
        <v>3.9</v>
      </c>
      <c r="S91">
        <v>0.8</v>
      </c>
      <c r="T91">
        <v>5</v>
      </c>
      <c r="U91">
        <v>0.5</v>
      </c>
      <c r="V91">
        <v>0.3</v>
      </c>
      <c r="W91">
        <v>5</v>
      </c>
      <c r="X91">
        <f t="shared" si="7"/>
        <v>0.17857142857142858</v>
      </c>
      <c r="Y91">
        <v>6.1</v>
      </c>
      <c r="Z91">
        <v>0.4</v>
      </c>
      <c r="AA91">
        <v>0.6</v>
      </c>
    </row>
    <row r="92" spans="1:27">
      <c r="A92" t="s">
        <v>88</v>
      </c>
      <c r="B92" t="s">
        <v>67</v>
      </c>
      <c r="C92" t="s">
        <v>51</v>
      </c>
      <c r="D92" t="s">
        <v>89</v>
      </c>
      <c r="E92">
        <v>28</v>
      </c>
      <c r="F92">
        <v>30</v>
      </c>
      <c r="G92">
        <v>2700</v>
      </c>
      <c r="H92">
        <f t="shared" si="4"/>
        <v>30</v>
      </c>
      <c r="I92">
        <v>6</v>
      </c>
      <c r="J92">
        <f t="shared" si="5"/>
        <v>0.2</v>
      </c>
      <c r="K92">
        <v>1.8</v>
      </c>
      <c r="L92">
        <v>0.6</v>
      </c>
      <c r="M92">
        <v>8</v>
      </c>
      <c r="N92">
        <f t="shared" si="6"/>
        <v>0.26666666666666666</v>
      </c>
      <c r="O92">
        <v>2.4</v>
      </c>
      <c r="P92" s="7" t="s">
        <v>94</v>
      </c>
      <c r="Q92">
        <v>53.4</v>
      </c>
      <c r="R92">
        <v>2.7</v>
      </c>
      <c r="S92">
        <v>0.5</v>
      </c>
      <c r="T92">
        <v>6.4</v>
      </c>
      <c r="U92">
        <v>1.6</v>
      </c>
      <c r="V92">
        <v>0.2</v>
      </c>
      <c r="W92">
        <v>17</v>
      </c>
      <c r="X92">
        <f t="shared" si="7"/>
        <v>0.56666666666666665</v>
      </c>
      <c r="Y92">
        <v>7.5</v>
      </c>
      <c r="Z92">
        <v>0.2</v>
      </c>
      <c r="AA92">
        <v>0.8</v>
      </c>
    </row>
    <row r="93" spans="1:27">
      <c r="A93" t="s">
        <v>90</v>
      </c>
      <c r="B93" t="s">
        <v>50</v>
      </c>
      <c r="C93" t="s">
        <v>53</v>
      </c>
      <c r="D93" t="s">
        <v>91</v>
      </c>
      <c r="E93">
        <v>28</v>
      </c>
      <c r="F93">
        <v>29</v>
      </c>
      <c r="G93">
        <v>2349</v>
      </c>
      <c r="H93">
        <f t="shared" si="4"/>
        <v>26.1</v>
      </c>
      <c r="I93">
        <v>4</v>
      </c>
      <c r="J93">
        <f t="shared" si="5"/>
        <v>0.1532567049808429</v>
      </c>
      <c r="K93">
        <v>2.2999999999999998</v>
      </c>
      <c r="L93">
        <v>0.6</v>
      </c>
      <c r="M93">
        <v>2</v>
      </c>
      <c r="N93">
        <f t="shared" si="6"/>
        <v>7.662835249042145E-2</v>
      </c>
      <c r="O93">
        <v>3.4</v>
      </c>
      <c r="P93">
        <v>1.3</v>
      </c>
      <c r="Q93">
        <v>30.1</v>
      </c>
      <c r="R93">
        <v>2</v>
      </c>
      <c r="S93">
        <v>0.6</v>
      </c>
      <c r="T93">
        <v>3.9</v>
      </c>
      <c r="U93">
        <v>0.7</v>
      </c>
      <c r="V93">
        <v>0.8</v>
      </c>
      <c r="W93">
        <v>8</v>
      </c>
      <c r="X93">
        <f t="shared" si="7"/>
        <v>0.3065134099616858</v>
      </c>
      <c r="Y93">
        <v>8.8000000000000007</v>
      </c>
      <c r="Z93">
        <v>0.8</v>
      </c>
      <c r="AA93">
        <v>0.9</v>
      </c>
    </row>
    <row r="94" spans="1:27">
      <c r="A94" t="s">
        <v>92</v>
      </c>
      <c r="B94" t="s">
        <v>83</v>
      </c>
      <c r="C94" t="s">
        <v>49</v>
      </c>
      <c r="D94" t="s">
        <v>93</v>
      </c>
      <c r="E94">
        <v>28</v>
      </c>
      <c r="F94">
        <v>28</v>
      </c>
      <c r="G94">
        <v>2380</v>
      </c>
      <c r="H94">
        <f t="shared" si="4"/>
        <v>26.444444444444443</v>
      </c>
      <c r="I94">
        <v>10</v>
      </c>
      <c r="J94">
        <f t="shared" si="5"/>
        <v>0.37815126050420172</v>
      </c>
      <c r="K94">
        <v>2.6</v>
      </c>
      <c r="L94">
        <v>0.9</v>
      </c>
      <c r="M94">
        <v>4</v>
      </c>
      <c r="N94">
        <f t="shared" si="6"/>
        <v>0.15126050420168069</v>
      </c>
      <c r="O94">
        <v>3</v>
      </c>
      <c r="P94">
        <v>1</v>
      </c>
      <c r="Q94">
        <v>17.5</v>
      </c>
      <c r="R94">
        <v>1</v>
      </c>
      <c r="S94">
        <v>0.6</v>
      </c>
      <c r="T94">
        <v>5.4</v>
      </c>
      <c r="U94">
        <v>1.1000000000000001</v>
      </c>
      <c r="V94">
        <v>0.9</v>
      </c>
      <c r="W94">
        <v>10</v>
      </c>
      <c r="X94">
        <f t="shared" si="7"/>
        <v>0.37815126050420172</v>
      </c>
      <c r="Y94">
        <v>6.3</v>
      </c>
      <c r="Z94">
        <v>0.5</v>
      </c>
      <c r="AA94">
        <v>1.1000000000000001</v>
      </c>
    </row>
    <row r="95" spans="1:27">
      <c r="A95" t="s">
        <v>134</v>
      </c>
      <c r="B95" t="s">
        <v>158</v>
      </c>
      <c r="C95" t="s">
        <v>53</v>
      </c>
      <c r="D95" t="s">
        <v>139</v>
      </c>
      <c r="E95">
        <v>31</v>
      </c>
      <c r="F95">
        <v>31</v>
      </c>
      <c r="G95">
        <v>2659</v>
      </c>
      <c r="H95">
        <f t="shared" si="4"/>
        <v>29.544444444444444</v>
      </c>
      <c r="I95">
        <v>9</v>
      </c>
      <c r="J95">
        <f t="shared" si="5"/>
        <v>0.30462579917262128</v>
      </c>
      <c r="K95">
        <v>2.2999999999999998</v>
      </c>
      <c r="L95">
        <v>0.9</v>
      </c>
      <c r="M95">
        <v>3</v>
      </c>
      <c r="N95">
        <f t="shared" si="6"/>
        <v>0.10154193305754043</v>
      </c>
      <c r="O95">
        <v>3</v>
      </c>
      <c r="P95">
        <v>1.1000000000000001</v>
      </c>
      <c r="Q95">
        <v>18.3</v>
      </c>
      <c r="R95">
        <v>1</v>
      </c>
      <c r="S95">
        <v>0.9</v>
      </c>
      <c r="T95">
        <v>3.8</v>
      </c>
      <c r="U95">
        <v>0.9</v>
      </c>
      <c r="V95">
        <v>0.5</v>
      </c>
      <c r="W95">
        <v>6</v>
      </c>
      <c r="X95">
        <f t="shared" si="7"/>
        <v>0.20308386611508086</v>
      </c>
      <c r="Y95">
        <v>8.1999999999999993</v>
      </c>
      <c r="Z95">
        <v>0.9</v>
      </c>
      <c r="AA95">
        <v>1.3</v>
      </c>
    </row>
    <row r="96" spans="1:27">
      <c r="A96" t="s">
        <v>135</v>
      </c>
      <c r="B96" t="s">
        <v>56</v>
      </c>
      <c r="C96" t="s">
        <v>205</v>
      </c>
      <c r="D96" t="s">
        <v>29</v>
      </c>
      <c r="E96">
        <v>29</v>
      </c>
      <c r="F96">
        <v>30</v>
      </c>
      <c r="G96">
        <v>2161</v>
      </c>
      <c r="H96">
        <f t="shared" si="4"/>
        <v>24.011111111111113</v>
      </c>
      <c r="I96">
        <v>6</v>
      </c>
      <c r="J96">
        <f t="shared" si="5"/>
        <v>0.24988431281813972</v>
      </c>
      <c r="K96">
        <v>1.6</v>
      </c>
      <c r="L96">
        <v>0.5</v>
      </c>
      <c r="M96">
        <v>3</v>
      </c>
      <c r="N96">
        <f t="shared" si="6"/>
        <v>0.12494215640906986</v>
      </c>
      <c r="O96">
        <v>2.8</v>
      </c>
      <c r="P96">
        <v>1.2</v>
      </c>
      <c r="Q96">
        <v>24.7</v>
      </c>
      <c r="R96">
        <v>2</v>
      </c>
      <c r="S96">
        <v>0.3</v>
      </c>
      <c r="T96">
        <v>3.5</v>
      </c>
      <c r="U96">
        <v>1</v>
      </c>
      <c r="V96">
        <v>0.2</v>
      </c>
      <c r="W96">
        <v>8</v>
      </c>
      <c r="X96">
        <f t="shared" si="7"/>
        <v>0.33317908375751965</v>
      </c>
      <c r="Y96">
        <v>6.3</v>
      </c>
      <c r="Z96">
        <v>0.1</v>
      </c>
      <c r="AA96">
        <v>0.9</v>
      </c>
    </row>
    <row r="97" spans="1:27">
      <c r="A97" t="s">
        <v>136</v>
      </c>
      <c r="B97" t="s">
        <v>62</v>
      </c>
      <c r="C97" t="s">
        <v>206</v>
      </c>
      <c r="D97" t="s">
        <v>89</v>
      </c>
      <c r="E97">
        <v>30</v>
      </c>
      <c r="F97">
        <v>33</v>
      </c>
      <c r="G97">
        <v>2871</v>
      </c>
      <c r="H97">
        <f t="shared" si="4"/>
        <v>31.9</v>
      </c>
      <c r="I97">
        <v>6</v>
      </c>
      <c r="J97">
        <f t="shared" si="5"/>
        <v>0.18808777429467086</v>
      </c>
      <c r="K97">
        <v>1.4</v>
      </c>
      <c r="L97">
        <v>0.6</v>
      </c>
      <c r="M97">
        <v>0</v>
      </c>
      <c r="N97">
        <f t="shared" si="6"/>
        <v>0</v>
      </c>
      <c r="O97">
        <v>0.9</v>
      </c>
      <c r="P97">
        <v>0.7</v>
      </c>
      <c r="Q97">
        <v>27.7</v>
      </c>
      <c r="R97">
        <v>2.9</v>
      </c>
      <c r="S97">
        <v>0.2</v>
      </c>
      <c r="T97">
        <v>7.3</v>
      </c>
      <c r="U97">
        <v>1.4</v>
      </c>
      <c r="V97">
        <v>0.7</v>
      </c>
      <c r="W97">
        <v>8</v>
      </c>
      <c r="X97">
        <f t="shared" si="7"/>
        <v>0.25078369905956116</v>
      </c>
      <c r="Y97">
        <v>4.5999999999999996</v>
      </c>
      <c r="Z97">
        <v>0.9</v>
      </c>
      <c r="AA97">
        <v>0.6</v>
      </c>
    </row>
    <row r="98" spans="1:27">
      <c r="A98" t="s">
        <v>137</v>
      </c>
      <c r="B98" t="s">
        <v>52</v>
      </c>
      <c r="C98" t="s">
        <v>49</v>
      </c>
      <c r="D98" t="s">
        <v>140</v>
      </c>
      <c r="E98">
        <v>21</v>
      </c>
      <c r="F98">
        <v>25</v>
      </c>
      <c r="G98">
        <v>1153</v>
      </c>
      <c r="H98">
        <f t="shared" si="4"/>
        <v>12.811111111111112</v>
      </c>
      <c r="I98">
        <v>5</v>
      </c>
      <c r="J98">
        <f t="shared" si="5"/>
        <v>0.39028620988725066</v>
      </c>
      <c r="K98">
        <v>0.9</v>
      </c>
      <c r="L98">
        <v>0.4</v>
      </c>
      <c r="M98">
        <v>2</v>
      </c>
      <c r="N98">
        <f t="shared" si="6"/>
        <v>0.15611448395490024</v>
      </c>
      <c r="O98">
        <v>1</v>
      </c>
      <c r="P98">
        <v>0.2</v>
      </c>
      <c r="Q98">
        <v>9</v>
      </c>
      <c r="R98">
        <v>0.3</v>
      </c>
      <c r="S98">
        <v>0.3</v>
      </c>
      <c r="T98">
        <v>2.2999999999999998</v>
      </c>
      <c r="U98">
        <v>0.6</v>
      </c>
      <c r="V98">
        <v>0.2</v>
      </c>
      <c r="W98">
        <v>1</v>
      </c>
      <c r="X98">
        <f t="shared" si="7"/>
        <v>7.805724197745012E-2</v>
      </c>
      <c r="Y98">
        <v>2.5</v>
      </c>
      <c r="Z98">
        <v>0.2</v>
      </c>
      <c r="AA98">
        <v>0.6</v>
      </c>
    </row>
    <row r="99" spans="1:27">
      <c r="A99" t="s">
        <v>138</v>
      </c>
      <c r="B99" t="s">
        <v>83</v>
      </c>
      <c r="C99" t="s">
        <v>53</v>
      </c>
      <c r="D99" t="s">
        <v>140</v>
      </c>
      <c r="E99">
        <v>30</v>
      </c>
      <c r="F99">
        <v>29</v>
      </c>
      <c r="G99">
        <v>2033</v>
      </c>
      <c r="H99">
        <f t="shared" si="4"/>
        <v>22.588888888888889</v>
      </c>
      <c r="I99">
        <v>4</v>
      </c>
      <c r="J99">
        <f t="shared" si="5"/>
        <v>0.17707820954254797</v>
      </c>
      <c r="K99">
        <v>1.3</v>
      </c>
      <c r="L99">
        <v>0.6</v>
      </c>
      <c r="M99">
        <v>1</v>
      </c>
      <c r="N99">
        <f t="shared" si="6"/>
        <v>4.4269552385636991E-2</v>
      </c>
      <c r="O99">
        <v>1.9</v>
      </c>
      <c r="P99">
        <v>0.8</v>
      </c>
      <c r="Q99">
        <v>22.8</v>
      </c>
      <c r="R99">
        <v>0.7</v>
      </c>
      <c r="S99">
        <v>0.2</v>
      </c>
      <c r="T99">
        <v>3.8</v>
      </c>
      <c r="U99">
        <v>0.8</v>
      </c>
      <c r="V99">
        <v>0.03</v>
      </c>
      <c r="W99">
        <v>6</v>
      </c>
      <c r="X99">
        <f t="shared" si="7"/>
        <v>0.26561731431382196</v>
      </c>
      <c r="Y99">
        <v>6.2</v>
      </c>
      <c r="Z99">
        <v>0.2</v>
      </c>
      <c r="AA99">
        <v>0.9</v>
      </c>
    </row>
    <row r="100" spans="1:27">
      <c r="A100" t="s">
        <v>207</v>
      </c>
      <c r="B100" t="s">
        <v>64</v>
      </c>
      <c r="C100" t="s">
        <v>149</v>
      </c>
      <c r="D100" t="s">
        <v>91</v>
      </c>
      <c r="E100">
        <v>29</v>
      </c>
      <c r="F100">
        <v>31</v>
      </c>
      <c r="G100">
        <v>2790</v>
      </c>
      <c r="H100">
        <f t="shared" si="4"/>
        <v>31</v>
      </c>
      <c r="I100">
        <v>3</v>
      </c>
      <c r="J100">
        <f t="shared" si="5"/>
        <v>9.6774193548387094E-2</v>
      </c>
      <c r="K100">
        <v>1.1000000000000001</v>
      </c>
      <c r="L100">
        <v>0.4</v>
      </c>
      <c r="M100">
        <v>4</v>
      </c>
      <c r="N100">
        <f t="shared" si="6"/>
        <v>0.12903225806451613</v>
      </c>
      <c r="O100">
        <v>1.1000000000000001</v>
      </c>
      <c r="P100">
        <v>1.3</v>
      </c>
      <c r="Q100">
        <v>34.200000000000003</v>
      </c>
      <c r="R100">
        <v>1.6</v>
      </c>
      <c r="S100">
        <v>0.2</v>
      </c>
      <c r="T100">
        <v>8.3000000000000007</v>
      </c>
      <c r="U100">
        <v>1.2</v>
      </c>
      <c r="V100">
        <v>0.7</v>
      </c>
      <c r="W100">
        <v>13</v>
      </c>
      <c r="X100">
        <f t="shared" si="7"/>
        <v>0.41935483870967744</v>
      </c>
      <c r="Y100">
        <v>6.5</v>
      </c>
      <c r="Z100">
        <v>1.1000000000000001</v>
      </c>
      <c r="AA100">
        <v>1.2</v>
      </c>
    </row>
    <row r="101" spans="1:27">
      <c r="A101" t="s">
        <v>208</v>
      </c>
      <c r="B101" t="s">
        <v>69</v>
      </c>
      <c r="C101" t="s">
        <v>149</v>
      </c>
      <c r="D101" t="s">
        <v>209</v>
      </c>
      <c r="E101">
        <v>28</v>
      </c>
      <c r="F101">
        <v>28</v>
      </c>
      <c r="G101">
        <v>2356</v>
      </c>
      <c r="H101">
        <f t="shared" si="4"/>
        <v>26.177777777777777</v>
      </c>
      <c r="I101">
        <v>3</v>
      </c>
      <c r="J101">
        <f t="shared" si="5"/>
        <v>0.11460101867572156</v>
      </c>
      <c r="K101">
        <v>1.6</v>
      </c>
      <c r="L101">
        <v>0.4</v>
      </c>
      <c r="M101">
        <v>1</v>
      </c>
      <c r="N101">
        <f t="shared" si="6"/>
        <v>3.8200339558573854E-2</v>
      </c>
      <c r="O101">
        <v>0.6</v>
      </c>
      <c r="P101">
        <v>1.1000000000000001</v>
      </c>
      <c r="Q101">
        <v>23.2</v>
      </c>
      <c r="R101">
        <v>2.5</v>
      </c>
      <c r="S101">
        <v>0.3</v>
      </c>
      <c r="T101">
        <v>4.5999999999999996</v>
      </c>
      <c r="U101">
        <v>0.9</v>
      </c>
      <c r="V101">
        <v>0.4</v>
      </c>
      <c r="W101">
        <v>6</v>
      </c>
      <c r="X101">
        <f t="shared" si="7"/>
        <v>0.22920203735144312</v>
      </c>
      <c r="Y101">
        <v>3.1</v>
      </c>
      <c r="Z101">
        <v>0.7</v>
      </c>
      <c r="AA101">
        <v>0.4</v>
      </c>
    </row>
    <row r="102" spans="1:27">
      <c r="A102" t="s">
        <v>210</v>
      </c>
      <c r="B102" t="s">
        <v>69</v>
      </c>
      <c r="C102" t="s">
        <v>49</v>
      </c>
      <c r="D102" t="s">
        <v>211</v>
      </c>
      <c r="E102">
        <v>21</v>
      </c>
      <c r="F102">
        <v>24</v>
      </c>
      <c r="G102">
        <v>1577</v>
      </c>
      <c r="H102">
        <f t="shared" si="4"/>
        <v>17.522222222222222</v>
      </c>
      <c r="I102">
        <v>3</v>
      </c>
      <c r="J102">
        <f t="shared" si="5"/>
        <v>0.17121116043119847</v>
      </c>
      <c r="K102">
        <v>1.3</v>
      </c>
      <c r="L102">
        <v>0.5</v>
      </c>
      <c r="M102">
        <v>3</v>
      </c>
      <c r="N102">
        <f t="shared" si="6"/>
        <v>0.17121116043119847</v>
      </c>
      <c r="O102">
        <v>2.9</v>
      </c>
      <c r="P102">
        <v>0.8</v>
      </c>
      <c r="Q102">
        <v>11.5</v>
      </c>
      <c r="R102">
        <v>0.6</v>
      </c>
      <c r="S102">
        <v>0.8</v>
      </c>
      <c r="T102">
        <v>2.8</v>
      </c>
      <c r="U102">
        <v>1</v>
      </c>
      <c r="V102">
        <v>0.5</v>
      </c>
      <c r="W102">
        <v>5</v>
      </c>
      <c r="X102">
        <f t="shared" si="7"/>
        <v>0.28535193405199749</v>
      </c>
      <c r="Y102">
        <v>5.0999999999999996</v>
      </c>
      <c r="Z102">
        <v>0.4</v>
      </c>
      <c r="AA102">
        <v>0.4</v>
      </c>
    </row>
    <row r="103" spans="1:27">
      <c r="A103" t="s">
        <v>212</v>
      </c>
      <c r="B103" t="s">
        <v>55</v>
      </c>
      <c r="C103" t="s">
        <v>53</v>
      </c>
      <c r="D103" t="s">
        <v>89</v>
      </c>
      <c r="E103">
        <v>30</v>
      </c>
      <c r="F103">
        <v>26</v>
      </c>
      <c r="G103">
        <v>2340</v>
      </c>
      <c r="H103">
        <f t="shared" si="4"/>
        <v>26</v>
      </c>
      <c r="I103">
        <v>3</v>
      </c>
      <c r="J103">
        <f t="shared" si="5"/>
        <v>0.11538461538461539</v>
      </c>
      <c r="K103">
        <v>0.9</v>
      </c>
      <c r="L103">
        <v>0.3</v>
      </c>
      <c r="M103">
        <v>0</v>
      </c>
      <c r="N103">
        <f t="shared" si="6"/>
        <v>0</v>
      </c>
      <c r="O103">
        <v>0.9</v>
      </c>
      <c r="P103">
        <v>0.3</v>
      </c>
      <c r="Q103">
        <v>36.200000000000003</v>
      </c>
      <c r="R103">
        <v>2.4</v>
      </c>
      <c r="S103">
        <v>0.1</v>
      </c>
      <c r="T103">
        <v>9.6999999999999993</v>
      </c>
      <c r="U103">
        <v>2.1</v>
      </c>
      <c r="V103">
        <v>1.1000000000000001</v>
      </c>
      <c r="W103">
        <v>15</v>
      </c>
      <c r="X103">
        <f t="shared" si="7"/>
        <v>0.57692307692307687</v>
      </c>
      <c r="Y103">
        <v>7.9</v>
      </c>
      <c r="Z103">
        <v>1.5</v>
      </c>
      <c r="AA103">
        <v>1.4</v>
      </c>
    </row>
    <row r="104" spans="1:27">
      <c r="A104" t="s">
        <v>213</v>
      </c>
      <c r="B104" t="s">
        <v>52</v>
      </c>
      <c r="C104" t="s">
        <v>214</v>
      </c>
      <c r="D104" t="s">
        <v>215</v>
      </c>
      <c r="E104">
        <v>34</v>
      </c>
      <c r="F104">
        <v>32</v>
      </c>
      <c r="G104">
        <v>2880</v>
      </c>
      <c r="H104">
        <f t="shared" si="4"/>
        <v>32</v>
      </c>
      <c r="I104">
        <v>3</v>
      </c>
      <c r="J104">
        <f t="shared" si="5"/>
        <v>9.375E-2</v>
      </c>
      <c r="K104">
        <v>1.7</v>
      </c>
      <c r="L104">
        <v>0.4</v>
      </c>
      <c r="M104">
        <v>2</v>
      </c>
      <c r="N104">
        <f t="shared" si="6"/>
        <v>6.25E-2</v>
      </c>
      <c r="O104">
        <v>0.5</v>
      </c>
      <c r="P104">
        <v>1.2</v>
      </c>
      <c r="Q104">
        <v>28.3</v>
      </c>
      <c r="R104">
        <v>1.7</v>
      </c>
      <c r="S104">
        <v>0.4</v>
      </c>
      <c r="T104">
        <v>5.2</v>
      </c>
      <c r="U104">
        <v>1.4</v>
      </c>
      <c r="V104">
        <v>1.2</v>
      </c>
      <c r="W104">
        <v>17</v>
      </c>
      <c r="X104">
        <f t="shared" si="7"/>
        <v>0.53125</v>
      </c>
      <c r="Y104">
        <v>3.6</v>
      </c>
      <c r="Z104">
        <v>0.4</v>
      </c>
      <c r="AA104">
        <v>1</v>
      </c>
    </row>
    <row r="105" spans="1:27">
      <c r="A105" t="s">
        <v>216</v>
      </c>
      <c r="B105" t="s">
        <v>158</v>
      </c>
      <c r="C105" t="s">
        <v>217</v>
      </c>
      <c r="D105" t="s">
        <v>139</v>
      </c>
      <c r="E105">
        <v>33</v>
      </c>
      <c r="F105">
        <v>30</v>
      </c>
      <c r="G105">
        <v>2676</v>
      </c>
      <c r="H105">
        <f t="shared" si="4"/>
        <v>29.733333333333334</v>
      </c>
      <c r="I105">
        <v>3</v>
      </c>
      <c r="J105">
        <f t="shared" si="5"/>
        <v>0.10089686098654709</v>
      </c>
      <c r="K105">
        <v>0.5</v>
      </c>
      <c r="L105">
        <v>0.2</v>
      </c>
      <c r="M105">
        <v>1</v>
      </c>
      <c r="N105">
        <f t="shared" si="6"/>
        <v>3.3632286995515695E-2</v>
      </c>
      <c r="O105">
        <v>0.5</v>
      </c>
      <c r="P105">
        <v>1.2</v>
      </c>
      <c r="Q105">
        <v>32.9</v>
      </c>
      <c r="R105">
        <v>2.9</v>
      </c>
      <c r="S105">
        <v>0.4</v>
      </c>
      <c r="T105">
        <v>5</v>
      </c>
      <c r="U105">
        <v>0.8</v>
      </c>
      <c r="V105">
        <v>0.6</v>
      </c>
      <c r="W105">
        <v>9</v>
      </c>
      <c r="X105">
        <f t="shared" si="7"/>
        <v>0.30269058295964124</v>
      </c>
      <c r="Y105">
        <v>3.7</v>
      </c>
      <c r="Z105">
        <v>0.8</v>
      </c>
      <c r="AA105">
        <v>0.8</v>
      </c>
    </row>
    <row r="106" spans="1:27">
      <c r="A106" t="s">
        <v>218</v>
      </c>
      <c r="B106" t="s">
        <v>55</v>
      </c>
      <c r="C106" t="s">
        <v>49</v>
      </c>
      <c r="D106" t="s">
        <v>140</v>
      </c>
      <c r="E106">
        <v>21</v>
      </c>
      <c r="F106">
        <v>28</v>
      </c>
      <c r="G106">
        <v>2520</v>
      </c>
      <c r="H106">
        <f t="shared" si="4"/>
        <v>28</v>
      </c>
      <c r="I106">
        <v>2</v>
      </c>
      <c r="J106">
        <f t="shared" si="5"/>
        <v>7.1428571428571425E-2</v>
      </c>
      <c r="K106">
        <v>0.9</v>
      </c>
      <c r="L106">
        <v>0.3</v>
      </c>
      <c r="M106">
        <v>5</v>
      </c>
      <c r="N106">
        <f t="shared" si="6"/>
        <v>0.17857142857142858</v>
      </c>
      <c r="O106">
        <v>1.5</v>
      </c>
      <c r="P106">
        <v>2</v>
      </c>
      <c r="Q106">
        <v>36.5</v>
      </c>
      <c r="R106">
        <v>2.2999999999999998</v>
      </c>
      <c r="S106">
        <v>0.5</v>
      </c>
      <c r="T106">
        <v>4.7</v>
      </c>
      <c r="U106">
        <v>1.2</v>
      </c>
      <c r="V106">
        <v>0.4</v>
      </c>
      <c r="W106">
        <v>11</v>
      </c>
      <c r="X106">
        <f t="shared" si="7"/>
        <v>0.39285714285714285</v>
      </c>
      <c r="Y106">
        <v>5.6</v>
      </c>
      <c r="Z106">
        <v>0.4</v>
      </c>
      <c r="AA106">
        <v>1.2</v>
      </c>
    </row>
    <row r="107" spans="1:27">
      <c r="A107" t="s">
        <v>219</v>
      </c>
      <c r="B107" t="s">
        <v>67</v>
      </c>
      <c r="C107" t="s">
        <v>49</v>
      </c>
      <c r="D107" t="s">
        <v>89</v>
      </c>
      <c r="E107">
        <v>29</v>
      </c>
      <c r="F107">
        <v>26</v>
      </c>
      <c r="G107">
        <v>2256</v>
      </c>
      <c r="H107">
        <f t="shared" si="4"/>
        <v>25.066666666666666</v>
      </c>
      <c r="I107">
        <v>2</v>
      </c>
      <c r="J107">
        <f t="shared" si="5"/>
        <v>7.9787234042553196E-2</v>
      </c>
      <c r="K107">
        <v>0.7</v>
      </c>
      <c r="L107">
        <v>0.2</v>
      </c>
      <c r="M107">
        <v>3</v>
      </c>
      <c r="N107">
        <f t="shared" si="6"/>
        <v>0.11968085106382979</v>
      </c>
      <c r="O107">
        <v>2.7</v>
      </c>
      <c r="P107">
        <v>1.2</v>
      </c>
      <c r="Q107">
        <v>31.2</v>
      </c>
      <c r="R107">
        <v>1.2</v>
      </c>
      <c r="S107">
        <v>0.2</v>
      </c>
      <c r="T107">
        <v>5.2</v>
      </c>
      <c r="U107">
        <v>1.5</v>
      </c>
      <c r="V107">
        <v>0.3</v>
      </c>
      <c r="W107">
        <v>8</v>
      </c>
      <c r="X107">
        <f t="shared" si="7"/>
        <v>0.31914893617021278</v>
      </c>
      <c r="Y107">
        <v>7.5</v>
      </c>
      <c r="Z107">
        <v>0.3</v>
      </c>
      <c r="AA107">
        <v>1.8</v>
      </c>
    </row>
    <row r="108" spans="1:27">
      <c r="A108" t="s">
        <v>220</v>
      </c>
      <c r="B108" t="s">
        <v>73</v>
      </c>
      <c r="C108" t="s">
        <v>149</v>
      </c>
      <c r="D108" t="s">
        <v>139</v>
      </c>
      <c r="E108">
        <v>29</v>
      </c>
      <c r="F108">
        <v>24</v>
      </c>
      <c r="G108">
        <v>1359</v>
      </c>
      <c r="H108">
        <f t="shared" si="4"/>
        <v>15.1</v>
      </c>
      <c r="I108">
        <v>2</v>
      </c>
      <c r="J108">
        <f t="shared" si="5"/>
        <v>0.13245033112582782</v>
      </c>
      <c r="K108">
        <v>1.3</v>
      </c>
      <c r="L108">
        <v>0.5</v>
      </c>
      <c r="M108">
        <v>1</v>
      </c>
      <c r="N108">
        <f t="shared" si="6"/>
        <v>6.6225165562913912E-2</v>
      </c>
      <c r="O108">
        <v>0.7</v>
      </c>
      <c r="P108">
        <v>1.1000000000000001</v>
      </c>
      <c r="Q108">
        <v>8.9</v>
      </c>
      <c r="R108">
        <v>1.2</v>
      </c>
      <c r="S108">
        <v>0.5</v>
      </c>
      <c r="T108">
        <v>2</v>
      </c>
      <c r="U108">
        <v>0.5</v>
      </c>
      <c r="V108">
        <v>0.04</v>
      </c>
      <c r="W108">
        <v>3</v>
      </c>
      <c r="X108">
        <f t="shared" si="7"/>
        <v>0.19867549668874174</v>
      </c>
      <c r="Y108">
        <v>3.2</v>
      </c>
      <c r="Z108">
        <v>0.5</v>
      </c>
      <c r="AA108">
        <v>0.5</v>
      </c>
    </row>
    <row r="109" spans="1:27">
      <c r="A109" t="s">
        <v>221</v>
      </c>
      <c r="B109" t="s">
        <v>69</v>
      </c>
      <c r="C109" t="s">
        <v>222</v>
      </c>
      <c r="D109" t="s">
        <v>215</v>
      </c>
      <c r="E109">
        <v>31</v>
      </c>
      <c r="F109">
        <v>32</v>
      </c>
      <c r="G109">
        <v>2690</v>
      </c>
      <c r="H109">
        <f t="shared" si="4"/>
        <v>29.888888888888889</v>
      </c>
      <c r="I109">
        <v>2</v>
      </c>
      <c r="J109">
        <f t="shared" si="5"/>
        <v>6.6914498141263934E-2</v>
      </c>
      <c r="K109">
        <v>0.6</v>
      </c>
      <c r="L109">
        <v>0.2</v>
      </c>
      <c r="M109">
        <v>0</v>
      </c>
      <c r="N109">
        <f t="shared" si="6"/>
        <v>0</v>
      </c>
      <c r="O109">
        <v>1</v>
      </c>
      <c r="P109">
        <v>0.7</v>
      </c>
      <c r="Q109">
        <v>25.3</v>
      </c>
      <c r="R109">
        <v>1.5</v>
      </c>
      <c r="S109">
        <v>0.2</v>
      </c>
      <c r="T109">
        <v>7.4</v>
      </c>
      <c r="U109">
        <v>1.3</v>
      </c>
      <c r="V109">
        <v>0.6</v>
      </c>
      <c r="W109">
        <v>11</v>
      </c>
      <c r="X109">
        <f t="shared" si="7"/>
        <v>0.36802973977695169</v>
      </c>
      <c r="Y109">
        <v>4.7</v>
      </c>
      <c r="Z109">
        <v>0.9</v>
      </c>
      <c r="AA109">
        <v>0.7</v>
      </c>
    </row>
    <row r="110" spans="1:27">
      <c r="A110" t="s">
        <v>223</v>
      </c>
      <c r="B110" t="s">
        <v>64</v>
      </c>
      <c r="C110" t="s">
        <v>49</v>
      </c>
      <c r="D110" t="s">
        <v>140</v>
      </c>
      <c r="E110">
        <v>21</v>
      </c>
      <c r="F110">
        <v>23</v>
      </c>
      <c r="G110">
        <v>1493</v>
      </c>
      <c r="H110">
        <f t="shared" si="4"/>
        <v>16.588888888888889</v>
      </c>
      <c r="I110">
        <v>2</v>
      </c>
      <c r="J110">
        <f t="shared" si="5"/>
        <v>0.12056262558606833</v>
      </c>
      <c r="K110">
        <v>0.5</v>
      </c>
      <c r="L110">
        <v>0.2</v>
      </c>
      <c r="M110">
        <v>0</v>
      </c>
      <c r="N110">
        <f t="shared" si="6"/>
        <v>0</v>
      </c>
      <c r="O110">
        <v>1</v>
      </c>
      <c r="P110">
        <v>0.6</v>
      </c>
      <c r="Q110">
        <v>18.100000000000001</v>
      </c>
      <c r="R110">
        <v>0.9</v>
      </c>
      <c r="S110">
        <v>0.2</v>
      </c>
      <c r="T110">
        <v>5</v>
      </c>
      <c r="U110">
        <v>1</v>
      </c>
      <c r="V110">
        <v>0.3</v>
      </c>
      <c r="W110">
        <v>7</v>
      </c>
      <c r="X110">
        <f t="shared" si="7"/>
        <v>0.42196918955123913</v>
      </c>
      <c r="Y110">
        <v>4.2</v>
      </c>
      <c r="Z110">
        <v>0.4</v>
      </c>
      <c r="AA110">
        <v>0.8</v>
      </c>
    </row>
    <row r="111" spans="1:27">
      <c r="A111" t="s">
        <v>224</v>
      </c>
      <c r="B111" t="s">
        <v>64</v>
      </c>
      <c r="C111" t="s">
        <v>49</v>
      </c>
      <c r="D111" t="s">
        <v>211</v>
      </c>
      <c r="E111">
        <v>23</v>
      </c>
      <c r="F111">
        <v>17</v>
      </c>
      <c r="G111">
        <v>748</v>
      </c>
      <c r="H111">
        <f t="shared" si="4"/>
        <v>8.3111111111111118</v>
      </c>
      <c r="I111">
        <v>2</v>
      </c>
      <c r="J111">
        <f t="shared" si="5"/>
        <v>0.24064171122994651</v>
      </c>
      <c r="K111">
        <v>0.4</v>
      </c>
      <c r="L111">
        <v>0.2</v>
      </c>
      <c r="M111">
        <v>0</v>
      </c>
      <c r="N111">
        <f t="shared" si="6"/>
        <v>0</v>
      </c>
      <c r="O111">
        <v>0.9</v>
      </c>
      <c r="P111">
        <v>0.4</v>
      </c>
      <c r="Q111">
        <v>9.4</v>
      </c>
      <c r="R111">
        <v>0.2</v>
      </c>
      <c r="S111">
        <v>0.3</v>
      </c>
      <c r="T111">
        <v>2.5</v>
      </c>
      <c r="U111">
        <v>0.9</v>
      </c>
      <c r="V111">
        <v>0.5</v>
      </c>
      <c r="W111">
        <v>2</v>
      </c>
      <c r="X111">
        <f t="shared" si="7"/>
        <v>0.24064171122994651</v>
      </c>
      <c r="Y111">
        <v>2.5</v>
      </c>
      <c r="Z111">
        <v>0.2</v>
      </c>
      <c r="AA111">
        <v>0.2</v>
      </c>
    </row>
    <row r="112" spans="1:27">
      <c r="A112" t="s">
        <v>225</v>
      </c>
      <c r="B112" t="s">
        <v>226</v>
      </c>
      <c r="C112" t="s">
        <v>49</v>
      </c>
      <c r="D112" t="s">
        <v>140</v>
      </c>
      <c r="E112">
        <v>21</v>
      </c>
      <c r="F112">
        <v>31</v>
      </c>
      <c r="G112">
        <v>1426</v>
      </c>
      <c r="H112">
        <f t="shared" si="4"/>
        <v>15.844444444444445</v>
      </c>
      <c r="I112">
        <v>2</v>
      </c>
      <c r="J112">
        <f t="shared" si="5"/>
        <v>0.12622720897615708</v>
      </c>
      <c r="K112">
        <v>0.7</v>
      </c>
      <c r="L112">
        <v>0.2</v>
      </c>
      <c r="M112">
        <v>1</v>
      </c>
      <c r="N112">
        <f t="shared" si="6"/>
        <v>6.311360448807854E-2</v>
      </c>
      <c r="O112">
        <v>0.6</v>
      </c>
      <c r="P112">
        <v>0.3</v>
      </c>
      <c r="Q112">
        <v>11.4</v>
      </c>
      <c r="R112">
        <v>1</v>
      </c>
      <c r="S112">
        <v>0.3</v>
      </c>
      <c r="T112">
        <v>2.7</v>
      </c>
      <c r="U112">
        <v>0.8</v>
      </c>
      <c r="V112">
        <v>0.1</v>
      </c>
      <c r="W112">
        <v>3</v>
      </c>
      <c r="X112">
        <f t="shared" si="7"/>
        <v>0.18934081346423562</v>
      </c>
      <c r="Y112">
        <v>2.6</v>
      </c>
      <c r="Z112">
        <v>0.2</v>
      </c>
      <c r="AA112">
        <v>0.6</v>
      </c>
    </row>
    <row r="113" spans="1:27">
      <c r="A113" t="s">
        <v>227</v>
      </c>
      <c r="B113" t="s">
        <v>48</v>
      </c>
      <c r="C113" t="s">
        <v>49</v>
      </c>
      <c r="D113" t="s">
        <v>89</v>
      </c>
      <c r="E113">
        <v>32</v>
      </c>
      <c r="F113">
        <v>33</v>
      </c>
      <c r="G113">
        <v>2161</v>
      </c>
      <c r="H113">
        <f t="shared" si="4"/>
        <v>24.011111111111113</v>
      </c>
      <c r="I113">
        <v>2</v>
      </c>
      <c r="J113">
        <f t="shared" si="5"/>
        <v>8.3294770939379911E-2</v>
      </c>
      <c r="K113">
        <v>0.8</v>
      </c>
      <c r="L113">
        <v>0.2</v>
      </c>
      <c r="M113">
        <v>2</v>
      </c>
      <c r="N113">
        <f t="shared" si="6"/>
        <v>8.3294770939379911E-2</v>
      </c>
      <c r="O113">
        <v>0.7</v>
      </c>
      <c r="P113">
        <v>0.3</v>
      </c>
      <c r="Q113">
        <v>19.600000000000001</v>
      </c>
      <c r="R113">
        <v>1.8</v>
      </c>
      <c r="S113">
        <v>0.4</v>
      </c>
      <c r="T113">
        <v>3.2</v>
      </c>
      <c r="U113">
        <v>1.2</v>
      </c>
      <c r="V113">
        <v>0.2</v>
      </c>
      <c r="W113">
        <v>12</v>
      </c>
      <c r="X113">
        <f t="shared" si="7"/>
        <v>0.49976862563627944</v>
      </c>
      <c r="Y113">
        <v>2.2999999999999998</v>
      </c>
      <c r="Z113">
        <v>0.2</v>
      </c>
      <c r="AA113">
        <v>0.6</v>
      </c>
    </row>
    <row r="114" spans="1:27">
      <c r="A114" t="s">
        <v>228</v>
      </c>
      <c r="B114" t="s">
        <v>52</v>
      </c>
      <c r="C114" t="s">
        <v>49</v>
      </c>
      <c r="D114" t="s">
        <v>229</v>
      </c>
      <c r="E114">
        <v>28</v>
      </c>
      <c r="F114">
        <v>32</v>
      </c>
      <c r="G114">
        <v>2201</v>
      </c>
      <c r="H114">
        <f t="shared" si="4"/>
        <v>24.455555555555556</v>
      </c>
      <c r="I114">
        <v>2</v>
      </c>
      <c r="J114">
        <f t="shared" si="5"/>
        <v>8.1781008632439797E-2</v>
      </c>
      <c r="K114">
        <v>0.8</v>
      </c>
      <c r="L114">
        <v>0.2</v>
      </c>
      <c r="M114">
        <v>0</v>
      </c>
      <c r="N114">
        <f t="shared" si="6"/>
        <v>0</v>
      </c>
      <c r="O114">
        <v>0.5</v>
      </c>
      <c r="P114">
        <v>0.2</v>
      </c>
      <c r="Q114">
        <v>26</v>
      </c>
      <c r="R114">
        <v>2.1</v>
      </c>
      <c r="S114">
        <v>0.06</v>
      </c>
      <c r="T114">
        <v>5.2</v>
      </c>
      <c r="U114">
        <v>2</v>
      </c>
      <c r="V114">
        <v>0.8</v>
      </c>
      <c r="W114">
        <v>12</v>
      </c>
      <c r="X114">
        <f t="shared" si="7"/>
        <v>0.49068605179463881</v>
      </c>
      <c r="Y114">
        <v>3.8</v>
      </c>
      <c r="Z114">
        <v>0.9</v>
      </c>
      <c r="AA114">
        <v>1.2</v>
      </c>
    </row>
    <row r="115" spans="1:27">
      <c r="A115" t="s">
        <v>230</v>
      </c>
      <c r="B115" t="s">
        <v>226</v>
      </c>
      <c r="C115" t="s">
        <v>49</v>
      </c>
      <c r="D115" t="s">
        <v>140</v>
      </c>
      <c r="E115">
        <v>21</v>
      </c>
      <c r="F115">
        <v>28</v>
      </c>
      <c r="G115">
        <v>1792</v>
      </c>
      <c r="H115">
        <f t="shared" si="4"/>
        <v>19.911111111111111</v>
      </c>
      <c r="I115">
        <v>2</v>
      </c>
      <c r="J115">
        <f t="shared" si="5"/>
        <v>0.10044642857142858</v>
      </c>
      <c r="K115">
        <v>0.7</v>
      </c>
      <c r="L115">
        <v>0.1</v>
      </c>
      <c r="M115">
        <v>1</v>
      </c>
      <c r="N115">
        <f t="shared" si="6"/>
        <v>5.0223214285714288E-2</v>
      </c>
      <c r="O115">
        <v>0.4</v>
      </c>
      <c r="P115">
        <v>0.3</v>
      </c>
      <c r="Q115">
        <v>14.1</v>
      </c>
      <c r="R115">
        <v>0.3</v>
      </c>
      <c r="S115">
        <v>0.04</v>
      </c>
      <c r="T115">
        <v>3.5</v>
      </c>
      <c r="U115">
        <v>2.4</v>
      </c>
      <c r="V115">
        <v>0.6</v>
      </c>
      <c r="W115">
        <v>16</v>
      </c>
      <c r="X115">
        <f t="shared" si="7"/>
        <v>0.8035714285714286</v>
      </c>
      <c r="Y115">
        <v>2.8</v>
      </c>
      <c r="Z115">
        <v>0.3</v>
      </c>
      <c r="AA115">
        <v>1</v>
      </c>
    </row>
    <row r="116" spans="1:27">
      <c r="A116" t="s">
        <v>231</v>
      </c>
      <c r="B116" t="s">
        <v>226</v>
      </c>
      <c r="C116" t="s">
        <v>49</v>
      </c>
      <c r="D116" t="s">
        <v>229</v>
      </c>
      <c r="E116">
        <v>24</v>
      </c>
      <c r="F116">
        <v>25</v>
      </c>
      <c r="G116">
        <v>2250</v>
      </c>
      <c r="H116">
        <f t="shared" si="4"/>
        <v>25</v>
      </c>
      <c r="I116">
        <v>1</v>
      </c>
      <c r="J116">
        <f t="shared" si="5"/>
        <v>0.04</v>
      </c>
      <c r="K116">
        <v>1.3</v>
      </c>
      <c r="L116">
        <v>0.2</v>
      </c>
      <c r="M116">
        <v>2</v>
      </c>
      <c r="N116">
        <f t="shared" si="6"/>
        <v>0.08</v>
      </c>
      <c r="O116">
        <v>0.7</v>
      </c>
      <c r="P116">
        <v>0.6</v>
      </c>
      <c r="Q116">
        <v>28.4</v>
      </c>
      <c r="R116">
        <v>3.4</v>
      </c>
      <c r="S116">
        <v>0.3</v>
      </c>
      <c r="T116">
        <v>7.1</v>
      </c>
      <c r="U116">
        <v>1</v>
      </c>
      <c r="V116">
        <v>2.2000000000000002</v>
      </c>
      <c r="W116">
        <v>10</v>
      </c>
      <c r="X116">
        <f t="shared" si="7"/>
        <v>0.4</v>
      </c>
      <c r="Y116">
        <v>5.6</v>
      </c>
      <c r="Z116">
        <v>1.3</v>
      </c>
      <c r="AA116">
        <v>1</v>
      </c>
    </row>
    <row r="117" spans="1:27">
      <c r="A117" t="s">
        <v>232</v>
      </c>
      <c r="B117" t="s">
        <v>54</v>
      </c>
      <c r="C117" t="s">
        <v>53</v>
      </c>
      <c r="D117" t="s">
        <v>89</v>
      </c>
      <c r="E117">
        <v>33</v>
      </c>
      <c r="F117">
        <v>28</v>
      </c>
      <c r="G117">
        <v>2430</v>
      </c>
      <c r="H117">
        <f t="shared" si="4"/>
        <v>27</v>
      </c>
      <c r="I117">
        <v>1</v>
      </c>
      <c r="J117">
        <f t="shared" si="5"/>
        <v>3.7037037037037035E-2</v>
      </c>
      <c r="K117">
        <v>1.1000000000000001</v>
      </c>
      <c r="L117">
        <v>0.3</v>
      </c>
      <c r="M117">
        <v>1</v>
      </c>
      <c r="N117">
        <f t="shared" si="6"/>
        <v>3.7037037037037035E-2</v>
      </c>
      <c r="O117">
        <v>0.6</v>
      </c>
      <c r="P117">
        <v>1.2</v>
      </c>
      <c r="Q117">
        <v>30.8</v>
      </c>
      <c r="R117">
        <v>4.4000000000000004</v>
      </c>
      <c r="S117">
        <v>0.5</v>
      </c>
      <c r="T117">
        <v>8.3000000000000007</v>
      </c>
      <c r="U117">
        <v>1.7</v>
      </c>
      <c r="V117">
        <v>2</v>
      </c>
      <c r="W117">
        <v>16</v>
      </c>
      <c r="X117">
        <f t="shared" si="7"/>
        <v>0.59259259259259256</v>
      </c>
      <c r="Y117">
        <v>5.7</v>
      </c>
      <c r="Z117">
        <v>1.3</v>
      </c>
      <c r="AA117">
        <v>1.1000000000000001</v>
      </c>
    </row>
    <row r="118" spans="1:27">
      <c r="A118" t="s">
        <v>233</v>
      </c>
      <c r="B118" t="s">
        <v>48</v>
      </c>
      <c r="C118" t="s">
        <v>49</v>
      </c>
      <c r="D118" t="s">
        <v>89</v>
      </c>
      <c r="E118">
        <v>32</v>
      </c>
      <c r="F118">
        <v>28</v>
      </c>
      <c r="G118">
        <v>2520</v>
      </c>
      <c r="H118">
        <f t="shared" si="4"/>
        <v>28</v>
      </c>
      <c r="I118">
        <v>1</v>
      </c>
      <c r="J118">
        <f t="shared" si="5"/>
        <v>3.5714285714285712E-2</v>
      </c>
      <c r="K118">
        <v>1.5</v>
      </c>
      <c r="L118">
        <v>0.6</v>
      </c>
      <c r="M118">
        <v>4</v>
      </c>
      <c r="N118">
        <f t="shared" si="6"/>
        <v>0.14285714285714285</v>
      </c>
      <c r="O118">
        <v>0.6</v>
      </c>
      <c r="P118">
        <v>1.5</v>
      </c>
      <c r="Q118">
        <v>33.1</v>
      </c>
      <c r="R118">
        <v>1.4</v>
      </c>
      <c r="S118">
        <v>0.3</v>
      </c>
      <c r="T118">
        <v>4.5999999999999996</v>
      </c>
      <c r="U118">
        <v>1.1000000000000001</v>
      </c>
      <c r="V118">
        <v>1.2</v>
      </c>
      <c r="W118">
        <v>10</v>
      </c>
      <c r="X118">
        <f t="shared" si="7"/>
        <v>0.35714285714285715</v>
      </c>
      <c r="Y118">
        <v>3.4</v>
      </c>
      <c r="Z118">
        <v>0.3</v>
      </c>
      <c r="AA118">
        <v>0.7</v>
      </c>
    </row>
    <row r="119" spans="1:27">
      <c r="A119" t="s">
        <v>234</v>
      </c>
      <c r="B119" t="s">
        <v>56</v>
      </c>
      <c r="C119" t="s">
        <v>49</v>
      </c>
      <c r="D119" t="s">
        <v>140</v>
      </c>
      <c r="E119">
        <v>31</v>
      </c>
      <c r="F119">
        <v>26</v>
      </c>
      <c r="G119">
        <v>1692</v>
      </c>
      <c r="H119">
        <f t="shared" si="4"/>
        <v>18.8</v>
      </c>
      <c r="I119">
        <v>1</v>
      </c>
      <c r="J119">
        <f t="shared" si="5"/>
        <v>5.3191489361702128E-2</v>
      </c>
      <c r="K119">
        <v>0.4</v>
      </c>
      <c r="L119">
        <v>0.08</v>
      </c>
      <c r="M119">
        <v>4</v>
      </c>
      <c r="N119">
        <f t="shared" si="6"/>
        <v>0.21276595744680851</v>
      </c>
      <c r="O119">
        <v>1</v>
      </c>
      <c r="P119">
        <v>0.8</v>
      </c>
      <c r="Q119">
        <v>17.3</v>
      </c>
      <c r="R119">
        <v>1.8</v>
      </c>
      <c r="S119">
        <v>0.3</v>
      </c>
      <c r="T119">
        <v>6.6</v>
      </c>
      <c r="U119">
        <v>2.2000000000000002</v>
      </c>
      <c r="V119">
        <v>1.2</v>
      </c>
      <c r="W119">
        <v>9</v>
      </c>
      <c r="X119">
        <f t="shared" si="7"/>
        <v>0.47872340425531912</v>
      </c>
      <c r="Y119">
        <v>5</v>
      </c>
      <c r="Z119">
        <v>0.8</v>
      </c>
      <c r="AA119">
        <v>0.9</v>
      </c>
    </row>
    <row r="120" spans="1:27">
      <c r="A120" t="s">
        <v>235</v>
      </c>
      <c r="B120" t="s">
        <v>69</v>
      </c>
      <c r="C120" t="s">
        <v>49</v>
      </c>
      <c r="D120" t="s">
        <v>236</v>
      </c>
      <c r="E120">
        <v>26</v>
      </c>
      <c r="F120">
        <v>32</v>
      </c>
      <c r="G120">
        <v>1871</v>
      </c>
      <c r="H120">
        <f t="shared" si="4"/>
        <v>20.788888888888888</v>
      </c>
      <c r="I120">
        <v>1</v>
      </c>
      <c r="J120">
        <f t="shared" si="5"/>
        <v>4.8102618920363445E-2</v>
      </c>
      <c r="K120">
        <v>0.9</v>
      </c>
      <c r="L120">
        <v>0.3</v>
      </c>
      <c r="M120">
        <v>2</v>
      </c>
      <c r="N120">
        <f t="shared" si="6"/>
        <v>9.620523784072689E-2</v>
      </c>
      <c r="O120">
        <v>2.2000000000000002</v>
      </c>
      <c r="P120">
        <v>0.6</v>
      </c>
      <c r="Q120">
        <v>14.3</v>
      </c>
      <c r="R120">
        <v>1.1000000000000001</v>
      </c>
      <c r="S120">
        <v>0.7</v>
      </c>
      <c r="T120">
        <v>4.3</v>
      </c>
      <c r="U120">
        <v>1.2</v>
      </c>
      <c r="V120">
        <v>0.5</v>
      </c>
      <c r="W120">
        <v>10</v>
      </c>
      <c r="X120">
        <f t="shared" si="7"/>
        <v>0.48102618920363444</v>
      </c>
      <c r="Y120">
        <v>4.3</v>
      </c>
      <c r="Z120">
        <v>0.5</v>
      </c>
      <c r="AA120">
        <v>0.2</v>
      </c>
    </row>
    <row r="121" spans="1:27">
      <c r="A121" t="s">
        <v>237</v>
      </c>
      <c r="B121" t="s">
        <v>50</v>
      </c>
      <c r="C121" t="s">
        <v>149</v>
      </c>
      <c r="D121" t="s">
        <v>89</v>
      </c>
      <c r="E121">
        <v>30</v>
      </c>
      <c r="F121">
        <v>31</v>
      </c>
      <c r="G121">
        <v>2790</v>
      </c>
      <c r="H121">
        <f t="shared" si="4"/>
        <v>31</v>
      </c>
      <c r="I121">
        <v>1</v>
      </c>
      <c r="J121">
        <f t="shared" si="5"/>
        <v>3.2258064516129031E-2</v>
      </c>
      <c r="K121">
        <v>0.6</v>
      </c>
      <c r="L121">
        <v>0.2</v>
      </c>
      <c r="M121">
        <v>2</v>
      </c>
      <c r="N121">
        <f t="shared" si="6"/>
        <v>6.4516129032258063E-2</v>
      </c>
      <c r="O121">
        <v>1</v>
      </c>
      <c r="P121">
        <v>0.9</v>
      </c>
      <c r="Q121">
        <v>31.2</v>
      </c>
      <c r="R121">
        <v>1</v>
      </c>
      <c r="S121">
        <v>0.7</v>
      </c>
      <c r="T121">
        <v>5.9</v>
      </c>
      <c r="U121">
        <v>1.7</v>
      </c>
      <c r="V121">
        <v>0.6</v>
      </c>
      <c r="W121">
        <v>8</v>
      </c>
      <c r="X121">
        <f t="shared" si="7"/>
        <v>0.25806451612903225</v>
      </c>
      <c r="Y121">
        <v>4.2</v>
      </c>
      <c r="Z121">
        <v>0.2</v>
      </c>
      <c r="AA121">
        <v>1.2</v>
      </c>
    </row>
    <row r="122" spans="1:27">
      <c r="A122" t="s">
        <v>238</v>
      </c>
      <c r="B122" t="s">
        <v>58</v>
      </c>
      <c r="C122" t="s">
        <v>239</v>
      </c>
      <c r="D122" t="s">
        <v>89</v>
      </c>
      <c r="E122">
        <v>26</v>
      </c>
      <c r="F122">
        <v>31</v>
      </c>
      <c r="G122">
        <v>2790</v>
      </c>
      <c r="H122">
        <f t="shared" si="4"/>
        <v>31</v>
      </c>
      <c r="I122">
        <v>1</v>
      </c>
      <c r="J122">
        <f t="shared" si="5"/>
        <v>3.2258064516129031E-2</v>
      </c>
      <c r="K122">
        <v>1.2</v>
      </c>
      <c r="L122">
        <v>0.4</v>
      </c>
      <c r="M122">
        <v>1</v>
      </c>
      <c r="N122">
        <f t="shared" si="6"/>
        <v>3.2258064516129031E-2</v>
      </c>
      <c r="O122">
        <v>1.5</v>
      </c>
      <c r="P122">
        <v>0.7</v>
      </c>
      <c r="Q122">
        <v>29.2</v>
      </c>
      <c r="R122">
        <v>1.8</v>
      </c>
      <c r="S122">
        <v>0.5</v>
      </c>
      <c r="T122">
        <v>5.8</v>
      </c>
      <c r="U122">
        <v>1.5</v>
      </c>
      <c r="V122">
        <v>0.8</v>
      </c>
      <c r="W122">
        <v>13</v>
      </c>
      <c r="X122">
        <f t="shared" si="7"/>
        <v>0.41935483870967744</v>
      </c>
      <c r="Y122">
        <v>5.3</v>
      </c>
      <c r="Z122">
        <v>0.5</v>
      </c>
      <c r="AA122">
        <v>0.7</v>
      </c>
    </row>
    <row r="123" spans="1:27">
      <c r="A123" t="s">
        <v>240</v>
      </c>
      <c r="B123" t="s">
        <v>56</v>
      </c>
      <c r="C123" t="s">
        <v>149</v>
      </c>
      <c r="D123" t="s">
        <v>89</v>
      </c>
      <c r="E123">
        <v>35</v>
      </c>
      <c r="F123">
        <v>29</v>
      </c>
      <c r="G123">
        <v>2190</v>
      </c>
      <c r="H123">
        <f t="shared" si="4"/>
        <v>24.333333333333332</v>
      </c>
      <c r="I123">
        <v>1</v>
      </c>
      <c r="J123">
        <f t="shared" si="5"/>
        <v>4.1095890410958909E-2</v>
      </c>
      <c r="K123">
        <v>0.6</v>
      </c>
      <c r="L123">
        <v>0.2</v>
      </c>
      <c r="M123">
        <v>0</v>
      </c>
      <c r="N123">
        <f t="shared" si="6"/>
        <v>0</v>
      </c>
      <c r="O123">
        <v>0.4</v>
      </c>
      <c r="P123">
        <v>0.2</v>
      </c>
      <c r="Q123">
        <v>23.9</v>
      </c>
      <c r="R123">
        <v>1.8</v>
      </c>
      <c r="S123">
        <v>0.03</v>
      </c>
      <c r="T123">
        <v>5.5</v>
      </c>
      <c r="U123">
        <v>1.7</v>
      </c>
      <c r="V123">
        <v>1</v>
      </c>
      <c r="W123">
        <v>11</v>
      </c>
      <c r="X123">
        <f t="shared" si="7"/>
        <v>0.45205479452054798</v>
      </c>
      <c r="Y123">
        <v>3.1</v>
      </c>
      <c r="Z123">
        <v>0.5</v>
      </c>
      <c r="AA123">
        <v>1.8</v>
      </c>
    </row>
    <row r="124" spans="1:27">
      <c r="A124" t="s">
        <v>241</v>
      </c>
      <c r="B124" t="s">
        <v>150</v>
      </c>
      <c r="C124" t="s">
        <v>149</v>
      </c>
      <c r="D124" t="s">
        <v>242</v>
      </c>
      <c r="E124">
        <v>31</v>
      </c>
      <c r="F124">
        <v>17</v>
      </c>
      <c r="G124">
        <v>1175</v>
      </c>
      <c r="H124">
        <f t="shared" si="4"/>
        <v>13.055555555555555</v>
      </c>
      <c r="I124">
        <v>1</v>
      </c>
      <c r="J124">
        <f t="shared" si="5"/>
        <v>7.6595744680851063E-2</v>
      </c>
      <c r="K124">
        <v>0.5</v>
      </c>
      <c r="L124">
        <v>0.2</v>
      </c>
      <c r="M124">
        <v>1</v>
      </c>
      <c r="N124">
        <f t="shared" si="6"/>
        <v>7.6595744680851063E-2</v>
      </c>
      <c r="O124">
        <v>1.3</v>
      </c>
      <c r="P124">
        <v>0.8</v>
      </c>
      <c r="Q124">
        <v>14.9</v>
      </c>
      <c r="R124">
        <v>0.5</v>
      </c>
      <c r="S124">
        <v>0.4</v>
      </c>
      <c r="T124">
        <v>2.5</v>
      </c>
      <c r="U124">
        <v>0.7</v>
      </c>
      <c r="V124">
        <v>0.4</v>
      </c>
      <c r="W124">
        <v>2</v>
      </c>
      <c r="X124">
        <f t="shared" si="7"/>
        <v>0.15319148936170213</v>
      </c>
      <c r="Y124">
        <v>5.6</v>
      </c>
      <c r="Z124">
        <v>1.6</v>
      </c>
      <c r="AA124">
        <v>1.4</v>
      </c>
    </row>
    <row r="125" spans="1:27">
      <c r="A125" t="s">
        <v>243</v>
      </c>
      <c r="B125" t="s">
        <v>150</v>
      </c>
      <c r="C125" t="s">
        <v>49</v>
      </c>
      <c r="D125" t="s">
        <v>140</v>
      </c>
      <c r="E125">
        <v>29</v>
      </c>
      <c r="F125">
        <v>29</v>
      </c>
      <c r="G125">
        <v>2377</v>
      </c>
      <c r="H125">
        <f t="shared" si="4"/>
        <v>26.411111111111111</v>
      </c>
      <c r="I125">
        <v>1</v>
      </c>
      <c r="J125">
        <f t="shared" si="5"/>
        <v>3.7862852334875893E-2</v>
      </c>
      <c r="K125">
        <v>0.4</v>
      </c>
      <c r="L125">
        <v>0.1</v>
      </c>
      <c r="M125">
        <v>2</v>
      </c>
      <c r="N125">
        <f t="shared" si="6"/>
        <v>7.5725704669751787E-2</v>
      </c>
      <c r="O125">
        <v>0.7</v>
      </c>
      <c r="P125">
        <v>0.9</v>
      </c>
      <c r="Q125">
        <v>25.3</v>
      </c>
      <c r="R125">
        <v>1.4</v>
      </c>
      <c r="S125">
        <v>0.3</v>
      </c>
      <c r="T125">
        <v>5.9</v>
      </c>
      <c r="U125">
        <v>2.2000000000000002</v>
      </c>
      <c r="V125">
        <v>0.8</v>
      </c>
      <c r="W125">
        <v>12</v>
      </c>
      <c r="X125">
        <f t="shared" si="7"/>
        <v>0.45435422801851072</v>
      </c>
      <c r="Y125">
        <v>3.8</v>
      </c>
      <c r="Z125">
        <v>0.5</v>
      </c>
      <c r="AA125">
        <v>1.2</v>
      </c>
    </row>
    <row r="126" spans="1:27">
      <c r="A126" t="s">
        <v>244</v>
      </c>
      <c r="B126" t="s">
        <v>103</v>
      </c>
      <c r="C126" t="s">
        <v>49</v>
      </c>
      <c r="D126" t="s">
        <v>89</v>
      </c>
      <c r="E126">
        <v>26</v>
      </c>
      <c r="F126">
        <v>27</v>
      </c>
      <c r="G126">
        <v>1512</v>
      </c>
      <c r="H126">
        <f t="shared" si="4"/>
        <v>16.8</v>
      </c>
      <c r="I126">
        <v>1</v>
      </c>
      <c r="J126">
        <f t="shared" si="5"/>
        <v>5.9523809523809521E-2</v>
      </c>
      <c r="K126">
        <v>0.6</v>
      </c>
      <c r="L126">
        <v>0.2</v>
      </c>
      <c r="M126">
        <v>0</v>
      </c>
      <c r="N126">
        <f t="shared" si="6"/>
        <v>0</v>
      </c>
      <c r="O126">
        <v>0.7</v>
      </c>
      <c r="P126">
        <v>0.6</v>
      </c>
      <c r="Q126">
        <v>19.7</v>
      </c>
      <c r="R126">
        <v>0.6</v>
      </c>
      <c r="S126">
        <v>0.1</v>
      </c>
      <c r="T126">
        <v>3.3</v>
      </c>
      <c r="U126">
        <v>1</v>
      </c>
      <c r="V126">
        <v>0.4</v>
      </c>
      <c r="W126">
        <v>5</v>
      </c>
      <c r="X126">
        <f t="shared" si="7"/>
        <v>0.29761904761904762</v>
      </c>
      <c r="Y126">
        <v>2.7</v>
      </c>
      <c r="Z126">
        <v>0.1</v>
      </c>
      <c r="AA126">
        <v>0.7</v>
      </c>
    </row>
    <row r="127" spans="1:27">
      <c r="A127" t="s">
        <v>245</v>
      </c>
      <c r="B127" t="s">
        <v>52</v>
      </c>
      <c r="C127" t="s">
        <v>49</v>
      </c>
      <c r="D127" t="s">
        <v>246</v>
      </c>
      <c r="E127">
        <v>26</v>
      </c>
      <c r="F127">
        <v>27</v>
      </c>
      <c r="G127">
        <v>2124</v>
      </c>
      <c r="H127">
        <f t="shared" si="4"/>
        <v>23.6</v>
      </c>
      <c r="I127">
        <v>1</v>
      </c>
      <c r="J127">
        <f t="shared" si="5"/>
        <v>4.2372881355932202E-2</v>
      </c>
      <c r="K127">
        <v>0.7</v>
      </c>
      <c r="L127">
        <v>0.1</v>
      </c>
      <c r="M127">
        <v>0</v>
      </c>
      <c r="N127">
        <f t="shared" si="6"/>
        <v>0</v>
      </c>
      <c r="O127">
        <v>1</v>
      </c>
      <c r="P127">
        <v>0.6</v>
      </c>
      <c r="Q127">
        <v>25.5</v>
      </c>
      <c r="R127">
        <v>1.8</v>
      </c>
      <c r="S127">
        <v>1</v>
      </c>
      <c r="T127">
        <v>5.2</v>
      </c>
      <c r="U127">
        <v>2.4</v>
      </c>
      <c r="V127">
        <v>0.8</v>
      </c>
      <c r="W127">
        <v>16</v>
      </c>
      <c r="X127">
        <f t="shared" si="7"/>
        <v>0.67796610169491522</v>
      </c>
      <c r="Y127">
        <v>3.6</v>
      </c>
      <c r="Z127">
        <v>0.3</v>
      </c>
      <c r="AA127">
        <v>0.7</v>
      </c>
    </row>
    <row r="128" spans="1:27">
      <c r="A128" t="s">
        <v>247</v>
      </c>
      <c r="B128" t="s">
        <v>73</v>
      </c>
      <c r="C128" t="s">
        <v>149</v>
      </c>
      <c r="D128" t="s">
        <v>140</v>
      </c>
      <c r="E128">
        <v>33</v>
      </c>
      <c r="F128">
        <v>21</v>
      </c>
      <c r="G128">
        <v>951</v>
      </c>
      <c r="H128">
        <f t="shared" si="4"/>
        <v>10.566666666666666</v>
      </c>
      <c r="I128">
        <v>1</v>
      </c>
      <c r="J128">
        <f t="shared" si="5"/>
        <v>9.4637223974763415E-2</v>
      </c>
      <c r="K128">
        <v>1.2</v>
      </c>
      <c r="L128">
        <v>0.3</v>
      </c>
      <c r="M128">
        <v>0</v>
      </c>
      <c r="N128">
        <f t="shared" si="6"/>
        <v>0</v>
      </c>
      <c r="O128">
        <v>0.4</v>
      </c>
      <c r="P128">
        <v>0.1</v>
      </c>
      <c r="Q128">
        <v>9.3000000000000007</v>
      </c>
      <c r="R128">
        <v>0.3</v>
      </c>
      <c r="S128">
        <v>0.05</v>
      </c>
      <c r="T128">
        <v>2.1</v>
      </c>
      <c r="U128">
        <v>0.8</v>
      </c>
      <c r="V128">
        <v>0.05</v>
      </c>
      <c r="W128">
        <v>5</v>
      </c>
      <c r="X128">
        <f t="shared" si="7"/>
        <v>0.47318611987381703</v>
      </c>
      <c r="Y128">
        <v>2.8</v>
      </c>
      <c r="Z128">
        <v>0.2</v>
      </c>
      <c r="AA128">
        <v>1</v>
      </c>
    </row>
    <row r="129" spans="1:27">
      <c r="A129" t="s">
        <v>248</v>
      </c>
      <c r="B129" t="s">
        <v>147</v>
      </c>
      <c r="C129" t="s">
        <v>49</v>
      </c>
      <c r="D129" t="s">
        <v>140</v>
      </c>
      <c r="E129">
        <v>23</v>
      </c>
      <c r="F129">
        <v>22</v>
      </c>
      <c r="G129">
        <v>1115</v>
      </c>
      <c r="H129">
        <f t="shared" si="4"/>
        <v>12.388888888888889</v>
      </c>
      <c r="I129">
        <v>1</v>
      </c>
      <c r="J129">
        <f t="shared" si="5"/>
        <v>8.0717488789237665E-2</v>
      </c>
      <c r="K129">
        <v>0.2</v>
      </c>
      <c r="L129">
        <v>0.09</v>
      </c>
      <c r="M129">
        <v>1</v>
      </c>
      <c r="N129">
        <f t="shared" si="6"/>
        <v>8.0717488789237665E-2</v>
      </c>
      <c r="O129">
        <v>0.1</v>
      </c>
      <c r="P129">
        <v>0.2</v>
      </c>
      <c r="Q129">
        <v>12.5</v>
      </c>
      <c r="R129">
        <v>1.1000000000000001</v>
      </c>
      <c r="S129">
        <v>0.09</v>
      </c>
      <c r="T129">
        <v>3.6</v>
      </c>
      <c r="U129">
        <v>1.5</v>
      </c>
      <c r="V129">
        <v>0.7</v>
      </c>
      <c r="W129">
        <v>9</v>
      </c>
      <c r="X129">
        <f t="shared" si="7"/>
        <v>0.726457399103139</v>
      </c>
      <c r="Y129">
        <v>2.4</v>
      </c>
      <c r="Z129">
        <v>0.3</v>
      </c>
      <c r="AA129">
        <v>1</v>
      </c>
    </row>
    <row r="130" spans="1:27">
      <c r="A130" t="s">
        <v>249</v>
      </c>
      <c r="B130" t="s">
        <v>67</v>
      </c>
      <c r="C130" t="s">
        <v>53</v>
      </c>
      <c r="D130" t="s">
        <v>89</v>
      </c>
      <c r="E130">
        <v>30</v>
      </c>
      <c r="F130">
        <v>27</v>
      </c>
      <c r="G130">
        <v>2430</v>
      </c>
      <c r="H130">
        <f t="shared" ref="H130:H193" si="8">G130/90</f>
        <v>27</v>
      </c>
      <c r="I130">
        <v>0</v>
      </c>
      <c r="J130">
        <f t="shared" ref="J130:J193" si="9">I130/H130</f>
        <v>0</v>
      </c>
      <c r="K130">
        <v>1.6</v>
      </c>
      <c r="L130">
        <v>0.3</v>
      </c>
      <c r="M130">
        <v>2</v>
      </c>
      <c r="N130">
        <f t="shared" si="6"/>
        <v>7.407407407407407E-2</v>
      </c>
      <c r="O130">
        <v>0.9</v>
      </c>
      <c r="P130">
        <v>0.8</v>
      </c>
      <c r="Q130">
        <v>53.5</v>
      </c>
      <c r="R130">
        <v>2.4</v>
      </c>
      <c r="S130">
        <v>0.2</v>
      </c>
      <c r="T130">
        <v>7.8</v>
      </c>
      <c r="U130">
        <v>1.4</v>
      </c>
      <c r="V130">
        <v>1</v>
      </c>
      <c r="W130">
        <v>10</v>
      </c>
      <c r="X130">
        <f t="shared" si="7"/>
        <v>0.37037037037037035</v>
      </c>
      <c r="Y130">
        <v>5.6</v>
      </c>
      <c r="Z130">
        <v>1.1000000000000001</v>
      </c>
      <c r="AA130">
        <v>1</v>
      </c>
    </row>
    <row r="131" spans="1:27">
      <c r="A131" t="s">
        <v>250</v>
      </c>
      <c r="B131" t="s">
        <v>62</v>
      </c>
      <c r="C131" t="s">
        <v>49</v>
      </c>
      <c r="D131" t="s">
        <v>140</v>
      </c>
      <c r="E131">
        <v>20</v>
      </c>
      <c r="F131">
        <v>18</v>
      </c>
      <c r="G131">
        <v>1173</v>
      </c>
      <c r="H131">
        <f t="shared" si="8"/>
        <v>13.033333333333333</v>
      </c>
      <c r="I131">
        <v>0</v>
      </c>
      <c r="J131">
        <f t="shared" si="9"/>
        <v>0</v>
      </c>
      <c r="K131">
        <v>0.9</v>
      </c>
      <c r="L131">
        <v>0.4</v>
      </c>
      <c r="M131">
        <v>2</v>
      </c>
      <c r="N131">
        <f t="shared" ref="N131:N194" si="10">M131/H131</f>
        <v>0.15345268542199489</v>
      </c>
      <c r="O131">
        <v>1.8</v>
      </c>
      <c r="P131">
        <v>0.6</v>
      </c>
      <c r="Q131">
        <v>16</v>
      </c>
      <c r="R131">
        <v>1.2</v>
      </c>
      <c r="S131">
        <v>0.3</v>
      </c>
      <c r="T131">
        <v>5.8</v>
      </c>
      <c r="U131">
        <v>1.7</v>
      </c>
      <c r="V131">
        <v>0.7</v>
      </c>
      <c r="W131">
        <v>3</v>
      </c>
      <c r="X131">
        <f t="shared" ref="X131:X194" si="11">W131/H131</f>
        <v>0.23017902813299232</v>
      </c>
      <c r="Y131">
        <v>6</v>
      </c>
      <c r="Z131">
        <v>0.6</v>
      </c>
      <c r="AA131">
        <v>1.6</v>
      </c>
    </row>
    <row r="132" spans="1:27">
      <c r="A132" t="s">
        <v>251</v>
      </c>
      <c r="B132" t="s">
        <v>56</v>
      </c>
      <c r="C132" t="s">
        <v>53</v>
      </c>
      <c r="D132" t="s">
        <v>229</v>
      </c>
      <c r="E132">
        <v>26</v>
      </c>
      <c r="F132">
        <v>21</v>
      </c>
      <c r="G132">
        <v>2790</v>
      </c>
      <c r="H132">
        <f t="shared" si="8"/>
        <v>31</v>
      </c>
      <c r="I132">
        <v>0</v>
      </c>
      <c r="J132">
        <f t="shared" si="9"/>
        <v>0</v>
      </c>
      <c r="K132">
        <v>0.3</v>
      </c>
      <c r="L132">
        <v>0</v>
      </c>
      <c r="M132">
        <v>0</v>
      </c>
      <c r="N132">
        <f t="shared" si="10"/>
        <v>0</v>
      </c>
      <c r="O132">
        <v>0.4</v>
      </c>
      <c r="P132">
        <v>0.5</v>
      </c>
      <c r="Q132">
        <v>39.700000000000003</v>
      </c>
      <c r="R132">
        <v>3</v>
      </c>
      <c r="S132">
        <v>0.06</v>
      </c>
      <c r="T132">
        <v>8.5</v>
      </c>
      <c r="U132">
        <v>1.8</v>
      </c>
      <c r="V132">
        <v>1.4</v>
      </c>
      <c r="W132">
        <v>8</v>
      </c>
      <c r="X132">
        <f t="shared" si="11"/>
        <v>0.25806451612903225</v>
      </c>
      <c r="Y132">
        <v>4.9000000000000004</v>
      </c>
      <c r="Z132">
        <v>1.7</v>
      </c>
      <c r="AA132">
        <v>0.8</v>
      </c>
    </row>
    <row r="133" spans="1:27">
      <c r="A133" t="s">
        <v>252</v>
      </c>
      <c r="B133" t="s">
        <v>147</v>
      </c>
      <c r="C133" t="s">
        <v>253</v>
      </c>
      <c r="D133" t="s">
        <v>89</v>
      </c>
      <c r="E133">
        <v>33</v>
      </c>
      <c r="F133">
        <v>29</v>
      </c>
      <c r="G133">
        <v>2563</v>
      </c>
      <c r="H133">
        <f t="shared" si="8"/>
        <v>28.477777777777778</v>
      </c>
      <c r="I133">
        <v>0</v>
      </c>
      <c r="J133">
        <f t="shared" si="9"/>
        <v>0</v>
      </c>
      <c r="K133">
        <v>0.8</v>
      </c>
      <c r="L133">
        <v>0.2</v>
      </c>
      <c r="M133">
        <v>1</v>
      </c>
      <c r="N133">
        <f t="shared" si="10"/>
        <v>3.5115099492781895E-2</v>
      </c>
      <c r="O133">
        <v>0.4</v>
      </c>
      <c r="P133">
        <v>0.8</v>
      </c>
      <c r="Q133">
        <v>32.200000000000003</v>
      </c>
      <c r="R133">
        <v>2.8</v>
      </c>
      <c r="S133">
        <v>0.2</v>
      </c>
      <c r="T133">
        <v>5.2</v>
      </c>
      <c r="U133">
        <v>1.3</v>
      </c>
      <c r="V133">
        <v>0.7</v>
      </c>
      <c r="W133">
        <v>12</v>
      </c>
      <c r="X133">
        <f t="shared" si="11"/>
        <v>0.42138119391338275</v>
      </c>
      <c r="Y133">
        <v>3.9</v>
      </c>
      <c r="Z133">
        <v>0.8</v>
      </c>
      <c r="AA133">
        <v>0.8</v>
      </c>
    </row>
    <row r="134" spans="1:27">
      <c r="A134" t="s">
        <v>254</v>
      </c>
      <c r="B134" t="s">
        <v>54</v>
      </c>
      <c r="C134" t="s">
        <v>49</v>
      </c>
      <c r="D134" t="s">
        <v>183</v>
      </c>
      <c r="E134">
        <v>33</v>
      </c>
      <c r="F134">
        <v>29</v>
      </c>
      <c r="G134">
        <v>1951</v>
      </c>
      <c r="H134">
        <f t="shared" si="8"/>
        <v>21.677777777777777</v>
      </c>
      <c r="I134">
        <v>0</v>
      </c>
      <c r="J134">
        <f t="shared" si="9"/>
        <v>0</v>
      </c>
      <c r="K134">
        <v>0.6</v>
      </c>
      <c r="L134">
        <v>0.2</v>
      </c>
      <c r="M134">
        <v>5</v>
      </c>
      <c r="N134">
        <f t="shared" si="10"/>
        <v>0.23065094823167606</v>
      </c>
      <c r="O134">
        <v>1.3</v>
      </c>
      <c r="P134">
        <v>1.4</v>
      </c>
      <c r="Q134">
        <v>21.2</v>
      </c>
      <c r="R134">
        <v>1</v>
      </c>
      <c r="S134">
        <v>0.9</v>
      </c>
      <c r="T134">
        <v>3.4</v>
      </c>
      <c r="U134">
        <v>1.5</v>
      </c>
      <c r="V134">
        <v>0.7</v>
      </c>
      <c r="W134">
        <v>1</v>
      </c>
      <c r="X134">
        <f t="shared" si="11"/>
        <v>4.6130189646335217E-2</v>
      </c>
      <c r="Y134">
        <v>3.3</v>
      </c>
      <c r="Z134">
        <v>0.1</v>
      </c>
      <c r="AA134">
        <v>0.5</v>
      </c>
    </row>
    <row r="135" spans="1:27">
      <c r="A135" t="s">
        <v>255</v>
      </c>
      <c r="B135" t="s">
        <v>150</v>
      </c>
      <c r="C135" t="s">
        <v>49</v>
      </c>
      <c r="D135" t="s">
        <v>140</v>
      </c>
      <c r="E135">
        <v>28</v>
      </c>
      <c r="F135">
        <v>28</v>
      </c>
      <c r="G135">
        <v>2354</v>
      </c>
      <c r="H135">
        <f t="shared" si="8"/>
        <v>26.155555555555555</v>
      </c>
      <c r="I135">
        <v>0</v>
      </c>
      <c r="J135">
        <f t="shared" si="9"/>
        <v>0</v>
      </c>
      <c r="K135">
        <v>0.8</v>
      </c>
      <c r="L135">
        <v>0.3</v>
      </c>
      <c r="M135">
        <v>2</v>
      </c>
      <c r="N135">
        <f t="shared" si="10"/>
        <v>7.6465590484282073E-2</v>
      </c>
      <c r="O135">
        <v>0.4</v>
      </c>
      <c r="P135">
        <v>0.6</v>
      </c>
      <c r="Q135">
        <v>25.8</v>
      </c>
      <c r="R135">
        <v>2.5</v>
      </c>
      <c r="S135">
        <v>0.1</v>
      </c>
      <c r="T135">
        <v>7.2</v>
      </c>
      <c r="U135">
        <v>2</v>
      </c>
      <c r="V135">
        <v>1.4</v>
      </c>
      <c r="W135">
        <v>14</v>
      </c>
      <c r="X135">
        <f t="shared" si="11"/>
        <v>0.53525913338997455</v>
      </c>
      <c r="Y135">
        <v>3.6</v>
      </c>
      <c r="Z135">
        <v>1</v>
      </c>
      <c r="AA135">
        <v>0.9</v>
      </c>
    </row>
    <row r="136" spans="1:27">
      <c r="A136" t="s">
        <v>256</v>
      </c>
      <c r="B136" t="s">
        <v>83</v>
      </c>
      <c r="C136" t="s">
        <v>257</v>
      </c>
      <c r="D136" t="s">
        <v>89</v>
      </c>
      <c r="E136">
        <v>33</v>
      </c>
      <c r="F136">
        <v>33</v>
      </c>
      <c r="G136">
        <v>2970</v>
      </c>
      <c r="H136">
        <f t="shared" si="8"/>
        <v>33</v>
      </c>
      <c r="I136">
        <v>0</v>
      </c>
      <c r="J136">
        <f t="shared" si="9"/>
        <v>0</v>
      </c>
      <c r="K136">
        <v>0.4</v>
      </c>
      <c r="L136">
        <v>0</v>
      </c>
      <c r="M136">
        <v>0</v>
      </c>
      <c r="N136">
        <f t="shared" si="10"/>
        <v>0</v>
      </c>
      <c r="O136">
        <v>0.8</v>
      </c>
      <c r="P136">
        <v>0.3</v>
      </c>
      <c r="Q136">
        <v>38.299999999999997</v>
      </c>
      <c r="R136">
        <v>1.1000000000000001</v>
      </c>
      <c r="S136">
        <v>0.1</v>
      </c>
      <c r="T136">
        <v>8.1999999999999993</v>
      </c>
      <c r="U136">
        <v>2.2000000000000002</v>
      </c>
      <c r="V136">
        <v>1.1000000000000001</v>
      </c>
      <c r="W136">
        <v>11</v>
      </c>
      <c r="X136">
        <f t="shared" si="11"/>
        <v>0.33333333333333331</v>
      </c>
      <c r="Y136">
        <v>5.5</v>
      </c>
      <c r="Z136">
        <v>0.5</v>
      </c>
      <c r="AA136">
        <v>1.4</v>
      </c>
    </row>
    <row r="137" spans="1:27">
      <c r="A137" t="s">
        <v>258</v>
      </c>
      <c r="B137" t="s">
        <v>55</v>
      </c>
      <c r="C137" t="s">
        <v>259</v>
      </c>
      <c r="D137" t="s">
        <v>229</v>
      </c>
      <c r="E137">
        <v>33</v>
      </c>
      <c r="F137">
        <v>30</v>
      </c>
      <c r="G137">
        <v>2310</v>
      </c>
      <c r="H137">
        <f t="shared" si="8"/>
        <v>25.666666666666668</v>
      </c>
      <c r="I137">
        <v>0</v>
      </c>
      <c r="J137">
        <f t="shared" si="9"/>
        <v>0</v>
      </c>
      <c r="K137">
        <v>0.8</v>
      </c>
      <c r="L137">
        <v>0.2</v>
      </c>
      <c r="M137">
        <v>2</v>
      </c>
      <c r="N137">
        <f t="shared" si="10"/>
        <v>7.792207792207792E-2</v>
      </c>
      <c r="O137">
        <v>0.4</v>
      </c>
      <c r="P137">
        <v>0.4</v>
      </c>
      <c r="Q137">
        <v>29.2</v>
      </c>
      <c r="R137">
        <v>3.2</v>
      </c>
      <c r="S137">
        <v>0.2</v>
      </c>
      <c r="T137">
        <v>6.5</v>
      </c>
      <c r="U137">
        <v>1.5</v>
      </c>
      <c r="V137">
        <v>2</v>
      </c>
      <c r="W137">
        <v>11</v>
      </c>
      <c r="X137">
        <f t="shared" si="11"/>
        <v>0.42857142857142855</v>
      </c>
      <c r="Y137">
        <v>3.4</v>
      </c>
      <c r="Z137">
        <v>1.2</v>
      </c>
      <c r="AA137">
        <v>0.7</v>
      </c>
    </row>
    <row r="138" spans="1:27">
      <c r="A138" t="s">
        <v>260</v>
      </c>
      <c r="B138" t="s">
        <v>52</v>
      </c>
      <c r="C138" t="s">
        <v>84</v>
      </c>
      <c r="D138" t="s">
        <v>89</v>
      </c>
      <c r="E138">
        <v>30</v>
      </c>
      <c r="F138">
        <v>28</v>
      </c>
      <c r="G138">
        <v>2370</v>
      </c>
      <c r="H138">
        <f t="shared" si="8"/>
        <v>26.333333333333332</v>
      </c>
      <c r="I138">
        <v>0</v>
      </c>
      <c r="J138">
        <f t="shared" si="9"/>
        <v>0</v>
      </c>
      <c r="K138">
        <v>0.4</v>
      </c>
      <c r="L138">
        <v>0</v>
      </c>
      <c r="M138">
        <v>1</v>
      </c>
      <c r="N138">
        <f t="shared" si="10"/>
        <v>3.7974683544303799E-2</v>
      </c>
      <c r="O138">
        <v>0.2</v>
      </c>
      <c r="P138">
        <v>0.5</v>
      </c>
      <c r="Q138">
        <v>29.9</v>
      </c>
      <c r="R138">
        <v>1.2</v>
      </c>
      <c r="S138">
        <v>0.1</v>
      </c>
      <c r="T138">
        <v>6.9</v>
      </c>
      <c r="U138">
        <v>1.7</v>
      </c>
      <c r="V138">
        <v>1</v>
      </c>
      <c r="W138">
        <v>18</v>
      </c>
      <c r="X138">
        <f t="shared" si="11"/>
        <v>0.68354430379746833</v>
      </c>
      <c r="Y138">
        <v>3.8</v>
      </c>
      <c r="Z138">
        <v>1.6</v>
      </c>
      <c r="AA138">
        <v>0.8</v>
      </c>
    </row>
    <row r="139" spans="1:27">
      <c r="A139" t="s">
        <v>261</v>
      </c>
      <c r="B139" t="s">
        <v>50</v>
      </c>
      <c r="C139" t="s">
        <v>49</v>
      </c>
      <c r="D139" t="s">
        <v>140</v>
      </c>
      <c r="E139">
        <v>22</v>
      </c>
      <c r="F139">
        <v>24</v>
      </c>
      <c r="G139">
        <v>1873</v>
      </c>
      <c r="H139">
        <f t="shared" si="8"/>
        <v>20.81111111111111</v>
      </c>
      <c r="I139">
        <v>0</v>
      </c>
      <c r="J139">
        <f t="shared" si="9"/>
        <v>0</v>
      </c>
      <c r="K139">
        <v>0.4</v>
      </c>
      <c r="L139">
        <v>0.2</v>
      </c>
      <c r="M139">
        <v>0</v>
      </c>
      <c r="N139">
        <f t="shared" si="10"/>
        <v>0</v>
      </c>
      <c r="O139">
        <v>0.3</v>
      </c>
      <c r="P139">
        <v>0.2</v>
      </c>
      <c r="Q139">
        <v>32.1</v>
      </c>
      <c r="R139">
        <v>1.3</v>
      </c>
      <c r="S139">
        <v>0.04</v>
      </c>
      <c r="T139">
        <v>7.4</v>
      </c>
      <c r="U139">
        <v>1.9</v>
      </c>
      <c r="V139">
        <v>0.5</v>
      </c>
      <c r="W139">
        <v>3</v>
      </c>
      <c r="X139">
        <f t="shared" si="11"/>
        <v>0.14415376401494928</v>
      </c>
      <c r="Y139">
        <v>4.2</v>
      </c>
      <c r="Z139">
        <v>0.6</v>
      </c>
      <c r="AA139">
        <v>1.8</v>
      </c>
    </row>
    <row r="140" spans="1:27">
      <c r="A140" t="s">
        <v>262</v>
      </c>
      <c r="B140" t="s">
        <v>103</v>
      </c>
      <c r="C140" t="s">
        <v>263</v>
      </c>
      <c r="D140" t="s">
        <v>89</v>
      </c>
      <c r="E140">
        <v>32</v>
      </c>
      <c r="F140">
        <v>25</v>
      </c>
      <c r="G140">
        <v>1928</v>
      </c>
      <c r="H140">
        <f t="shared" si="8"/>
        <v>21.422222222222221</v>
      </c>
      <c r="I140">
        <v>0</v>
      </c>
      <c r="J140">
        <f t="shared" si="9"/>
        <v>0</v>
      </c>
      <c r="K140">
        <v>0.4</v>
      </c>
      <c r="L140">
        <v>0.08</v>
      </c>
      <c r="M140">
        <v>0</v>
      </c>
      <c r="N140">
        <f t="shared" si="10"/>
        <v>0</v>
      </c>
      <c r="O140">
        <v>0.5</v>
      </c>
      <c r="P140">
        <v>0.08</v>
      </c>
      <c r="Q140">
        <v>24.4</v>
      </c>
      <c r="R140">
        <v>1</v>
      </c>
      <c r="S140">
        <v>0.04</v>
      </c>
      <c r="T140">
        <v>7.8</v>
      </c>
      <c r="U140">
        <v>1.2</v>
      </c>
      <c r="V140">
        <v>1.5</v>
      </c>
      <c r="W140">
        <v>8</v>
      </c>
      <c r="X140">
        <f t="shared" si="11"/>
        <v>0.37344398340248963</v>
      </c>
      <c r="Y140">
        <v>6.5</v>
      </c>
      <c r="Z140">
        <v>1.5</v>
      </c>
      <c r="AA140">
        <v>1.5</v>
      </c>
    </row>
    <row r="141" spans="1:27">
      <c r="A141" t="s">
        <v>264</v>
      </c>
      <c r="B141" t="s">
        <v>103</v>
      </c>
      <c r="C141" t="s">
        <v>265</v>
      </c>
      <c r="D141" t="s">
        <v>229</v>
      </c>
      <c r="E141">
        <v>33</v>
      </c>
      <c r="F141">
        <v>26</v>
      </c>
      <c r="G141">
        <v>1742</v>
      </c>
      <c r="H141">
        <f t="shared" si="8"/>
        <v>19.355555555555554</v>
      </c>
      <c r="I141">
        <v>0</v>
      </c>
      <c r="J141">
        <f t="shared" si="9"/>
        <v>0</v>
      </c>
      <c r="K141">
        <v>0.2</v>
      </c>
      <c r="L141">
        <v>0.1</v>
      </c>
      <c r="M141">
        <v>0</v>
      </c>
      <c r="N141">
        <f t="shared" si="10"/>
        <v>0</v>
      </c>
      <c r="O141">
        <v>0.3</v>
      </c>
      <c r="P141">
        <v>0.2</v>
      </c>
      <c r="Q141">
        <v>29.8</v>
      </c>
      <c r="R141">
        <v>1</v>
      </c>
      <c r="S141">
        <v>0.2</v>
      </c>
      <c r="T141">
        <v>8.5</v>
      </c>
      <c r="U141">
        <v>2</v>
      </c>
      <c r="V141">
        <v>1.2</v>
      </c>
      <c r="W141">
        <v>15</v>
      </c>
      <c r="X141">
        <f t="shared" si="11"/>
        <v>0.7749712973593571</v>
      </c>
      <c r="Y141">
        <v>4.4000000000000004</v>
      </c>
      <c r="Z141">
        <v>1.2</v>
      </c>
      <c r="AA141">
        <v>0.7</v>
      </c>
    </row>
    <row r="142" spans="1:27">
      <c r="A142" t="s">
        <v>266</v>
      </c>
      <c r="B142" t="s">
        <v>69</v>
      </c>
      <c r="C142" t="s">
        <v>49</v>
      </c>
      <c r="D142" t="s">
        <v>140</v>
      </c>
      <c r="E142">
        <v>22</v>
      </c>
      <c r="F142">
        <v>25</v>
      </c>
      <c r="G142">
        <v>1523</v>
      </c>
      <c r="H142">
        <f t="shared" si="8"/>
        <v>16.922222222222221</v>
      </c>
      <c r="I142">
        <v>0</v>
      </c>
      <c r="J142">
        <f t="shared" si="9"/>
        <v>0</v>
      </c>
      <c r="K142">
        <v>0.8</v>
      </c>
      <c r="L142">
        <v>0.2</v>
      </c>
      <c r="M142">
        <v>1</v>
      </c>
      <c r="N142">
        <f t="shared" si="10"/>
        <v>5.9093893630991469E-2</v>
      </c>
      <c r="O142">
        <v>0.6</v>
      </c>
      <c r="P142">
        <v>0.5</v>
      </c>
      <c r="Q142">
        <v>13.8</v>
      </c>
      <c r="R142">
        <v>1.2</v>
      </c>
      <c r="S142">
        <v>0.2</v>
      </c>
      <c r="T142">
        <v>5.4</v>
      </c>
      <c r="U142">
        <v>1</v>
      </c>
      <c r="V142">
        <v>0.4</v>
      </c>
      <c r="W142">
        <v>6</v>
      </c>
      <c r="X142">
        <f t="shared" si="11"/>
        <v>0.35456336178594883</v>
      </c>
      <c r="Y142">
        <v>3.5</v>
      </c>
      <c r="Z142">
        <v>0.4</v>
      </c>
      <c r="AA142">
        <v>1.2</v>
      </c>
    </row>
    <row r="143" spans="1:27">
      <c r="A143" t="s">
        <v>267</v>
      </c>
      <c r="B143" t="s">
        <v>56</v>
      </c>
      <c r="C143" t="s">
        <v>49</v>
      </c>
      <c r="D143" t="s">
        <v>268</v>
      </c>
      <c r="E143">
        <v>26</v>
      </c>
      <c r="F143">
        <v>26</v>
      </c>
      <c r="G143">
        <v>833</v>
      </c>
      <c r="H143">
        <f t="shared" si="8"/>
        <v>9.2555555555555564</v>
      </c>
      <c r="I143">
        <v>0</v>
      </c>
      <c r="J143">
        <f t="shared" si="9"/>
        <v>0</v>
      </c>
      <c r="K143">
        <v>0.5</v>
      </c>
      <c r="L143">
        <v>0.2</v>
      </c>
      <c r="M143">
        <v>2</v>
      </c>
      <c r="N143">
        <f t="shared" si="10"/>
        <v>0.21608643457382951</v>
      </c>
      <c r="O143">
        <v>1.2</v>
      </c>
      <c r="P143">
        <v>0.6</v>
      </c>
      <c r="Q143">
        <v>10.8</v>
      </c>
      <c r="R143">
        <v>0.8</v>
      </c>
      <c r="S143">
        <v>0.2</v>
      </c>
      <c r="T143">
        <v>1.5</v>
      </c>
      <c r="U143">
        <v>0.4</v>
      </c>
      <c r="V143">
        <v>0</v>
      </c>
      <c r="W143">
        <v>1</v>
      </c>
      <c r="X143">
        <f t="shared" si="11"/>
        <v>0.10804321728691475</v>
      </c>
      <c r="Y143">
        <v>2.4</v>
      </c>
      <c r="Z143">
        <v>0</v>
      </c>
      <c r="AA143">
        <v>0.3</v>
      </c>
    </row>
    <row r="144" spans="1:27">
      <c r="A144" t="s">
        <v>269</v>
      </c>
      <c r="B144" t="s">
        <v>147</v>
      </c>
      <c r="C144" t="s">
        <v>49</v>
      </c>
      <c r="D144" t="s">
        <v>140</v>
      </c>
      <c r="E144">
        <v>23</v>
      </c>
      <c r="F144">
        <v>19</v>
      </c>
      <c r="G144">
        <v>1356</v>
      </c>
      <c r="H144">
        <f t="shared" si="8"/>
        <v>15.066666666666666</v>
      </c>
      <c r="I144">
        <v>0</v>
      </c>
      <c r="J144">
        <f t="shared" si="9"/>
        <v>0</v>
      </c>
      <c r="K144">
        <v>0.7</v>
      </c>
      <c r="L144">
        <v>0.2</v>
      </c>
      <c r="M144">
        <v>2</v>
      </c>
      <c r="N144">
        <f t="shared" si="10"/>
        <v>0.13274336283185842</v>
      </c>
      <c r="O144">
        <v>0.9</v>
      </c>
      <c r="P144">
        <v>0.6</v>
      </c>
      <c r="Q144">
        <v>24.8</v>
      </c>
      <c r="R144">
        <v>2.5</v>
      </c>
      <c r="S144">
        <v>0.2</v>
      </c>
      <c r="T144">
        <v>5.6</v>
      </c>
      <c r="U144">
        <v>2.5</v>
      </c>
      <c r="V144">
        <v>0.2</v>
      </c>
      <c r="W144">
        <v>11</v>
      </c>
      <c r="X144">
        <f t="shared" si="11"/>
        <v>0.73008849557522126</v>
      </c>
      <c r="Y144">
        <v>4.4000000000000004</v>
      </c>
      <c r="Z144">
        <v>0.6</v>
      </c>
      <c r="AA144">
        <v>1.1000000000000001</v>
      </c>
    </row>
    <row r="145" spans="1:27">
      <c r="A145" t="s">
        <v>270</v>
      </c>
      <c r="B145" t="s">
        <v>83</v>
      </c>
      <c r="C145" t="s">
        <v>49</v>
      </c>
      <c r="D145" t="s">
        <v>89</v>
      </c>
      <c r="E145">
        <v>32</v>
      </c>
      <c r="F145">
        <v>28</v>
      </c>
      <c r="G145">
        <v>1914</v>
      </c>
      <c r="H145">
        <f t="shared" si="8"/>
        <v>21.266666666666666</v>
      </c>
      <c r="I145">
        <v>0</v>
      </c>
      <c r="J145">
        <f t="shared" si="9"/>
        <v>0</v>
      </c>
      <c r="K145">
        <v>7.0000000000000007E-2</v>
      </c>
      <c r="L145">
        <v>0</v>
      </c>
      <c r="M145">
        <v>0</v>
      </c>
      <c r="N145">
        <f t="shared" si="10"/>
        <v>0</v>
      </c>
      <c r="O145">
        <v>0.2</v>
      </c>
      <c r="P145">
        <v>0.5</v>
      </c>
      <c r="Q145">
        <v>22.5</v>
      </c>
      <c r="R145">
        <v>2</v>
      </c>
      <c r="S145">
        <v>7.0000000000000007E-2</v>
      </c>
      <c r="T145">
        <v>4.0999999999999996</v>
      </c>
      <c r="U145">
        <v>1.4</v>
      </c>
      <c r="V145">
        <v>0.6</v>
      </c>
      <c r="W145">
        <v>11</v>
      </c>
      <c r="X145">
        <f t="shared" si="11"/>
        <v>0.51724137931034486</v>
      </c>
      <c r="Y145">
        <v>2.8</v>
      </c>
      <c r="Z145">
        <v>0.5</v>
      </c>
      <c r="AA145">
        <v>1</v>
      </c>
    </row>
    <row r="146" spans="1:27">
      <c r="A146" t="s">
        <v>271</v>
      </c>
      <c r="B146" t="s">
        <v>69</v>
      </c>
      <c r="C146" t="s">
        <v>49</v>
      </c>
      <c r="D146" t="s">
        <v>89</v>
      </c>
      <c r="E146">
        <v>32</v>
      </c>
      <c r="F146">
        <v>30</v>
      </c>
      <c r="G146">
        <v>2691</v>
      </c>
      <c r="H146">
        <f t="shared" si="8"/>
        <v>29.9</v>
      </c>
      <c r="I146">
        <v>0</v>
      </c>
      <c r="J146">
        <f t="shared" si="9"/>
        <v>0</v>
      </c>
      <c r="K146">
        <v>0.3</v>
      </c>
      <c r="L146">
        <v>7.0000000000000007E-2</v>
      </c>
      <c r="M146">
        <v>0</v>
      </c>
      <c r="N146">
        <f t="shared" si="10"/>
        <v>0</v>
      </c>
      <c r="O146">
        <v>0.1</v>
      </c>
      <c r="P146">
        <v>0.4</v>
      </c>
      <c r="Q146">
        <v>16</v>
      </c>
      <c r="R146">
        <v>2.1</v>
      </c>
      <c r="S146">
        <v>7.0000000000000007E-2</v>
      </c>
      <c r="T146">
        <v>7.6</v>
      </c>
      <c r="U146">
        <v>1.5</v>
      </c>
      <c r="V146">
        <v>1.2</v>
      </c>
      <c r="W146">
        <v>12</v>
      </c>
      <c r="X146">
        <f t="shared" si="11"/>
        <v>0.40133779264214048</v>
      </c>
      <c r="Y146">
        <v>3.8</v>
      </c>
      <c r="Z146">
        <v>1.2</v>
      </c>
      <c r="AA146">
        <v>1.3</v>
      </c>
    </row>
    <row r="147" spans="1:27">
      <c r="A147" t="s">
        <v>272</v>
      </c>
      <c r="B147" t="s">
        <v>103</v>
      </c>
      <c r="C147" t="s">
        <v>49</v>
      </c>
      <c r="D147" t="s">
        <v>89</v>
      </c>
      <c r="E147">
        <v>21</v>
      </c>
      <c r="F147">
        <v>19</v>
      </c>
      <c r="G147">
        <v>1150</v>
      </c>
      <c r="H147">
        <f t="shared" si="8"/>
        <v>12.777777777777779</v>
      </c>
      <c r="I147">
        <v>0</v>
      </c>
      <c r="J147">
        <f t="shared" si="9"/>
        <v>0</v>
      </c>
      <c r="K147">
        <v>0.4</v>
      </c>
      <c r="L147">
        <v>0.05</v>
      </c>
      <c r="M147">
        <v>0</v>
      </c>
      <c r="N147">
        <f t="shared" si="10"/>
        <v>0</v>
      </c>
      <c r="O147">
        <v>0.05</v>
      </c>
      <c r="P147">
        <v>0.1</v>
      </c>
      <c r="Q147">
        <v>17.7</v>
      </c>
      <c r="R147">
        <v>0.8</v>
      </c>
      <c r="S147">
        <v>0</v>
      </c>
      <c r="T147">
        <v>6.4</v>
      </c>
      <c r="U147">
        <v>1.2</v>
      </c>
      <c r="V147">
        <v>0.6</v>
      </c>
      <c r="W147">
        <v>7</v>
      </c>
      <c r="X147">
        <f t="shared" si="11"/>
        <v>0.54782608695652169</v>
      </c>
      <c r="Y147">
        <v>3.6</v>
      </c>
      <c r="Z147">
        <v>1</v>
      </c>
      <c r="AA147">
        <v>0.7</v>
      </c>
    </row>
    <row r="148" spans="1:27">
      <c r="A148" t="s">
        <v>273</v>
      </c>
      <c r="B148" t="s">
        <v>52</v>
      </c>
      <c r="C148" t="s">
        <v>49</v>
      </c>
      <c r="D148" t="s">
        <v>89</v>
      </c>
      <c r="E148">
        <v>26</v>
      </c>
      <c r="F148">
        <v>20</v>
      </c>
      <c r="G148">
        <v>581</v>
      </c>
      <c r="H148">
        <f t="shared" si="8"/>
        <v>6.4555555555555557</v>
      </c>
      <c r="I148">
        <v>0</v>
      </c>
      <c r="J148">
        <f t="shared" si="9"/>
        <v>0</v>
      </c>
      <c r="K148">
        <v>0.5</v>
      </c>
      <c r="L148">
        <v>0.2</v>
      </c>
      <c r="M148">
        <v>1</v>
      </c>
      <c r="N148">
        <f t="shared" si="10"/>
        <v>0.1549053356282272</v>
      </c>
      <c r="O148">
        <v>0.05</v>
      </c>
      <c r="P148">
        <v>0.4</v>
      </c>
      <c r="Q148">
        <v>12.1</v>
      </c>
      <c r="R148">
        <v>0.9</v>
      </c>
      <c r="S148">
        <v>0</v>
      </c>
      <c r="T148">
        <v>2.8</v>
      </c>
      <c r="U148">
        <v>1.2</v>
      </c>
      <c r="V148">
        <v>0.3</v>
      </c>
      <c r="W148">
        <v>2</v>
      </c>
      <c r="X148">
        <f t="shared" si="11"/>
        <v>0.3098106712564544</v>
      </c>
      <c r="Y148">
        <v>1.4</v>
      </c>
      <c r="Z148">
        <v>0.2</v>
      </c>
      <c r="AA148">
        <v>0.6</v>
      </c>
    </row>
    <row r="149" spans="1:27">
      <c r="A149" t="s">
        <v>274</v>
      </c>
      <c r="B149" t="s">
        <v>83</v>
      </c>
      <c r="C149" t="s">
        <v>49</v>
      </c>
      <c r="D149" t="s">
        <v>140</v>
      </c>
      <c r="E149">
        <v>29</v>
      </c>
      <c r="F149">
        <v>22</v>
      </c>
      <c r="G149">
        <v>1257</v>
      </c>
      <c r="H149">
        <f t="shared" si="8"/>
        <v>13.966666666666667</v>
      </c>
      <c r="I149">
        <v>0</v>
      </c>
      <c r="J149">
        <f t="shared" si="9"/>
        <v>0</v>
      </c>
      <c r="K149">
        <v>0.2</v>
      </c>
      <c r="L149">
        <v>0.09</v>
      </c>
      <c r="M149">
        <v>0</v>
      </c>
      <c r="N149">
        <f t="shared" si="10"/>
        <v>0</v>
      </c>
      <c r="O149">
        <v>0.2</v>
      </c>
      <c r="P149">
        <v>0.3</v>
      </c>
      <c r="Q149">
        <v>23.3</v>
      </c>
      <c r="R149">
        <v>1.6</v>
      </c>
      <c r="S149">
        <v>0.2</v>
      </c>
      <c r="T149">
        <v>3.8</v>
      </c>
      <c r="U149">
        <v>1.1000000000000001</v>
      </c>
      <c r="V149">
        <v>0.3</v>
      </c>
      <c r="W149">
        <v>6</v>
      </c>
      <c r="X149">
        <f t="shared" si="11"/>
        <v>0.4295942720763723</v>
      </c>
      <c r="Y149">
        <v>1.4</v>
      </c>
      <c r="Z149">
        <v>0.1</v>
      </c>
      <c r="AA149">
        <v>0.6</v>
      </c>
    </row>
    <row r="150" spans="1:27">
      <c r="A150" t="s">
        <v>275</v>
      </c>
      <c r="B150" t="s">
        <v>73</v>
      </c>
      <c r="C150" t="s">
        <v>49</v>
      </c>
      <c r="D150" t="s">
        <v>89</v>
      </c>
      <c r="E150">
        <v>27</v>
      </c>
      <c r="F150">
        <v>30</v>
      </c>
      <c r="G150">
        <v>2318</v>
      </c>
      <c r="H150">
        <f t="shared" si="8"/>
        <v>25.755555555555556</v>
      </c>
      <c r="I150">
        <v>0</v>
      </c>
      <c r="J150">
        <f t="shared" si="9"/>
        <v>0</v>
      </c>
      <c r="K150">
        <v>0.4</v>
      </c>
      <c r="L150">
        <v>0.1</v>
      </c>
      <c r="M150">
        <v>1</v>
      </c>
      <c r="N150">
        <f t="shared" si="10"/>
        <v>3.8826574633304571E-2</v>
      </c>
      <c r="O150">
        <v>0.6</v>
      </c>
      <c r="P150">
        <v>0.4</v>
      </c>
      <c r="Q150">
        <v>19.399999999999999</v>
      </c>
      <c r="R150">
        <v>1.8</v>
      </c>
      <c r="S150">
        <v>0.2</v>
      </c>
      <c r="T150">
        <v>7.7</v>
      </c>
      <c r="U150">
        <v>2.2000000000000002</v>
      </c>
      <c r="V150">
        <v>1.5</v>
      </c>
      <c r="W150">
        <v>14</v>
      </c>
      <c r="X150">
        <f t="shared" si="11"/>
        <v>0.54357204486626398</v>
      </c>
      <c r="Y150">
        <v>4.5</v>
      </c>
      <c r="Z150">
        <v>0.6</v>
      </c>
      <c r="AA150">
        <v>1.4</v>
      </c>
    </row>
    <row r="151" spans="1:27">
      <c r="A151" t="s">
        <v>276</v>
      </c>
      <c r="B151" t="s">
        <v>73</v>
      </c>
      <c r="C151" t="s">
        <v>77</v>
      </c>
      <c r="D151" t="s">
        <v>89</v>
      </c>
      <c r="E151">
        <v>28</v>
      </c>
      <c r="F151">
        <v>30</v>
      </c>
      <c r="G151">
        <v>2700</v>
      </c>
      <c r="H151">
        <f t="shared" si="8"/>
        <v>30</v>
      </c>
      <c r="I151">
        <v>0</v>
      </c>
      <c r="J151">
        <f t="shared" si="9"/>
        <v>0</v>
      </c>
      <c r="K151">
        <v>0.8</v>
      </c>
      <c r="L151">
        <v>7.0000000000000007E-2</v>
      </c>
      <c r="M151">
        <v>1</v>
      </c>
      <c r="N151">
        <f t="shared" si="10"/>
        <v>3.3333333333333333E-2</v>
      </c>
      <c r="O151">
        <v>0.4</v>
      </c>
      <c r="P151">
        <v>0.5</v>
      </c>
      <c r="Q151">
        <v>27.1</v>
      </c>
      <c r="R151">
        <v>2.2000000000000002</v>
      </c>
      <c r="S151">
        <v>0.2</v>
      </c>
      <c r="T151">
        <v>7.4</v>
      </c>
      <c r="U151">
        <v>2.2000000000000002</v>
      </c>
      <c r="V151">
        <v>1.4</v>
      </c>
      <c r="W151">
        <v>13</v>
      </c>
      <c r="X151">
        <f t="shared" si="11"/>
        <v>0.43333333333333335</v>
      </c>
      <c r="Y151">
        <v>5.3</v>
      </c>
      <c r="Z151">
        <v>1.2</v>
      </c>
      <c r="AA151">
        <v>2.2000000000000002</v>
      </c>
    </row>
    <row r="152" spans="1:27">
      <c r="A152" t="s">
        <v>277</v>
      </c>
      <c r="B152" t="s">
        <v>54</v>
      </c>
      <c r="C152" t="s">
        <v>49</v>
      </c>
      <c r="D152" t="s">
        <v>89</v>
      </c>
      <c r="E152">
        <v>28</v>
      </c>
      <c r="F152">
        <v>22</v>
      </c>
      <c r="G152">
        <v>1299</v>
      </c>
      <c r="H152">
        <f t="shared" si="8"/>
        <v>14.433333333333334</v>
      </c>
      <c r="I152">
        <v>0</v>
      </c>
      <c r="J152">
        <f t="shared" si="9"/>
        <v>0</v>
      </c>
      <c r="K152">
        <v>0.6</v>
      </c>
      <c r="L152">
        <v>0.09</v>
      </c>
      <c r="M152">
        <v>0</v>
      </c>
      <c r="N152">
        <f t="shared" si="10"/>
        <v>0</v>
      </c>
      <c r="O152">
        <v>0.6</v>
      </c>
      <c r="P152">
        <v>0.3</v>
      </c>
      <c r="Q152">
        <v>15.9</v>
      </c>
      <c r="R152">
        <v>1.3</v>
      </c>
      <c r="S152">
        <v>0.09</v>
      </c>
      <c r="T152">
        <v>4.5999999999999996</v>
      </c>
      <c r="U152">
        <v>2</v>
      </c>
      <c r="V152">
        <v>1.4</v>
      </c>
      <c r="W152">
        <v>12</v>
      </c>
      <c r="X152">
        <f t="shared" si="11"/>
        <v>0.83140877598152418</v>
      </c>
      <c r="Y152">
        <v>4.4000000000000004</v>
      </c>
      <c r="Z152">
        <v>1</v>
      </c>
      <c r="AA152">
        <v>1.2</v>
      </c>
    </row>
    <row r="153" spans="1:27">
      <c r="A153" t="s">
        <v>278</v>
      </c>
      <c r="B153" t="s">
        <v>64</v>
      </c>
      <c r="C153" t="s">
        <v>49</v>
      </c>
      <c r="D153" t="s">
        <v>140</v>
      </c>
      <c r="E153">
        <v>25</v>
      </c>
      <c r="F153">
        <v>21</v>
      </c>
      <c r="G153">
        <v>959</v>
      </c>
      <c r="H153">
        <f t="shared" si="8"/>
        <v>10.655555555555555</v>
      </c>
      <c r="I153">
        <v>0</v>
      </c>
      <c r="J153">
        <f t="shared" si="9"/>
        <v>0</v>
      </c>
      <c r="K153">
        <v>0.2</v>
      </c>
      <c r="L153">
        <v>0.05</v>
      </c>
      <c r="M153">
        <v>0</v>
      </c>
      <c r="N153">
        <f t="shared" si="10"/>
        <v>0</v>
      </c>
      <c r="O153">
        <v>0.9</v>
      </c>
      <c r="P153">
        <v>0.3</v>
      </c>
      <c r="Q153">
        <v>13.9</v>
      </c>
      <c r="R153">
        <v>0.7</v>
      </c>
      <c r="S153">
        <v>0</v>
      </c>
      <c r="T153">
        <v>3.7</v>
      </c>
      <c r="U153">
        <v>1</v>
      </c>
      <c r="V153">
        <v>0.2</v>
      </c>
      <c r="W153">
        <v>3</v>
      </c>
      <c r="X153">
        <f t="shared" si="11"/>
        <v>0.28154327424400416</v>
      </c>
      <c r="Y153">
        <v>3.3</v>
      </c>
      <c r="Z153">
        <v>0.1</v>
      </c>
      <c r="AA153">
        <v>0.6</v>
      </c>
    </row>
    <row r="154" spans="1:27">
      <c r="A154" t="s">
        <v>279</v>
      </c>
      <c r="B154" t="s">
        <v>64</v>
      </c>
      <c r="C154" t="s">
        <v>49</v>
      </c>
      <c r="D154" t="s">
        <v>89</v>
      </c>
      <c r="E154">
        <v>31</v>
      </c>
      <c r="F154">
        <v>23</v>
      </c>
      <c r="G154">
        <v>1897</v>
      </c>
      <c r="H154">
        <f t="shared" si="8"/>
        <v>21.077777777777779</v>
      </c>
      <c r="I154">
        <v>0</v>
      </c>
      <c r="J154">
        <f t="shared" si="9"/>
        <v>0</v>
      </c>
      <c r="K154">
        <v>0.7</v>
      </c>
      <c r="L154">
        <v>0.3</v>
      </c>
      <c r="M154">
        <v>0</v>
      </c>
      <c r="N154">
        <f t="shared" si="10"/>
        <v>0</v>
      </c>
      <c r="O154">
        <v>0.4</v>
      </c>
      <c r="P154">
        <v>0.09</v>
      </c>
      <c r="Q154">
        <v>28.7</v>
      </c>
      <c r="R154">
        <v>3.1</v>
      </c>
      <c r="S154">
        <v>0.04</v>
      </c>
      <c r="T154">
        <v>5.9</v>
      </c>
      <c r="U154">
        <v>1.3</v>
      </c>
      <c r="V154">
        <v>1.3</v>
      </c>
      <c r="W154">
        <v>12</v>
      </c>
      <c r="X154">
        <f t="shared" si="11"/>
        <v>0.56931997891407482</v>
      </c>
      <c r="Y154">
        <v>3.6</v>
      </c>
      <c r="Z154">
        <v>1.3</v>
      </c>
      <c r="AA154">
        <v>1</v>
      </c>
    </row>
    <row r="155" spans="1:27">
      <c r="A155" t="s">
        <v>280</v>
      </c>
      <c r="B155" t="s">
        <v>52</v>
      </c>
      <c r="C155" t="s">
        <v>49</v>
      </c>
      <c r="D155" t="s">
        <v>281</v>
      </c>
      <c r="E155">
        <v>24</v>
      </c>
      <c r="F155">
        <v>27</v>
      </c>
      <c r="G155">
        <v>2032</v>
      </c>
      <c r="H155">
        <f t="shared" si="8"/>
        <v>22.577777777777779</v>
      </c>
      <c r="I155">
        <v>0</v>
      </c>
      <c r="J155">
        <f t="shared" si="9"/>
        <v>0</v>
      </c>
      <c r="K155">
        <v>0.4</v>
      </c>
      <c r="L155">
        <v>0.2</v>
      </c>
      <c r="M155">
        <v>1</v>
      </c>
      <c r="N155">
        <f t="shared" si="10"/>
        <v>4.4291338582677163E-2</v>
      </c>
      <c r="O155">
        <v>0.8</v>
      </c>
      <c r="P155">
        <v>0.5</v>
      </c>
      <c r="Q155">
        <v>22.7</v>
      </c>
      <c r="R155">
        <v>1.3</v>
      </c>
      <c r="S155">
        <v>1</v>
      </c>
      <c r="T155">
        <v>5</v>
      </c>
      <c r="U155">
        <v>2.5</v>
      </c>
      <c r="V155">
        <v>1.1000000000000001</v>
      </c>
      <c r="W155">
        <v>7</v>
      </c>
      <c r="X155">
        <f t="shared" si="11"/>
        <v>0.31003937007874016</v>
      </c>
      <c r="Y155">
        <v>4</v>
      </c>
      <c r="Z155">
        <v>0.5</v>
      </c>
      <c r="AA155">
        <v>1</v>
      </c>
    </row>
    <row r="156" spans="1:27">
      <c r="A156" t="s">
        <v>282</v>
      </c>
      <c r="B156" t="s">
        <v>158</v>
      </c>
      <c r="C156" t="s">
        <v>49</v>
      </c>
      <c r="D156" t="s">
        <v>140</v>
      </c>
      <c r="E156">
        <v>26</v>
      </c>
      <c r="F156">
        <v>17</v>
      </c>
      <c r="G156">
        <v>821</v>
      </c>
      <c r="H156">
        <f t="shared" si="8"/>
        <v>9.1222222222222218</v>
      </c>
      <c r="I156">
        <v>0</v>
      </c>
      <c r="J156">
        <f t="shared" si="9"/>
        <v>0</v>
      </c>
      <c r="K156">
        <v>0.5</v>
      </c>
      <c r="L156">
        <v>0.06</v>
      </c>
      <c r="M156">
        <v>0</v>
      </c>
      <c r="N156">
        <f t="shared" si="10"/>
        <v>0</v>
      </c>
      <c r="O156">
        <v>0.2</v>
      </c>
      <c r="P156">
        <v>0.06</v>
      </c>
      <c r="Q156">
        <v>17.7</v>
      </c>
      <c r="R156">
        <v>1.6</v>
      </c>
      <c r="S156">
        <v>0.06</v>
      </c>
      <c r="T156">
        <v>2.8</v>
      </c>
      <c r="U156">
        <v>0.7</v>
      </c>
      <c r="V156">
        <v>0.5</v>
      </c>
      <c r="W156">
        <v>4</v>
      </c>
      <c r="X156">
        <f t="shared" si="11"/>
        <v>0.43848964677222901</v>
      </c>
      <c r="Y156">
        <v>1.3</v>
      </c>
      <c r="Z156">
        <v>0.3</v>
      </c>
      <c r="AA156">
        <v>0.8</v>
      </c>
    </row>
    <row r="157" spans="1:27">
      <c r="A157" t="s">
        <v>283</v>
      </c>
      <c r="B157" t="s">
        <v>62</v>
      </c>
      <c r="C157" t="s">
        <v>87</v>
      </c>
      <c r="D157" t="s">
        <v>140</v>
      </c>
      <c r="E157">
        <v>29</v>
      </c>
      <c r="F157">
        <v>22</v>
      </c>
      <c r="G157">
        <v>1531</v>
      </c>
      <c r="H157">
        <f t="shared" si="8"/>
        <v>17.011111111111113</v>
      </c>
      <c r="I157">
        <v>0</v>
      </c>
      <c r="J157">
        <f t="shared" si="9"/>
        <v>0</v>
      </c>
      <c r="K157">
        <v>0.5</v>
      </c>
      <c r="L157">
        <v>0.09</v>
      </c>
      <c r="M157">
        <v>0</v>
      </c>
      <c r="N157">
        <f t="shared" si="10"/>
        <v>0</v>
      </c>
      <c r="O157">
        <v>0.2</v>
      </c>
      <c r="P157">
        <v>0.5</v>
      </c>
      <c r="Q157">
        <v>22.2</v>
      </c>
      <c r="R157">
        <v>0.7</v>
      </c>
      <c r="S157">
        <v>0.05</v>
      </c>
      <c r="T157">
        <v>4.7</v>
      </c>
      <c r="U157">
        <v>1.4</v>
      </c>
      <c r="V157">
        <v>0.7</v>
      </c>
      <c r="W157">
        <v>7</v>
      </c>
      <c r="X157">
        <f t="shared" si="11"/>
        <v>0.41149575440888303</v>
      </c>
      <c r="Y157">
        <v>3.4</v>
      </c>
      <c r="Z157">
        <v>1</v>
      </c>
      <c r="AA157">
        <v>1</v>
      </c>
    </row>
    <row r="158" spans="1:27">
      <c r="A158" t="s">
        <v>284</v>
      </c>
      <c r="B158" t="s">
        <v>54</v>
      </c>
      <c r="C158" t="s">
        <v>49</v>
      </c>
      <c r="D158" t="s">
        <v>89</v>
      </c>
      <c r="E158">
        <v>30</v>
      </c>
      <c r="F158">
        <v>25</v>
      </c>
      <c r="G158">
        <v>1783</v>
      </c>
      <c r="H158">
        <f t="shared" si="8"/>
        <v>19.81111111111111</v>
      </c>
      <c r="I158">
        <v>0</v>
      </c>
      <c r="J158">
        <f t="shared" si="9"/>
        <v>0</v>
      </c>
      <c r="K158">
        <v>0.9</v>
      </c>
      <c r="L158">
        <v>0.2</v>
      </c>
      <c r="M158">
        <v>0</v>
      </c>
      <c r="N158">
        <f t="shared" si="10"/>
        <v>0</v>
      </c>
      <c r="O158">
        <v>0.4</v>
      </c>
      <c r="P158">
        <v>0.2</v>
      </c>
      <c r="Q158">
        <v>16.600000000000001</v>
      </c>
      <c r="R158">
        <v>0.8</v>
      </c>
      <c r="S158">
        <v>0.2</v>
      </c>
      <c r="T158">
        <v>3.2</v>
      </c>
      <c r="U158">
        <v>0.8</v>
      </c>
      <c r="V158">
        <v>0.3</v>
      </c>
      <c r="W158">
        <v>8</v>
      </c>
      <c r="X158">
        <f t="shared" si="11"/>
        <v>0.40381379697139652</v>
      </c>
      <c r="Y158">
        <v>2.8</v>
      </c>
      <c r="Z158">
        <v>0.4</v>
      </c>
      <c r="AA158">
        <v>0.8</v>
      </c>
    </row>
    <row r="159" spans="1:27">
      <c r="A159" t="s">
        <v>285</v>
      </c>
      <c r="B159" t="s">
        <v>48</v>
      </c>
      <c r="C159" t="s">
        <v>154</v>
      </c>
      <c r="D159" t="s">
        <v>286</v>
      </c>
      <c r="E159">
        <v>30</v>
      </c>
      <c r="F159">
        <v>28</v>
      </c>
      <c r="G159">
        <v>1868</v>
      </c>
      <c r="H159">
        <f t="shared" si="8"/>
        <v>20.755555555555556</v>
      </c>
      <c r="I159">
        <v>0</v>
      </c>
      <c r="J159">
        <f t="shared" si="9"/>
        <v>0</v>
      </c>
      <c r="K159">
        <v>0.3</v>
      </c>
      <c r="L159">
        <v>0.1</v>
      </c>
      <c r="M159">
        <v>1</v>
      </c>
      <c r="N159">
        <f t="shared" si="10"/>
        <v>4.8179871520342608E-2</v>
      </c>
      <c r="O159">
        <v>0.6</v>
      </c>
      <c r="P159">
        <v>0.1</v>
      </c>
      <c r="Q159">
        <v>20.6</v>
      </c>
      <c r="R159">
        <v>0.8</v>
      </c>
      <c r="S159">
        <v>0.1</v>
      </c>
      <c r="T159">
        <v>4.8</v>
      </c>
      <c r="U159">
        <v>1.1000000000000001</v>
      </c>
      <c r="V159">
        <v>0.7</v>
      </c>
      <c r="W159">
        <v>12</v>
      </c>
      <c r="X159">
        <f t="shared" si="11"/>
        <v>0.57815845824411127</v>
      </c>
      <c r="Y159">
        <v>3.1</v>
      </c>
      <c r="Z159">
        <v>0.5</v>
      </c>
      <c r="AA159">
        <v>1.4</v>
      </c>
    </row>
    <row r="160" spans="1:27">
      <c r="A160" t="s">
        <v>287</v>
      </c>
      <c r="B160" t="s">
        <v>54</v>
      </c>
      <c r="C160" t="s">
        <v>49</v>
      </c>
      <c r="D160" t="s">
        <v>89</v>
      </c>
      <c r="E160">
        <v>28</v>
      </c>
      <c r="F160">
        <v>19</v>
      </c>
      <c r="G160">
        <v>1269</v>
      </c>
      <c r="H160">
        <f t="shared" si="8"/>
        <v>14.1</v>
      </c>
      <c r="I160">
        <v>0</v>
      </c>
      <c r="J160">
        <f t="shared" si="9"/>
        <v>0</v>
      </c>
      <c r="K160">
        <v>0.2</v>
      </c>
      <c r="L160">
        <v>0</v>
      </c>
      <c r="M160">
        <v>2</v>
      </c>
      <c r="N160">
        <f t="shared" si="10"/>
        <v>0.14184397163120568</v>
      </c>
      <c r="O160">
        <v>0.5</v>
      </c>
      <c r="P160">
        <v>0.3</v>
      </c>
      <c r="Q160">
        <v>17.399999999999999</v>
      </c>
      <c r="R160">
        <v>1.4</v>
      </c>
      <c r="S160">
        <v>0.2</v>
      </c>
      <c r="T160">
        <v>5.0999999999999996</v>
      </c>
      <c r="U160">
        <v>1.4</v>
      </c>
      <c r="V160">
        <v>0.9</v>
      </c>
      <c r="W160">
        <v>4</v>
      </c>
      <c r="X160">
        <f t="shared" si="11"/>
        <v>0.28368794326241137</v>
      </c>
      <c r="Y160">
        <v>3.4</v>
      </c>
      <c r="Z160">
        <v>0.5</v>
      </c>
      <c r="AA160">
        <v>1.4</v>
      </c>
    </row>
    <row r="161" spans="1:27">
      <c r="A161" t="s">
        <v>288</v>
      </c>
      <c r="B161" t="s">
        <v>226</v>
      </c>
      <c r="C161" t="s">
        <v>65</v>
      </c>
      <c r="D161" t="s">
        <v>140</v>
      </c>
      <c r="E161">
        <v>32</v>
      </c>
      <c r="F161">
        <v>24</v>
      </c>
      <c r="G161">
        <v>2160</v>
      </c>
      <c r="H161">
        <f t="shared" si="8"/>
        <v>24</v>
      </c>
      <c r="I161">
        <v>0</v>
      </c>
      <c r="J161">
        <f t="shared" si="9"/>
        <v>0</v>
      </c>
      <c r="K161">
        <v>0.3</v>
      </c>
      <c r="L161">
        <v>0.04</v>
      </c>
      <c r="M161">
        <v>1</v>
      </c>
      <c r="N161">
        <f t="shared" si="10"/>
        <v>4.1666666666666664E-2</v>
      </c>
      <c r="O161">
        <v>1.1000000000000001</v>
      </c>
      <c r="P161">
        <v>0.8</v>
      </c>
      <c r="Q161">
        <v>24.5</v>
      </c>
      <c r="R161">
        <v>0.6</v>
      </c>
      <c r="S161">
        <v>0.2</v>
      </c>
      <c r="T161">
        <v>6.3</v>
      </c>
      <c r="U161">
        <v>1.5</v>
      </c>
      <c r="V161">
        <v>0.4</v>
      </c>
      <c r="W161">
        <v>13</v>
      </c>
      <c r="X161">
        <f t="shared" si="11"/>
        <v>0.54166666666666663</v>
      </c>
      <c r="Y161">
        <v>6.3</v>
      </c>
      <c r="Z161">
        <v>1.3</v>
      </c>
      <c r="AA161">
        <v>1.2</v>
      </c>
    </row>
    <row r="162" spans="1:27">
      <c r="A162" t="s">
        <v>289</v>
      </c>
      <c r="B162" t="s">
        <v>73</v>
      </c>
      <c r="C162" t="s">
        <v>49</v>
      </c>
      <c r="D162" t="s">
        <v>140</v>
      </c>
      <c r="E162">
        <v>28</v>
      </c>
      <c r="F162">
        <v>17</v>
      </c>
      <c r="G162">
        <v>769</v>
      </c>
      <c r="H162">
        <f t="shared" si="8"/>
        <v>8.5444444444444443</v>
      </c>
      <c r="I162">
        <v>0</v>
      </c>
      <c r="J162">
        <f t="shared" si="9"/>
        <v>0</v>
      </c>
      <c r="K162">
        <v>0.5</v>
      </c>
      <c r="L162">
        <v>0.06</v>
      </c>
      <c r="M162">
        <v>0</v>
      </c>
      <c r="N162">
        <f t="shared" si="10"/>
        <v>0</v>
      </c>
      <c r="O162">
        <v>0.5</v>
      </c>
      <c r="P162">
        <v>0.2</v>
      </c>
      <c r="Q162">
        <v>7.8</v>
      </c>
      <c r="R162">
        <v>0.6</v>
      </c>
      <c r="S162">
        <v>0.1</v>
      </c>
      <c r="T162">
        <v>2.8</v>
      </c>
      <c r="U162">
        <v>0.8</v>
      </c>
      <c r="V162">
        <v>0.5</v>
      </c>
      <c r="W162">
        <v>2</v>
      </c>
      <c r="X162">
        <f t="shared" si="11"/>
        <v>0.23407022106631989</v>
      </c>
      <c r="Y162">
        <v>2</v>
      </c>
      <c r="Z162">
        <v>0.2</v>
      </c>
      <c r="AA162">
        <v>1.2</v>
      </c>
    </row>
    <row r="163" spans="1:27">
      <c r="A163" t="s">
        <v>290</v>
      </c>
      <c r="B163" t="s">
        <v>64</v>
      </c>
      <c r="C163" t="s">
        <v>49</v>
      </c>
      <c r="D163" t="s">
        <v>291</v>
      </c>
      <c r="E163">
        <v>21</v>
      </c>
      <c r="F163">
        <v>21</v>
      </c>
      <c r="G163">
        <v>926</v>
      </c>
      <c r="H163">
        <f t="shared" si="8"/>
        <v>10.28888888888889</v>
      </c>
      <c r="I163">
        <v>0</v>
      </c>
      <c r="J163">
        <f t="shared" si="9"/>
        <v>0</v>
      </c>
      <c r="K163">
        <v>0.1</v>
      </c>
      <c r="L163">
        <v>0</v>
      </c>
      <c r="M163">
        <v>0</v>
      </c>
      <c r="N163">
        <f t="shared" si="10"/>
        <v>0</v>
      </c>
      <c r="O163">
        <v>0.4</v>
      </c>
      <c r="P163">
        <v>0.5</v>
      </c>
      <c r="Q163">
        <v>8.9</v>
      </c>
      <c r="R163">
        <v>0.9</v>
      </c>
      <c r="S163">
        <v>0.7</v>
      </c>
      <c r="T163">
        <v>3.9</v>
      </c>
      <c r="U163">
        <v>1.5</v>
      </c>
      <c r="V163">
        <v>1.2</v>
      </c>
      <c r="W163">
        <v>2</v>
      </c>
      <c r="X163">
        <f t="shared" si="11"/>
        <v>0.19438444924406045</v>
      </c>
      <c r="Y163">
        <v>2.9</v>
      </c>
      <c r="Z163">
        <v>0.7</v>
      </c>
      <c r="AA163">
        <v>0.7</v>
      </c>
    </row>
    <row r="164" spans="1:27">
      <c r="A164" t="s">
        <v>292</v>
      </c>
      <c r="B164" t="s">
        <v>73</v>
      </c>
      <c r="C164" t="s">
        <v>49</v>
      </c>
      <c r="D164" t="s">
        <v>89</v>
      </c>
      <c r="E164">
        <v>26</v>
      </c>
      <c r="F164">
        <v>18</v>
      </c>
      <c r="G164">
        <v>386</v>
      </c>
      <c r="H164">
        <f t="shared" si="8"/>
        <v>4.2888888888888888</v>
      </c>
      <c r="I164">
        <v>0</v>
      </c>
      <c r="J164">
        <f t="shared" si="9"/>
        <v>0</v>
      </c>
      <c r="K164">
        <v>0.2</v>
      </c>
      <c r="L164">
        <v>0.06</v>
      </c>
      <c r="M164">
        <v>0</v>
      </c>
      <c r="N164">
        <f t="shared" si="10"/>
        <v>0</v>
      </c>
      <c r="O164">
        <v>0.2</v>
      </c>
      <c r="P164">
        <v>0</v>
      </c>
      <c r="Q164">
        <v>5.3</v>
      </c>
      <c r="R164">
        <v>0.9</v>
      </c>
      <c r="S164">
        <v>0.06</v>
      </c>
      <c r="T164">
        <v>2.2000000000000002</v>
      </c>
      <c r="U164">
        <v>0.5</v>
      </c>
      <c r="V164">
        <v>0.2</v>
      </c>
      <c r="W164">
        <v>1</v>
      </c>
      <c r="X164">
        <f t="shared" si="11"/>
        <v>0.23316062176165803</v>
      </c>
      <c r="Y164">
        <v>1.7</v>
      </c>
      <c r="Z164">
        <v>0.3</v>
      </c>
      <c r="AA164">
        <v>0.9</v>
      </c>
    </row>
    <row r="165" spans="1:27">
      <c r="A165" t="s">
        <v>293</v>
      </c>
      <c r="B165" t="s">
        <v>55</v>
      </c>
      <c r="C165" t="s">
        <v>49</v>
      </c>
      <c r="D165" t="s">
        <v>140</v>
      </c>
      <c r="E165">
        <v>31</v>
      </c>
      <c r="F165">
        <v>24</v>
      </c>
      <c r="G165">
        <v>1057</v>
      </c>
      <c r="H165">
        <f t="shared" si="8"/>
        <v>11.744444444444444</v>
      </c>
      <c r="I165">
        <v>0</v>
      </c>
      <c r="J165">
        <f t="shared" si="9"/>
        <v>0</v>
      </c>
      <c r="K165">
        <v>0.1</v>
      </c>
      <c r="L165">
        <v>0</v>
      </c>
      <c r="M165">
        <v>0</v>
      </c>
      <c r="N165">
        <f t="shared" si="10"/>
        <v>0</v>
      </c>
      <c r="O165">
        <v>0.6</v>
      </c>
      <c r="P165">
        <v>0.1</v>
      </c>
      <c r="Q165">
        <v>12.2</v>
      </c>
      <c r="R165">
        <v>0.8</v>
      </c>
      <c r="S165">
        <v>0.08</v>
      </c>
      <c r="T165">
        <v>3.9</v>
      </c>
      <c r="U165">
        <v>0.9</v>
      </c>
      <c r="V165">
        <v>0.2</v>
      </c>
      <c r="W165">
        <v>2</v>
      </c>
      <c r="X165">
        <f t="shared" si="11"/>
        <v>0.17029328287606435</v>
      </c>
      <c r="Y165">
        <v>3.1</v>
      </c>
      <c r="Z165">
        <v>0.4</v>
      </c>
      <c r="AA165">
        <v>0.6</v>
      </c>
    </row>
    <row r="166" spans="1:27">
      <c r="A166" t="s">
        <v>294</v>
      </c>
      <c r="B166" t="s">
        <v>58</v>
      </c>
      <c r="C166" t="s">
        <v>49</v>
      </c>
      <c r="D166" t="s">
        <v>89</v>
      </c>
      <c r="E166">
        <v>26</v>
      </c>
      <c r="F166">
        <v>18</v>
      </c>
      <c r="G166">
        <v>1207</v>
      </c>
      <c r="H166">
        <f t="shared" si="8"/>
        <v>13.411111111111111</v>
      </c>
      <c r="I166">
        <v>0</v>
      </c>
      <c r="J166">
        <f t="shared" si="9"/>
        <v>0</v>
      </c>
      <c r="K166">
        <v>0.2</v>
      </c>
      <c r="L166">
        <v>0.06</v>
      </c>
      <c r="M166">
        <v>0</v>
      </c>
      <c r="N166">
        <f t="shared" si="10"/>
        <v>0</v>
      </c>
      <c r="O166">
        <v>0.3</v>
      </c>
      <c r="P166">
        <v>0.1</v>
      </c>
      <c r="Q166">
        <v>22</v>
      </c>
      <c r="R166">
        <v>0.9</v>
      </c>
      <c r="S166">
        <v>0.06</v>
      </c>
      <c r="T166">
        <v>5.0999999999999996</v>
      </c>
      <c r="U166">
        <v>1.4</v>
      </c>
      <c r="V166">
        <v>0.6</v>
      </c>
      <c r="W166">
        <v>7</v>
      </c>
      <c r="X166">
        <f t="shared" si="11"/>
        <v>0.52195526097763045</v>
      </c>
      <c r="Y166">
        <v>3.1</v>
      </c>
      <c r="Z166">
        <v>0.3</v>
      </c>
      <c r="AA166">
        <v>1.1000000000000001</v>
      </c>
    </row>
    <row r="167" spans="1:27">
      <c r="A167" t="s">
        <v>295</v>
      </c>
      <c r="B167" t="s">
        <v>48</v>
      </c>
      <c r="C167" t="s">
        <v>49</v>
      </c>
      <c r="D167" t="s">
        <v>140</v>
      </c>
      <c r="E167">
        <v>22</v>
      </c>
      <c r="F167">
        <v>17</v>
      </c>
      <c r="G167">
        <v>826</v>
      </c>
      <c r="H167">
        <f t="shared" si="8"/>
        <v>9.1777777777777771</v>
      </c>
      <c r="I167">
        <v>0</v>
      </c>
      <c r="J167">
        <f t="shared" si="9"/>
        <v>0</v>
      </c>
      <c r="K167">
        <v>0.1</v>
      </c>
      <c r="L167">
        <v>0.06</v>
      </c>
      <c r="M167">
        <v>1</v>
      </c>
      <c r="N167">
        <f t="shared" si="10"/>
        <v>0.10895883777239711</v>
      </c>
      <c r="O167">
        <v>0.1</v>
      </c>
      <c r="P167">
        <v>0.7</v>
      </c>
      <c r="Q167">
        <v>10.7</v>
      </c>
      <c r="R167">
        <v>0.5</v>
      </c>
      <c r="S167">
        <v>0.4</v>
      </c>
      <c r="T167">
        <v>4.5</v>
      </c>
      <c r="U167">
        <v>1.5</v>
      </c>
      <c r="V167">
        <v>0.4</v>
      </c>
      <c r="W167">
        <v>5</v>
      </c>
      <c r="X167">
        <f t="shared" si="11"/>
        <v>0.5447941888619855</v>
      </c>
      <c r="Y167">
        <v>2.6</v>
      </c>
      <c r="Z167">
        <v>0.2</v>
      </c>
      <c r="AA167">
        <v>0.7</v>
      </c>
    </row>
    <row r="168" spans="1:27">
      <c r="A168" t="s">
        <v>296</v>
      </c>
      <c r="B168" t="s">
        <v>147</v>
      </c>
      <c r="C168" t="s">
        <v>49</v>
      </c>
      <c r="D168" t="s">
        <v>140</v>
      </c>
      <c r="E168">
        <v>25</v>
      </c>
      <c r="F168">
        <v>23</v>
      </c>
      <c r="G168">
        <v>925</v>
      </c>
      <c r="H168">
        <f t="shared" si="8"/>
        <v>10.277777777777779</v>
      </c>
      <c r="I168">
        <v>0</v>
      </c>
      <c r="J168">
        <f t="shared" si="9"/>
        <v>0</v>
      </c>
      <c r="K168">
        <v>0.2</v>
      </c>
      <c r="L168">
        <v>0.04</v>
      </c>
      <c r="M168">
        <v>1</v>
      </c>
      <c r="N168">
        <f t="shared" si="10"/>
        <v>9.7297297297297289E-2</v>
      </c>
      <c r="O168">
        <v>0.6</v>
      </c>
      <c r="P168">
        <v>0.3</v>
      </c>
      <c r="Q168">
        <v>10</v>
      </c>
      <c r="R168">
        <v>0.8</v>
      </c>
      <c r="S168">
        <v>0.1</v>
      </c>
      <c r="T168">
        <v>2</v>
      </c>
      <c r="U168">
        <v>0.6</v>
      </c>
      <c r="V168">
        <v>0.1</v>
      </c>
      <c r="W168">
        <v>6</v>
      </c>
      <c r="X168">
        <f t="shared" si="11"/>
        <v>0.58378378378378371</v>
      </c>
      <c r="Y168">
        <v>2.6</v>
      </c>
      <c r="Z168">
        <v>0.4</v>
      </c>
      <c r="AA168">
        <v>0.6</v>
      </c>
    </row>
    <row r="169" spans="1:27">
      <c r="A169" t="s">
        <v>25</v>
      </c>
      <c r="B169" t="s">
        <v>62</v>
      </c>
      <c r="C169" t="s">
        <v>49</v>
      </c>
      <c r="D169" t="s">
        <v>30</v>
      </c>
      <c r="E169">
        <v>21</v>
      </c>
      <c r="F169">
        <v>19</v>
      </c>
      <c r="G169">
        <v>1084</v>
      </c>
      <c r="H169">
        <f t="shared" si="8"/>
        <v>12.044444444444444</v>
      </c>
      <c r="I169">
        <v>0</v>
      </c>
      <c r="J169">
        <f t="shared" si="9"/>
        <v>0</v>
      </c>
      <c r="K169">
        <v>0.3</v>
      </c>
      <c r="L169">
        <v>0.05</v>
      </c>
      <c r="M169">
        <v>0</v>
      </c>
      <c r="N169">
        <f t="shared" si="10"/>
        <v>0</v>
      </c>
      <c r="O169">
        <v>0.3</v>
      </c>
      <c r="P169">
        <v>0.3</v>
      </c>
      <c r="Q169">
        <v>14.5</v>
      </c>
      <c r="R169">
        <v>1.3</v>
      </c>
      <c r="S169">
        <v>0.4</v>
      </c>
      <c r="T169">
        <v>5.3</v>
      </c>
      <c r="U169">
        <v>2.8</v>
      </c>
      <c r="V169">
        <v>1.3</v>
      </c>
      <c r="W169">
        <v>3</v>
      </c>
      <c r="X169">
        <f t="shared" si="11"/>
        <v>0.24907749077490776</v>
      </c>
      <c r="Y169">
        <v>3.8</v>
      </c>
      <c r="Z169">
        <v>0.6</v>
      </c>
      <c r="AA169">
        <v>1.2</v>
      </c>
    </row>
    <row r="170" spans="1:27">
      <c r="A170" t="s">
        <v>26</v>
      </c>
      <c r="B170" t="s">
        <v>69</v>
      </c>
      <c r="C170" t="s">
        <v>53</v>
      </c>
      <c r="D170" t="s">
        <v>30</v>
      </c>
      <c r="E170">
        <v>28</v>
      </c>
      <c r="F170">
        <v>31</v>
      </c>
      <c r="G170">
        <v>2790</v>
      </c>
      <c r="H170">
        <f t="shared" si="8"/>
        <v>31</v>
      </c>
      <c r="I170">
        <v>0</v>
      </c>
      <c r="J170">
        <f t="shared" si="9"/>
        <v>0</v>
      </c>
      <c r="K170">
        <v>0.5</v>
      </c>
      <c r="L170">
        <v>0.2</v>
      </c>
      <c r="M170">
        <v>7</v>
      </c>
      <c r="N170">
        <f t="shared" si="10"/>
        <v>0.22580645161290322</v>
      </c>
      <c r="O170">
        <v>2.8</v>
      </c>
      <c r="P170">
        <v>2.2000000000000002</v>
      </c>
      <c r="Q170">
        <v>21.2</v>
      </c>
      <c r="R170">
        <v>2.6</v>
      </c>
      <c r="S170">
        <v>1.9</v>
      </c>
      <c r="T170">
        <v>8.1</v>
      </c>
      <c r="U170">
        <v>3.1</v>
      </c>
      <c r="V170">
        <v>1.7</v>
      </c>
      <c r="W170">
        <v>8</v>
      </c>
      <c r="X170">
        <f t="shared" si="11"/>
        <v>0.25806451612903225</v>
      </c>
      <c r="Y170">
        <v>7.8</v>
      </c>
      <c r="Z170">
        <v>0.8</v>
      </c>
      <c r="AA170">
        <v>1.3</v>
      </c>
    </row>
    <row r="171" spans="1:27">
      <c r="A171" t="s">
        <v>27</v>
      </c>
      <c r="B171" t="s">
        <v>69</v>
      </c>
      <c r="C171" t="s">
        <v>95</v>
      </c>
      <c r="D171" t="s">
        <v>31</v>
      </c>
      <c r="E171">
        <v>31</v>
      </c>
      <c r="F171">
        <v>23</v>
      </c>
      <c r="G171">
        <v>2070</v>
      </c>
      <c r="H171">
        <f t="shared" si="8"/>
        <v>23</v>
      </c>
      <c r="I171">
        <v>4</v>
      </c>
      <c r="J171">
        <f t="shared" si="9"/>
        <v>0.17391304347826086</v>
      </c>
      <c r="K171">
        <v>1.1000000000000001</v>
      </c>
      <c r="L171">
        <v>0.3</v>
      </c>
      <c r="M171">
        <v>3</v>
      </c>
      <c r="N171">
        <f t="shared" si="10"/>
        <v>0.13043478260869565</v>
      </c>
      <c r="O171">
        <v>0.3</v>
      </c>
      <c r="P171">
        <v>0.3</v>
      </c>
      <c r="Q171">
        <v>19.600000000000001</v>
      </c>
      <c r="R171">
        <v>2.6</v>
      </c>
      <c r="S171">
        <v>0.04</v>
      </c>
      <c r="T171">
        <v>11.2</v>
      </c>
      <c r="U171">
        <v>2.2999999999999998</v>
      </c>
      <c r="V171">
        <v>2.7</v>
      </c>
      <c r="W171">
        <v>15</v>
      </c>
      <c r="X171">
        <f t="shared" si="11"/>
        <v>0.65217391304347827</v>
      </c>
      <c r="Y171">
        <v>8.1999999999999993</v>
      </c>
      <c r="Z171">
        <v>3.7</v>
      </c>
      <c r="AA171">
        <v>1.4</v>
      </c>
    </row>
    <row r="172" spans="1:27">
      <c r="A172" t="s">
        <v>28</v>
      </c>
      <c r="B172" t="s">
        <v>50</v>
      </c>
      <c r="C172" t="s">
        <v>96</v>
      </c>
      <c r="D172" t="s">
        <v>31</v>
      </c>
      <c r="E172">
        <v>31</v>
      </c>
      <c r="F172">
        <v>33</v>
      </c>
      <c r="G172">
        <v>2970</v>
      </c>
      <c r="H172">
        <f t="shared" si="8"/>
        <v>33</v>
      </c>
      <c r="I172">
        <v>2</v>
      </c>
      <c r="J172">
        <f t="shared" si="9"/>
        <v>6.0606060606060608E-2</v>
      </c>
      <c r="K172">
        <v>0.6</v>
      </c>
      <c r="L172">
        <v>0.2</v>
      </c>
      <c r="M172">
        <v>1</v>
      </c>
      <c r="N172">
        <f t="shared" si="10"/>
        <v>3.0303030303030304E-2</v>
      </c>
      <c r="O172">
        <v>0.2</v>
      </c>
      <c r="P172">
        <v>0.3</v>
      </c>
      <c r="Q172">
        <v>48.9</v>
      </c>
      <c r="R172">
        <v>5.2</v>
      </c>
      <c r="S172">
        <v>0.3</v>
      </c>
      <c r="T172">
        <v>8.5</v>
      </c>
      <c r="U172">
        <v>1.6</v>
      </c>
      <c r="V172">
        <v>2.2000000000000002</v>
      </c>
      <c r="W172">
        <v>18</v>
      </c>
      <c r="X172">
        <f t="shared" si="11"/>
        <v>0.54545454545454541</v>
      </c>
      <c r="Y172">
        <v>3.9</v>
      </c>
      <c r="Z172">
        <v>1.4</v>
      </c>
      <c r="AA172">
        <v>1</v>
      </c>
    </row>
    <row r="173" spans="1:27">
      <c r="A173" t="s">
        <v>141</v>
      </c>
      <c r="B173" t="s">
        <v>83</v>
      </c>
      <c r="C173" t="s">
        <v>49</v>
      </c>
      <c r="D173" t="s">
        <v>144</v>
      </c>
      <c r="E173">
        <v>28</v>
      </c>
      <c r="F173">
        <v>32</v>
      </c>
      <c r="G173">
        <v>2880</v>
      </c>
      <c r="H173">
        <f t="shared" si="8"/>
        <v>32</v>
      </c>
      <c r="I173">
        <v>7</v>
      </c>
      <c r="J173">
        <f t="shared" si="9"/>
        <v>0.21875</v>
      </c>
      <c r="K173">
        <v>1.9</v>
      </c>
      <c r="L173">
        <v>0.7</v>
      </c>
      <c r="M173">
        <v>3</v>
      </c>
      <c r="N173">
        <f t="shared" si="10"/>
        <v>9.375E-2</v>
      </c>
      <c r="O173">
        <v>2.2999999999999998</v>
      </c>
      <c r="P173">
        <v>1</v>
      </c>
      <c r="Q173">
        <v>23.3</v>
      </c>
      <c r="R173">
        <v>2.4</v>
      </c>
      <c r="S173">
        <v>0.8</v>
      </c>
      <c r="T173">
        <v>7.8</v>
      </c>
      <c r="U173">
        <v>3.2</v>
      </c>
      <c r="V173">
        <v>1.6</v>
      </c>
      <c r="W173">
        <v>18</v>
      </c>
      <c r="X173">
        <f t="shared" si="11"/>
        <v>0.5625</v>
      </c>
      <c r="Y173">
        <v>6.4</v>
      </c>
      <c r="Z173">
        <v>0.8</v>
      </c>
      <c r="AA173">
        <v>1.1000000000000001</v>
      </c>
    </row>
    <row r="174" spans="1:27">
      <c r="A174" t="s">
        <v>142</v>
      </c>
      <c r="B174" t="s">
        <v>48</v>
      </c>
      <c r="C174" t="s">
        <v>53</v>
      </c>
      <c r="D174" t="s">
        <v>31</v>
      </c>
      <c r="E174">
        <v>29</v>
      </c>
      <c r="F174">
        <v>30</v>
      </c>
      <c r="G174">
        <v>2700</v>
      </c>
      <c r="H174">
        <f t="shared" si="8"/>
        <v>30</v>
      </c>
      <c r="I174">
        <v>6</v>
      </c>
      <c r="J174">
        <f t="shared" si="9"/>
        <v>0.2</v>
      </c>
      <c r="K174">
        <v>0.9</v>
      </c>
      <c r="L174">
        <v>0.3</v>
      </c>
      <c r="M174">
        <v>2</v>
      </c>
      <c r="N174">
        <f t="shared" si="10"/>
        <v>6.6666666666666666E-2</v>
      </c>
      <c r="O174">
        <v>0.2</v>
      </c>
      <c r="P174">
        <v>0.1</v>
      </c>
      <c r="Q174">
        <v>37.299999999999997</v>
      </c>
      <c r="R174">
        <v>2.6</v>
      </c>
      <c r="S174">
        <v>0</v>
      </c>
      <c r="T174">
        <v>7.3</v>
      </c>
      <c r="U174">
        <v>0.7</v>
      </c>
      <c r="V174">
        <v>3</v>
      </c>
      <c r="W174">
        <v>25</v>
      </c>
      <c r="X174">
        <f t="shared" si="11"/>
        <v>0.83333333333333337</v>
      </c>
      <c r="Y174">
        <v>4.8</v>
      </c>
      <c r="Z174">
        <v>2.4</v>
      </c>
      <c r="AA174">
        <v>1.1000000000000001</v>
      </c>
    </row>
    <row r="175" spans="1:27">
      <c r="A175" t="s">
        <v>143</v>
      </c>
      <c r="B175" t="s">
        <v>69</v>
      </c>
      <c r="C175" t="s">
        <v>53</v>
      </c>
      <c r="D175" t="s">
        <v>31</v>
      </c>
      <c r="E175">
        <v>28</v>
      </c>
      <c r="F175">
        <v>30</v>
      </c>
      <c r="G175">
        <v>2700</v>
      </c>
      <c r="H175">
        <f t="shared" si="8"/>
        <v>30</v>
      </c>
      <c r="I175">
        <v>5</v>
      </c>
      <c r="J175">
        <f t="shared" si="9"/>
        <v>0.16666666666666666</v>
      </c>
      <c r="K175">
        <v>0.5</v>
      </c>
      <c r="L175">
        <v>0.3</v>
      </c>
      <c r="M175">
        <v>1</v>
      </c>
      <c r="N175">
        <f t="shared" si="10"/>
        <v>3.3333333333333333E-2</v>
      </c>
      <c r="O175">
        <v>0.2</v>
      </c>
      <c r="P175">
        <v>0.2</v>
      </c>
      <c r="Q175">
        <v>21.1</v>
      </c>
      <c r="R175">
        <v>4.4000000000000004</v>
      </c>
      <c r="S175">
        <v>0.1</v>
      </c>
      <c r="T175">
        <v>8.9</v>
      </c>
      <c r="U175">
        <v>2</v>
      </c>
      <c r="V175">
        <v>2.2000000000000002</v>
      </c>
      <c r="W175">
        <v>15</v>
      </c>
      <c r="X175">
        <f t="shared" si="11"/>
        <v>0.5</v>
      </c>
      <c r="Y175">
        <v>4.9000000000000004</v>
      </c>
      <c r="Z175">
        <v>1.9</v>
      </c>
      <c r="AA175">
        <v>0.8</v>
      </c>
    </row>
    <row r="176" spans="1:27">
      <c r="A176" t="s">
        <v>297</v>
      </c>
      <c r="B176" t="s">
        <v>56</v>
      </c>
      <c r="C176" t="s">
        <v>51</v>
      </c>
      <c r="D176" t="s">
        <v>31</v>
      </c>
      <c r="E176">
        <v>35</v>
      </c>
      <c r="F176">
        <v>28</v>
      </c>
      <c r="G176">
        <v>2520</v>
      </c>
      <c r="H176">
        <f t="shared" si="8"/>
        <v>28</v>
      </c>
      <c r="I176">
        <v>3</v>
      </c>
      <c r="J176">
        <f t="shared" si="9"/>
        <v>0.10714285714285714</v>
      </c>
      <c r="K176">
        <v>0.3</v>
      </c>
      <c r="L176">
        <v>0.1</v>
      </c>
      <c r="M176">
        <v>0</v>
      </c>
      <c r="N176">
        <f t="shared" si="10"/>
        <v>0</v>
      </c>
      <c r="O176">
        <v>0.6</v>
      </c>
      <c r="P176">
        <v>0.1</v>
      </c>
      <c r="Q176">
        <v>33.299999999999997</v>
      </c>
      <c r="R176">
        <v>3.5</v>
      </c>
      <c r="S176">
        <v>0</v>
      </c>
      <c r="T176">
        <v>12.4</v>
      </c>
      <c r="U176">
        <v>1.9</v>
      </c>
      <c r="V176">
        <v>2.8</v>
      </c>
      <c r="W176">
        <v>14</v>
      </c>
      <c r="X176">
        <f t="shared" si="11"/>
        <v>0.5</v>
      </c>
      <c r="Y176">
        <v>5.9</v>
      </c>
      <c r="Z176">
        <v>2.4</v>
      </c>
      <c r="AA176">
        <v>1</v>
      </c>
    </row>
    <row r="177" spans="1:27">
      <c r="A177" t="s">
        <v>298</v>
      </c>
      <c r="B177" t="s">
        <v>54</v>
      </c>
      <c r="C177" t="s">
        <v>53</v>
      </c>
      <c r="D177" t="s">
        <v>31</v>
      </c>
      <c r="E177">
        <v>33</v>
      </c>
      <c r="F177">
        <v>32</v>
      </c>
      <c r="G177">
        <v>2880</v>
      </c>
      <c r="H177">
        <f t="shared" si="8"/>
        <v>32</v>
      </c>
      <c r="I177">
        <v>3</v>
      </c>
      <c r="J177">
        <f t="shared" si="9"/>
        <v>9.375E-2</v>
      </c>
      <c r="K177">
        <v>0.5</v>
      </c>
      <c r="L177">
        <v>0.2</v>
      </c>
      <c r="M177">
        <v>1</v>
      </c>
      <c r="N177">
        <f t="shared" si="10"/>
        <v>3.125E-2</v>
      </c>
      <c r="O177">
        <v>0.3</v>
      </c>
      <c r="P177">
        <v>0.2</v>
      </c>
      <c r="Q177">
        <v>27.4</v>
      </c>
      <c r="R177">
        <v>3.8</v>
      </c>
      <c r="S177">
        <v>0.03</v>
      </c>
      <c r="T177">
        <v>8.8000000000000007</v>
      </c>
      <c r="U177">
        <v>1.7</v>
      </c>
      <c r="V177">
        <v>3.5</v>
      </c>
      <c r="W177">
        <v>22</v>
      </c>
      <c r="X177">
        <f t="shared" si="11"/>
        <v>0.6875</v>
      </c>
      <c r="Y177">
        <v>5.3</v>
      </c>
      <c r="Z177">
        <v>2.7</v>
      </c>
      <c r="AA177">
        <v>0.8</v>
      </c>
    </row>
    <row r="178" spans="1:27">
      <c r="A178" t="s">
        <v>299</v>
      </c>
      <c r="B178" t="s">
        <v>147</v>
      </c>
      <c r="C178" t="s">
        <v>49</v>
      </c>
      <c r="D178" t="s">
        <v>31</v>
      </c>
      <c r="E178">
        <v>30</v>
      </c>
      <c r="F178">
        <v>19</v>
      </c>
      <c r="G178">
        <v>1522</v>
      </c>
      <c r="H178">
        <f t="shared" si="8"/>
        <v>16.911111111111111</v>
      </c>
      <c r="I178">
        <v>3</v>
      </c>
      <c r="J178">
        <f t="shared" si="9"/>
        <v>0.1773981603153745</v>
      </c>
      <c r="K178">
        <v>0.4</v>
      </c>
      <c r="L178">
        <v>0.2</v>
      </c>
      <c r="M178">
        <v>0</v>
      </c>
      <c r="N178">
        <f t="shared" si="10"/>
        <v>0</v>
      </c>
      <c r="O178">
        <v>0</v>
      </c>
      <c r="P178">
        <v>0.05</v>
      </c>
      <c r="Q178">
        <v>23.2</v>
      </c>
      <c r="R178">
        <v>1.8</v>
      </c>
      <c r="S178">
        <v>0</v>
      </c>
      <c r="T178">
        <v>5.6</v>
      </c>
      <c r="U178">
        <v>0.9</v>
      </c>
      <c r="V178">
        <v>2.8</v>
      </c>
      <c r="W178">
        <v>13</v>
      </c>
      <c r="X178">
        <f t="shared" si="11"/>
        <v>0.76872536136662284</v>
      </c>
      <c r="Y178">
        <v>2.6</v>
      </c>
      <c r="Z178">
        <v>1.6</v>
      </c>
      <c r="AA178">
        <v>0.4</v>
      </c>
    </row>
    <row r="179" spans="1:27">
      <c r="A179" t="s">
        <v>300</v>
      </c>
      <c r="B179" t="s">
        <v>50</v>
      </c>
      <c r="C179" t="s">
        <v>53</v>
      </c>
      <c r="D179" t="s">
        <v>31</v>
      </c>
      <c r="E179">
        <v>27</v>
      </c>
      <c r="F179">
        <v>25</v>
      </c>
      <c r="G179">
        <v>2213</v>
      </c>
      <c r="H179">
        <f t="shared" si="8"/>
        <v>24.588888888888889</v>
      </c>
      <c r="I179">
        <v>3</v>
      </c>
      <c r="J179">
        <f t="shared" si="9"/>
        <v>0.12200632625395391</v>
      </c>
      <c r="K179">
        <v>0.5</v>
      </c>
      <c r="L179">
        <v>0.2</v>
      </c>
      <c r="M179">
        <v>0</v>
      </c>
      <c r="N179">
        <f t="shared" si="10"/>
        <v>0</v>
      </c>
      <c r="O179">
        <v>0.2</v>
      </c>
      <c r="P179">
        <v>0.06</v>
      </c>
      <c r="Q179">
        <v>45.2</v>
      </c>
      <c r="R179">
        <v>2.2999999999999998</v>
      </c>
      <c r="S179">
        <v>0.1</v>
      </c>
      <c r="T179">
        <v>10</v>
      </c>
      <c r="U179">
        <v>1.8</v>
      </c>
      <c r="V179">
        <v>3</v>
      </c>
      <c r="W179">
        <v>20</v>
      </c>
      <c r="X179">
        <f t="shared" si="11"/>
        <v>0.81337550835969274</v>
      </c>
      <c r="Y179">
        <v>6.2</v>
      </c>
      <c r="Z179">
        <v>2.6</v>
      </c>
      <c r="AA179">
        <v>1.6</v>
      </c>
    </row>
    <row r="180" spans="1:27">
      <c r="A180" t="s">
        <v>301</v>
      </c>
      <c r="B180" t="s">
        <v>67</v>
      </c>
      <c r="C180" t="s">
        <v>239</v>
      </c>
      <c r="D180" t="s">
        <v>31</v>
      </c>
      <c r="E180">
        <v>33</v>
      </c>
      <c r="F180">
        <v>30</v>
      </c>
      <c r="G180">
        <v>2700</v>
      </c>
      <c r="H180">
        <f t="shared" si="8"/>
        <v>30</v>
      </c>
      <c r="I180">
        <v>3</v>
      </c>
      <c r="J180">
        <f t="shared" si="9"/>
        <v>0.1</v>
      </c>
      <c r="K180">
        <v>0.4</v>
      </c>
      <c r="L180">
        <v>0.1</v>
      </c>
      <c r="M180">
        <v>1</v>
      </c>
      <c r="N180">
        <f t="shared" si="10"/>
        <v>3.3333333333333333E-2</v>
      </c>
      <c r="O180">
        <v>0.3</v>
      </c>
      <c r="P180">
        <v>0.1</v>
      </c>
      <c r="Q180">
        <v>36.299999999999997</v>
      </c>
      <c r="R180">
        <v>2.8</v>
      </c>
      <c r="S180">
        <v>0</v>
      </c>
      <c r="T180">
        <v>8</v>
      </c>
      <c r="U180">
        <v>1.5</v>
      </c>
      <c r="V180">
        <v>2.5</v>
      </c>
      <c r="W180">
        <v>9</v>
      </c>
      <c r="X180">
        <f t="shared" si="11"/>
        <v>0.3</v>
      </c>
      <c r="Y180">
        <v>4.3</v>
      </c>
      <c r="Z180">
        <v>1.8</v>
      </c>
      <c r="AA180">
        <v>0.9</v>
      </c>
    </row>
    <row r="181" spans="1:27">
      <c r="A181" t="s">
        <v>302</v>
      </c>
      <c r="B181" t="s">
        <v>150</v>
      </c>
      <c r="C181" t="s">
        <v>154</v>
      </c>
      <c r="D181" t="s">
        <v>303</v>
      </c>
      <c r="E181">
        <v>29</v>
      </c>
      <c r="F181">
        <v>30</v>
      </c>
      <c r="G181">
        <v>2700</v>
      </c>
      <c r="H181">
        <f t="shared" si="8"/>
        <v>30</v>
      </c>
      <c r="I181">
        <v>3</v>
      </c>
      <c r="J181">
        <f t="shared" si="9"/>
        <v>0.1</v>
      </c>
      <c r="K181">
        <v>0.6</v>
      </c>
      <c r="L181">
        <v>0.3</v>
      </c>
      <c r="M181">
        <v>1</v>
      </c>
      <c r="N181">
        <f t="shared" si="10"/>
        <v>3.3333333333333333E-2</v>
      </c>
      <c r="O181">
        <v>0.3</v>
      </c>
      <c r="P181">
        <v>0.03</v>
      </c>
      <c r="Q181">
        <v>23</v>
      </c>
      <c r="R181">
        <v>2.4</v>
      </c>
      <c r="S181">
        <v>0.03</v>
      </c>
      <c r="T181">
        <v>8.4</v>
      </c>
      <c r="U181">
        <v>1.5</v>
      </c>
      <c r="V181">
        <v>3.1</v>
      </c>
      <c r="W181">
        <v>25</v>
      </c>
      <c r="X181">
        <f t="shared" si="11"/>
        <v>0.83333333333333337</v>
      </c>
      <c r="Y181">
        <v>5</v>
      </c>
      <c r="Z181">
        <v>1.7</v>
      </c>
      <c r="AA181">
        <v>1.1000000000000001</v>
      </c>
    </row>
    <row r="182" spans="1:27">
      <c r="A182" t="s">
        <v>304</v>
      </c>
      <c r="B182" t="s">
        <v>54</v>
      </c>
      <c r="C182" t="s">
        <v>49</v>
      </c>
      <c r="D182" t="s">
        <v>305</v>
      </c>
      <c r="E182">
        <v>21</v>
      </c>
      <c r="F182">
        <v>30</v>
      </c>
      <c r="G182">
        <v>2346</v>
      </c>
      <c r="H182">
        <f t="shared" si="8"/>
        <v>26.066666666666666</v>
      </c>
      <c r="I182">
        <v>3</v>
      </c>
      <c r="J182">
        <f t="shared" si="9"/>
        <v>0.11508951406649616</v>
      </c>
      <c r="K182">
        <v>0.4</v>
      </c>
      <c r="L182">
        <v>0.2</v>
      </c>
      <c r="M182">
        <v>1</v>
      </c>
      <c r="N182">
        <f t="shared" si="10"/>
        <v>3.8363171355498722E-2</v>
      </c>
      <c r="O182">
        <v>1.3</v>
      </c>
      <c r="P182">
        <v>0.7</v>
      </c>
      <c r="Q182">
        <v>24.4</v>
      </c>
      <c r="R182">
        <v>1.1000000000000001</v>
      </c>
      <c r="S182">
        <v>0.6</v>
      </c>
      <c r="T182">
        <v>5.0999999999999996</v>
      </c>
      <c r="U182">
        <v>2.2999999999999998</v>
      </c>
      <c r="V182">
        <v>0.8</v>
      </c>
      <c r="W182">
        <v>17</v>
      </c>
      <c r="X182">
        <f t="shared" si="11"/>
        <v>0.65217391304347827</v>
      </c>
      <c r="Y182">
        <v>4.7</v>
      </c>
      <c r="Z182">
        <v>0.2</v>
      </c>
      <c r="AA182">
        <v>0.7</v>
      </c>
    </row>
    <row r="183" spans="1:27">
      <c r="A183" t="s">
        <v>306</v>
      </c>
      <c r="B183" t="s">
        <v>50</v>
      </c>
      <c r="C183" t="s">
        <v>53</v>
      </c>
      <c r="D183" t="s">
        <v>31</v>
      </c>
      <c r="E183">
        <v>26</v>
      </c>
      <c r="F183">
        <v>25</v>
      </c>
      <c r="G183">
        <v>1921</v>
      </c>
      <c r="H183">
        <f t="shared" si="8"/>
        <v>21.344444444444445</v>
      </c>
      <c r="I183">
        <v>2</v>
      </c>
      <c r="J183">
        <f t="shared" si="9"/>
        <v>9.3701197293076521E-2</v>
      </c>
      <c r="K183">
        <v>0.7</v>
      </c>
      <c r="L183">
        <v>0.2</v>
      </c>
      <c r="M183">
        <v>0</v>
      </c>
      <c r="N183">
        <f t="shared" si="10"/>
        <v>0</v>
      </c>
      <c r="O183">
        <v>0.2</v>
      </c>
      <c r="P183">
        <v>0.08</v>
      </c>
      <c r="Q183">
        <v>37.1</v>
      </c>
      <c r="R183">
        <v>1</v>
      </c>
      <c r="S183">
        <v>0</v>
      </c>
      <c r="T183">
        <v>9.6</v>
      </c>
      <c r="U183">
        <v>1.9</v>
      </c>
      <c r="V183">
        <v>2.8</v>
      </c>
      <c r="W183">
        <v>14</v>
      </c>
      <c r="X183">
        <f t="shared" si="11"/>
        <v>0.65590838105153559</v>
      </c>
      <c r="Y183">
        <v>6.2</v>
      </c>
      <c r="Z183">
        <v>2.9</v>
      </c>
      <c r="AA183">
        <v>1</v>
      </c>
    </row>
    <row r="184" spans="1:27">
      <c r="A184" t="s">
        <v>307</v>
      </c>
      <c r="B184" t="s">
        <v>67</v>
      </c>
      <c r="C184" t="s">
        <v>308</v>
      </c>
      <c r="D184" t="s">
        <v>31</v>
      </c>
      <c r="E184">
        <v>34</v>
      </c>
      <c r="F184">
        <v>30</v>
      </c>
      <c r="G184">
        <v>2700</v>
      </c>
      <c r="H184">
        <f t="shared" si="8"/>
        <v>30</v>
      </c>
      <c r="I184">
        <v>2</v>
      </c>
      <c r="J184">
        <f t="shared" si="9"/>
        <v>6.6666666666666666E-2</v>
      </c>
      <c r="K184">
        <v>0.5</v>
      </c>
      <c r="L184">
        <v>0.3</v>
      </c>
      <c r="M184">
        <v>2</v>
      </c>
      <c r="N184">
        <f t="shared" si="10"/>
        <v>6.6666666666666666E-2</v>
      </c>
      <c r="O184">
        <v>0.1</v>
      </c>
      <c r="P184">
        <v>0.2</v>
      </c>
      <c r="Q184">
        <v>54.8</v>
      </c>
      <c r="R184">
        <v>4.8</v>
      </c>
      <c r="S184">
        <v>0.2</v>
      </c>
      <c r="T184">
        <v>6.5</v>
      </c>
      <c r="U184">
        <v>1.4</v>
      </c>
      <c r="V184">
        <v>2.2999999999999998</v>
      </c>
      <c r="W184">
        <v>25</v>
      </c>
      <c r="X184">
        <f t="shared" si="11"/>
        <v>0.83333333333333337</v>
      </c>
      <c r="Y184">
        <v>2.6</v>
      </c>
      <c r="Z184">
        <v>1.2</v>
      </c>
      <c r="AA184">
        <v>0.6</v>
      </c>
    </row>
    <row r="185" spans="1:27">
      <c r="A185" t="s">
        <v>309</v>
      </c>
      <c r="B185" t="s">
        <v>158</v>
      </c>
      <c r="C185" t="s">
        <v>84</v>
      </c>
      <c r="D185" t="s">
        <v>31</v>
      </c>
      <c r="E185">
        <v>30</v>
      </c>
      <c r="F185">
        <v>30</v>
      </c>
      <c r="G185">
        <v>2700</v>
      </c>
      <c r="H185">
        <f t="shared" si="8"/>
        <v>30</v>
      </c>
      <c r="I185">
        <v>2</v>
      </c>
      <c r="J185">
        <f t="shared" si="9"/>
        <v>6.6666666666666666E-2</v>
      </c>
      <c r="K185">
        <v>0.7</v>
      </c>
      <c r="L185">
        <v>0.1</v>
      </c>
      <c r="M185">
        <v>0</v>
      </c>
      <c r="N185">
        <f t="shared" si="10"/>
        <v>0</v>
      </c>
      <c r="O185">
        <v>0.6</v>
      </c>
      <c r="P185">
        <v>0.2</v>
      </c>
      <c r="Q185">
        <v>39.200000000000003</v>
      </c>
      <c r="R185">
        <v>3.9</v>
      </c>
      <c r="S185">
        <v>0.03</v>
      </c>
      <c r="T185">
        <v>8.9</v>
      </c>
      <c r="U185">
        <v>1.4</v>
      </c>
      <c r="V185">
        <v>2.8</v>
      </c>
      <c r="W185">
        <v>14</v>
      </c>
      <c r="X185">
        <f t="shared" si="11"/>
        <v>0.46666666666666667</v>
      </c>
      <c r="Y185">
        <v>4</v>
      </c>
      <c r="Z185">
        <v>1</v>
      </c>
      <c r="AA185">
        <v>0.9</v>
      </c>
    </row>
    <row r="186" spans="1:27">
      <c r="A186" t="s">
        <v>310</v>
      </c>
      <c r="B186" t="s">
        <v>147</v>
      </c>
      <c r="C186" t="s">
        <v>311</v>
      </c>
      <c r="D186" t="s">
        <v>31</v>
      </c>
      <c r="E186">
        <v>34</v>
      </c>
      <c r="F186">
        <v>29</v>
      </c>
      <c r="G186">
        <v>2610</v>
      </c>
      <c r="H186">
        <f t="shared" si="8"/>
        <v>29</v>
      </c>
      <c r="I186">
        <v>2</v>
      </c>
      <c r="J186">
        <f t="shared" si="9"/>
        <v>6.8965517241379309E-2</v>
      </c>
      <c r="K186">
        <v>0.6</v>
      </c>
      <c r="L186">
        <v>0.3</v>
      </c>
      <c r="M186">
        <v>0</v>
      </c>
      <c r="N186">
        <f t="shared" si="10"/>
        <v>0</v>
      </c>
      <c r="O186">
        <v>0.03</v>
      </c>
      <c r="P186">
        <v>0.3</v>
      </c>
      <c r="Q186">
        <v>37.9</v>
      </c>
      <c r="R186">
        <v>5.6</v>
      </c>
      <c r="S186">
        <v>0.03</v>
      </c>
      <c r="T186">
        <v>8.1</v>
      </c>
      <c r="U186">
        <v>1.1000000000000001</v>
      </c>
      <c r="V186">
        <v>4</v>
      </c>
      <c r="W186">
        <v>31</v>
      </c>
      <c r="X186">
        <f t="shared" si="11"/>
        <v>1.0689655172413792</v>
      </c>
      <c r="Y186">
        <v>3.7</v>
      </c>
      <c r="Z186">
        <v>2.2000000000000002</v>
      </c>
      <c r="AA186">
        <v>0.5</v>
      </c>
    </row>
    <row r="187" spans="1:27">
      <c r="A187" t="s">
        <v>312</v>
      </c>
      <c r="B187" t="s">
        <v>55</v>
      </c>
      <c r="C187" t="s">
        <v>53</v>
      </c>
      <c r="D187" t="s">
        <v>31</v>
      </c>
      <c r="E187">
        <v>32</v>
      </c>
      <c r="F187">
        <v>28</v>
      </c>
      <c r="G187">
        <v>2520</v>
      </c>
      <c r="H187">
        <f t="shared" si="8"/>
        <v>28</v>
      </c>
      <c r="I187">
        <v>2</v>
      </c>
      <c r="J187">
        <f t="shared" si="9"/>
        <v>7.1428571428571425E-2</v>
      </c>
      <c r="K187">
        <v>0.7</v>
      </c>
      <c r="L187">
        <v>0.3</v>
      </c>
      <c r="M187">
        <v>1</v>
      </c>
      <c r="N187">
        <f t="shared" si="10"/>
        <v>3.5714285714285712E-2</v>
      </c>
      <c r="O187">
        <v>0.1</v>
      </c>
      <c r="P187">
        <v>0.2</v>
      </c>
      <c r="Q187">
        <v>26.5</v>
      </c>
      <c r="R187">
        <v>2.7</v>
      </c>
      <c r="S187">
        <v>7.0000000000000007E-2</v>
      </c>
      <c r="T187">
        <v>8.6999999999999993</v>
      </c>
      <c r="U187">
        <v>1.3</v>
      </c>
      <c r="V187">
        <v>3.4</v>
      </c>
      <c r="W187">
        <v>22</v>
      </c>
      <c r="X187">
        <f t="shared" si="11"/>
        <v>0.7857142857142857</v>
      </c>
      <c r="Y187">
        <v>4.8</v>
      </c>
      <c r="Z187">
        <v>2.5</v>
      </c>
      <c r="AA187">
        <v>1.4</v>
      </c>
    </row>
    <row r="188" spans="1:27">
      <c r="A188" t="s">
        <v>313</v>
      </c>
      <c r="B188" t="s">
        <v>58</v>
      </c>
      <c r="C188" t="s">
        <v>87</v>
      </c>
      <c r="D188" t="s">
        <v>31</v>
      </c>
      <c r="E188">
        <v>31</v>
      </c>
      <c r="F188">
        <v>31</v>
      </c>
      <c r="G188">
        <v>2790</v>
      </c>
      <c r="H188">
        <f t="shared" si="8"/>
        <v>31</v>
      </c>
      <c r="I188">
        <v>2</v>
      </c>
      <c r="J188">
        <f t="shared" si="9"/>
        <v>6.4516129032258063E-2</v>
      </c>
      <c r="K188">
        <v>0.4</v>
      </c>
      <c r="L188">
        <v>0.1</v>
      </c>
      <c r="M188">
        <v>0</v>
      </c>
      <c r="N188">
        <f t="shared" si="10"/>
        <v>0</v>
      </c>
      <c r="O188">
        <v>0.1</v>
      </c>
      <c r="P188">
        <v>0.2</v>
      </c>
      <c r="Q188">
        <v>39.9</v>
      </c>
      <c r="R188">
        <v>5.0999999999999996</v>
      </c>
      <c r="S188">
        <v>0.03</v>
      </c>
      <c r="T188">
        <v>9.5</v>
      </c>
      <c r="U188">
        <v>1.8</v>
      </c>
      <c r="V188">
        <v>3.4</v>
      </c>
      <c r="W188">
        <v>20</v>
      </c>
      <c r="X188">
        <f t="shared" si="11"/>
        <v>0.64516129032258063</v>
      </c>
      <c r="Y188">
        <v>4.2</v>
      </c>
      <c r="Z188">
        <v>2.2000000000000002</v>
      </c>
      <c r="AA188">
        <v>0.8</v>
      </c>
    </row>
    <row r="189" spans="1:27">
      <c r="A189" t="s">
        <v>314</v>
      </c>
      <c r="B189" t="s">
        <v>153</v>
      </c>
      <c r="C189" t="s">
        <v>53</v>
      </c>
      <c r="D189" t="s">
        <v>31</v>
      </c>
      <c r="E189">
        <v>28</v>
      </c>
      <c r="F189">
        <v>33</v>
      </c>
      <c r="G189">
        <v>2970</v>
      </c>
      <c r="H189">
        <f t="shared" si="8"/>
        <v>33</v>
      </c>
      <c r="I189">
        <v>2</v>
      </c>
      <c r="J189">
        <f t="shared" si="9"/>
        <v>6.0606060606060608E-2</v>
      </c>
      <c r="K189">
        <v>0.4</v>
      </c>
      <c r="L189">
        <v>0.2</v>
      </c>
      <c r="M189">
        <v>0</v>
      </c>
      <c r="N189">
        <f t="shared" si="10"/>
        <v>0</v>
      </c>
      <c r="O189">
        <v>0.2</v>
      </c>
      <c r="P189">
        <v>0.1</v>
      </c>
      <c r="Q189">
        <v>36.9</v>
      </c>
      <c r="R189">
        <v>3.2</v>
      </c>
      <c r="S189">
        <v>0.06</v>
      </c>
      <c r="T189">
        <v>10.8</v>
      </c>
      <c r="U189">
        <v>2.2000000000000002</v>
      </c>
      <c r="V189">
        <v>3.3</v>
      </c>
      <c r="W189">
        <v>34</v>
      </c>
      <c r="X189">
        <f t="shared" si="11"/>
        <v>1.0303030303030303</v>
      </c>
      <c r="Y189">
        <v>5.5</v>
      </c>
      <c r="Z189">
        <v>2.6</v>
      </c>
      <c r="AA189">
        <v>1</v>
      </c>
    </row>
    <row r="190" spans="1:27">
      <c r="A190" t="s">
        <v>315</v>
      </c>
      <c r="B190" t="s">
        <v>153</v>
      </c>
      <c r="C190" t="s">
        <v>53</v>
      </c>
      <c r="D190" t="s">
        <v>31</v>
      </c>
      <c r="E190">
        <v>31</v>
      </c>
      <c r="F190">
        <v>30</v>
      </c>
      <c r="G190">
        <v>2601</v>
      </c>
      <c r="H190">
        <f t="shared" si="8"/>
        <v>28.9</v>
      </c>
      <c r="I190">
        <v>2</v>
      </c>
      <c r="J190">
        <f t="shared" si="9"/>
        <v>6.9204152249134954E-2</v>
      </c>
      <c r="K190">
        <v>0.4</v>
      </c>
      <c r="L190">
        <v>0.1</v>
      </c>
      <c r="M190">
        <v>1</v>
      </c>
      <c r="N190">
        <f t="shared" si="10"/>
        <v>3.4602076124567477E-2</v>
      </c>
      <c r="O190">
        <v>0.2</v>
      </c>
      <c r="P190">
        <v>0.1</v>
      </c>
      <c r="Q190">
        <v>30.3</v>
      </c>
      <c r="R190">
        <v>1.5</v>
      </c>
      <c r="S190">
        <v>0</v>
      </c>
      <c r="T190">
        <v>7.2</v>
      </c>
      <c r="U190">
        <v>1.6</v>
      </c>
      <c r="V190">
        <v>2.7</v>
      </c>
      <c r="W190">
        <v>22</v>
      </c>
      <c r="X190">
        <f t="shared" si="11"/>
        <v>0.76124567474048443</v>
      </c>
      <c r="Y190">
        <v>4.4000000000000004</v>
      </c>
      <c r="Z190">
        <v>1.5</v>
      </c>
      <c r="AA190">
        <v>0.9</v>
      </c>
    </row>
    <row r="191" spans="1:27">
      <c r="A191" t="s">
        <v>316</v>
      </c>
      <c r="B191" t="s">
        <v>103</v>
      </c>
      <c r="C191" t="s">
        <v>49</v>
      </c>
      <c r="D191" t="s">
        <v>303</v>
      </c>
      <c r="E191">
        <v>32</v>
      </c>
      <c r="F191">
        <v>17</v>
      </c>
      <c r="G191">
        <v>1188</v>
      </c>
      <c r="H191">
        <f t="shared" si="8"/>
        <v>13.2</v>
      </c>
      <c r="I191">
        <v>2</v>
      </c>
      <c r="J191">
        <f t="shared" si="9"/>
        <v>0.15151515151515152</v>
      </c>
      <c r="K191">
        <v>0.3</v>
      </c>
      <c r="L191">
        <v>0.1</v>
      </c>
      <c r="M191">
        <v>2</v>
      </c>
      <c r="N191">
        <f t="shared" si="10"/>
        <v>0.15151515151515152</v>
      </c>
      <c r="O191">
        <v>0.6</v>
      </c>
      <c r="P191">
        <v>0.2</v>
      </c>
      <c r="Q191">
        <v>18.5</v>
      </c>
      <c r="R191">
        <v>1.5</v>
      </c>
      <c r="S191">
        <v>0.3</v>
      </c>
      <c r="T191">
        <v>6.5</v>
      </c>
      <c r="U191">
        <v>1.7</v>
      </c>
      <c r="V191">
        <v>0.9</v>
      </c>
      <c r="W191">
        <v>8</v>
      </c>
      <c r="X191">
        <f t="shared" si="11"/>
        <v>0.60606060606060608</v>
      </c>
      <c r="Y191">
        <v>3.9</v>
      </c>
      <c r="Z191">
        <v>0.9</v>
      </c>
      <c r="AA191">
        <v>0.8</v>
      </c>
    </row>
    <row r="192" spans="1:27">
      <c r="A192" t="s">
        <v>317</v>
      </c>
      <c r="B192" t="s">
        <v>153</v>
      </c>
      <c r="C192" t="s">
        <v>49</v>
      </c>
      <c r="D192" t="s">
        <v>305</v>
      </c>
      <c r="E192">
        <v>29</v>
      </c>
      <c r="F192">
        <v>30</v>
      </c>
      <c r="G192">
        <v>2700</v>
      </c>
      <c r="H192">
        <f t="shared" si="8"/>
        <v>30</v>
      </c>
      <c r="I192">
        <v>2</v>
      </c>
      <c r="J192">
        <f t="shared" si="9"/>
        <v>6.6666666666666666E-2</v>
      </c>
      <c r="K192">
        <v>0.8</v>
      </c>
      <c r="L192">
        <v>0.2</v>
      </c>
      <c r="M192">
        <v>0</v>
      </c>
      <c r="N192">
        <f t="shared" si="10"/>
        <v>0</v>
      </c>
      <c r="O192">
        <v>1.6</v>
      </c>
      <c r="P192">
        <v>0.6</v>
      </c>
      <c r="Q192">
        <v>23.8</v>
      </c>
      <c r="R192">
        <v>1.8</v>
      </c>
      <c r="S192">
        <v>1</v>
      </c>
      <c r="T192">
        <v>5.3</v>
      </c>
      <c r="U192">
        <v>3.7</v>
      </c>
      <c r="V192">
        <v>1.3</v>
      </c>
      <c r="W192">
        <v>14</v>
      </c>
      <c r="X192">
        <f t="shared" si="11"/>
        <v>0.46666666666666667</v>
      </c>
      <c r="Y192">
        <v>5.0999999999999996</v>
      </c>
      <c r="Z192">
        <v>0.9</v>
      </c>
      <c r="AA192">
        <v>1.2</v>
      </c>
    </row>
    <row r="193" spans="1:27">
      <c r="A193" t="s">
        <v>318</v>
      </c>
      <c r="B193" t="s">
        <v>103</v>
      </c>
      <c r="C193" t="s">
        <v>49</v>
      </c>
      <c r="D193" t="s">
        <v>31</v>
      </c>
      <c r="E193">
        <v>26</v>
      </c>
      <c r="F193">
        <v>29</v>
      </c>
      <c r="G193">
        <v>2610</v>
      </c>
      <c r="H193">
        <f t="shared" si="8"/>
        <v>29</v>
      </c>
      <c r="I193">
        <v>1</v>
      </c>
      <c r="J193">
        <f t="shared" si="9"/>
        <v>3.4482758620689655E-2</v>
      </c>
      <c r="K193">
        <v>0.3</v>
      </c>
      <c r="L193">
        <v>0.03</v>
      </c>
      <c r="M193">
        <v>2</v>
      </c>
      <c r="N193">
        <f t="shared" si="10"/>
        <v>6.8965517241379309E-2</v>
      </c>
      <c r="O193">
        <v>0.03</v>
      </c>
      <c r="P193">
        <v>0.2</v>
      </c>
      <c r="Q193">
        <v>37.299999999999997</v>
      </c>
      <c r="R193">
        <v>2.2999999999999998</v>
      </c>
      <c r="S193">
        <v>7.0000000000000007E-2</v>
      </c>
      <c r="T193">
        <v>9.1</v>
      </c>
      <c r="U193">
        <v>1.4</v>
      </c>
      <c r="V193">
        <v>3.4</v>
      </c>
      <c r="W193">
        <v>25</v>
      </c>
      <c r="X193">
        <f t="shared" si="11"/>
        <v>0.86206896551724133</v>
      </c>
      <c r="Y193">
        <v>3.1</v>
      </c>
      <c r="Z193">
        <v>1.7</v>
      </c>
      <c r="AA193">
        <v>0.7</v>
      </c>
    </row>
    <row r="194" spans="1:27">
      <c r="A194" t="s">
        <v>319</v>
      </c>
      <c r="B194" t="s">
        <v>103</v>
      </c>
      <c r="C194" t="s">
        <v>53</v>
      </c>
      <c r="D194" t="s">
        <v>31</v>
      </c>
      <c r="E194">
        <v>30</v>
      </c>
      <c r="F194">
        <v>19</v>
      </c>
      <c r="G194">
        <v>1710</v>
      </c>
      <c r="H194">
        <f t="shared" ref="H194:H257" si="12">G194/90</f>
        <v>19</v>
      </c>
      <c r="I194">
        <v>1</v>
      </c>
      <c r="J194">
        <f t="shared" ref="J194:J257" si="13">I194/H194</f>
        <v>5.2631578947368418E-2</v>
      </c>
      <c r="K194">
        <v>0.3</v>
      </c>
      <c r="L194">
        <v>0.05</v>
      </c>
      <c r="M194">
        <v>0</v>
      </c>
      <c r="N194">
        <f t="shared" si="10"/>
        <v>0</v>
      </c>
      <c r="O194">
        <v>0.4</v>
      </c>
      <c r="P194">
        <v>0.1</v>
      </c>
      <c r="Q194">
        <v>30.6</v>
      </c>
      <c r="R194">
        <v>4</v>
      </c>
      <c r="S194">
        <v>0.2</v>
      </c>
      <c r="T194">
        <v>9.1</v>
      </c>
      <c r="U194">
        <v>1.7</v>
      </c>
      <c r="V194">
        <v>3.3</v>
      </c>
      <c r="W194">
        <v>18</v>
      </c>
      <c r="X194">
        <f t="shared" si="11"/>
        <v>0.94736842105263153</v>
      </c>
      <c r="Y194">
        <v>5.0999999999999996</v>
      </c>
      <c r="Z194">
        <v>1.9</v>
      </c>
      <c r="AA194">
        <v>1.2</v>
      </c>
    </row>
    <row r="195" spans="1:27">
      <c r="A195" t="s">
        <v>320</v>
      </c>
      <c r="B195" t="s">
        <v>67</v>
      </c>
      <c r="C195" t="s">
        <v>87</v>
      </c>
      <c r="D195" t="s">
        <v>31</v>
      </c>
      <c r="E195">
        <v>32</v>
      </c>
      <c r="F195">
        <v>30</v>
      </c>
      <c r="G195">
        <v>2698</v>
      </c>
      <c r="H195">
        <f t="shared" si="12"/>
        <v>29.977777777777778</v>
      </c>
      <c r="I195">
        <v>1</v>
      </c>
      <c r="J195">
        <f t="shared" si="13"/>
        <v>3.3358042994810974E-2</v>
      </c>
      <c r="K195">
        <v>0.4</v>
      </c>
      <c r="L195">
        <v>0.1</v>
      </c>
      <c r="M195">
        <v>3</v>
      </c>
      <c r="N195">
        <f t="shared" ref="N195:N257" si="14">M195/H195</f>
        <v>0.10007412898443291</v>
      </c>
      <c r="O195">
        <v>0.2</v>
      </c>
      <c r="P195">
        <v>0.2</v>
      </c>
      <c r="Q195">
        <v>57.4</v>
      </c>
      <c r="R195">
        <v>2.5</v>
      </c>
      <c r="S195">
        <v>7.0000000000000007E-2</v>
      </c>
      <c r="T195">
        <v>8.5</v>
      </c>
      <c r="U195">
        <v>1.3</v>
      </c>
      <c r="V195">
        <v>2.5</v>
      </c>
      <c r="W195">
        <v>17</v>
      </c>
      <c r="X195">
        <f t="shared" ref="X195:X257" si="15">W195/H195</f>
        <v>0.56708673091178652</v>
      </c>
      <c r="Y195">
        <v>4.5</v>
      </c>
      <c r="Z195">
        <v>1.7</v>
      </c>
      <c r="AA195">
        <v>1</v>
      </c>
    </row>
    <row r="196" spans="1:27">
      <c r="A196" t="s">
        <v>321</v>
      </c>
      <c r="B196" t="s">
        <v>52</v>
      </c>
      <c r="C196" t="s">
        <v>49</v>
      </c>
      <c r="D196" t="s">
        <v>322</v>
      </c>
      <c r="E196">
        <v>24</v>
      </c>
      <c r="F196">
        <v>32</v>
      </c>
      <c r="G196">
        <v>2880</v>
      </c>
      <c r="H196">
        <f t="shared" si="12"/>
        <v>32</v>
      </c>
      <c r="I196">
        <v>1</v>
      </c>
      <c r="J196">
        <f t="shared" si="13"/>
        <v>3.125E-2</v>
      </c>
      <c r="K196">
        <v>0.6</v>
      </c>
      <c r="L196">
        <v>0.1</v>
      </c>
      <c r="M196">
        <v>1</v>
      </c>
      <c r="N196">
        <f t="shared" si="14"/>
        <v>3.125E-2</v>
      </c>
      <c r="O196">
        <v>0.3</v>
      </c>
      <c r="P196">
        <v>0.3</v>
      </c>
      <c r="Q196">
        <v>45.9</v>
      </c>
      <c r="R196">
        <v>3.8</v>
      </c>
      <c r="S196">
        <v>0.1</v>
      </c>
      <c r="T196">
        <v>9.1</v>
      </c>
      <c r="U196">
        <v>2.2000000000000002</v>
      </c>
      <c r="V196">
        <v>3.2</v>
      </c>
      <c r="W196">
        <v>22</v>
      </c>
      <c r="X196">
        <f t="shared" si="15"/>
        <v>0.6875</v>
      </c>
      <c r="Y196">
        <v>4.4000000000000004</v>
      </c>
      <c r="Z196">
        <v>1.5</v>
      </c>
      <c r="AA196">
        <v>1.2</v>
      </c>
    </row>
    <row r="197" spans="1:27">
      <c r="A197" t="s">
        <v>323</v>
      </c>
      <c r="B197" t="s">
        <v>83</v>
      </c>
      <c r="C197" t="s">
        <v>49</v>
      </c>
      <c r="D197" t="s">
        <v>31</v>
      </c>
      <c r="E197">
        <v>27</v>
      </c>
      <c r="F197">
        <v>29</v>
      </c>
      <c r="G197">
        <v>2610</v>
      </c>
      <c r="H197">
        <f t="shared" si="12"/>
        <v>29</v>
      </c>
      <c r="I197">
        <v>1</v>
      </c>
      <c r="J197">
        <f t="shared" si="13"/>
        <v>3.4482758620689655E-2</v>
      </c>
      <c r="K197">
        <v>0.6</v>
      </c>
      <c r="L197">
        <v>0.2</v>
      </c>
      <c r="M197">
        <v>0</v>
      </c>
      <c r="N197">
        <f t="shared" si="14"/>
        <v>0</v>
      </c>
      <c r="O197">
        <v>1.1000000000000001</v>
      </c>
      <c r="P197">
        <v>0.4</v>
      </c>
      <c r="Q197">
        <v>28.8</v>
      </c>
      <c r="R197">
        <v>3.7</v>
      </c>
      <c r="S197">
        <v>0.3</v>
      </c>
      <c r="T197">
        <v>7.2</v>
      </c>
      <c r="U197">
        <v>1.9</v>
      </c>
      <c r="V197">
        <v>2.9</v>
      </c>
      <c r="W197">
        <v>17</v>
      </c>
      <c r="X197">
        <f t="shared" si="15"/>
        <v>0.58620689655172409</v>
      </c>
      <c r="Y197">
        <v>4.7</v>
      </c>
      <c r="Z197">
        <v>1.1000000000000001</v>
      </c>
      <c r="AA197">
        <v>0.6</v>
      </c>
    </row>
    <row r="198" spans="1:27">
      <c r="A198" t="s">
        <v>324</v>
      </c>
      <c r="B198" t="s">
        <v>56</v>
      </c>
      <c r="C198" t="s">
        <v>49</v>
      </c>
      <c r="D198" t="s">
        <v>31</v>
      </c>
      <c r="E198">
        <v>43</v>
      </c>
      <c r="F198">
        <v>26</v>
      </c>
      <c r="G198">
        <v>2340</v>
      </c>
      <c r="H198">
        <f t="shared" si="12"/>
        <v>26</v>
      </c>
      <c r="I198">
        <v>1</v>
      </c>
      <c r="J198">
        <f t="shared" si="13"/>
        <v>3.8461538461538464E-2</v>
      </c>
      <c r="K198">
        <v>0.5</v>
      </c>
      <c r="L198">
        <v>0.2</v>
      </c>
      <c r="M198">
        <v>0</v>
      </c>
      <c r="N198">
        <f t="shared" si="14"/>
        <v>0</v>
      </c>
      <c r="O198">
        <v>0.4</v>
      </c>
      <c r="P198">
        <v>0.2</v>
      </c>
      <c r="Q198">
        <v>29.2</v>
      </c>
      <c r="R198">
        <v>5.3</v>
      </c>
      <c r="S198">
        <v>0.08</v>
      </c>
      <c r="T198">
        <v>10.5</v>
      </c>
      <c r="U198">
        <v>2.9</v>
      </c>
      <c r="V198">
        <v>3.1</v>
      </c>
      <c r="W198">
        <v>19</v>
      </c>
      <c r="X198">
        <f t="shared" si="15"/>
        <v>0.73076923076923073</v>
      </c>
      <c r="Y198">
        <v>6</v>
      </c>
      <c r="Z198">
        <v>2.9</v>
      </c>
      <c r="AA198">
        <v>1.5</v>
      </c>
    </row>
    <row r="199" spans="1:27">
      <c r="A199" t="s">
        <v>325</v>
      </c>
      <c r="B199" t="s">
        <v>56</v>
      </c>
      <c r="C199" t="s">
        <v>49</v>
      </c>
      <c r="D199" t="s">
        <v>305</v>
      </c>
      <c r="E199">
        <v>31</v>
      </c>
      <c r="F199">
        <v>29</v>
      </c>
      <c r="G199">
        <v>2432</v>
      </c>
      <c r="H199">
        <f t="shared" si="12"/>
        <v>27.022222222222222</v>
      </c>
      <c r="I199">
        <v>1</v>
      </c>
      <c r="J199">
        <f t="shared" si="13"/>
        <v>3.7006578947368418E-2</v>
      </c>
      <c r="K199">
        <v>0.2</v>
      </c>
      <c r="L199">
        <v>7.0000000000000007E-2</v>
      </c>
      <c r="M199">
        <v>4</v>
      </c>
      <c r="N199">
        <f t="shared" si="14"/>
        <v>0.14802631578947367</v>
      </c>
      <c r="O199">
        <v>1.1000000000000001</v>
      </c>
      <c r="P199">
        <v>1.1000000000000001</v>
      </c>
      <c r="Q199">
        <v>26.4</v>
      </c>
      <c r="R199">
        <v>3.1</v>
      </c>
      <c r="S199">
        <v>1.8</v>
      </c>
      <c r="T199">
        <v>5.2</v>
      </c>
      <c r="U199">
        <v>2.2000000000000002</v>
      </c>
      <c r="V199">
        <v>1.5</v>
      </c>
      <c r="W199">
        <v>6</v>
      </c>
      <c r="X199">
        <f t="shared" si="15"/>
        <v>0.22203947368421054</v>
      </c>
      <c r="Y199">
        <v>3.5</v>
      </c>
      <c r="Z199">
        <v>0.5</v>
      </c>
      <c r="AA199">
        <v>0.8</v>
      </c>
    </row>
    <row r="200" spans="1:27">
      <c r="A200" t="s">
        <v>326</v>
      </c>
      <c r="B200" t="s">
        <v>103</v>
      </c>
      <c r="C200" t="s">
        <v>49</v>
      </c>
      <c r="D200" t="s">
        <v>30</v>
      </c>
      <c r="E200">
        <v>27</v>
      </c>
      <c r="F200">
        <v>29</v>
      </c>
      <c r="G200">
        <v>2423</v>
      </c>
      <c r="H200">
        <f t="shared" si="12"/>
        <v>26.922222222222221</v>
      </c>
      <c r="I200">
        <v>1</v>
      </c>
      <c r="J200">
        <f t="shared" si="13"/>
        <v>3.7144036318613294E-2</v>
      </c>
      <c r="K200">
        <v>0.3</v>
      </c>
      <c r="L200">
        <v>0.1</v>
      </c>
      <c r="M200">
        <v>1</v>
      </c>
      <c r="N200">
        <f t="shared" si="14"/>
        <v>3.7144036318613294E-2</v>
      </c>
      <c r="O200">
        <v>2.1</v>
      </c>
      <c r="P200">
        <v>0.4</v>
      </c>
      <c r="Q200">
        <v>27.8</v>
      </c>
      <c r="R200">
        <v>1.9</v>
      </c>
      <c r="S200">
        <v>0.4</v>
      </c>
      <c r="T200">
        <v>7.3</v>
      </c>
      <c r="U200">
        <v>3.1</v>
      </c>
      <c r="V200">
        <v>1.1000000000000001</v>
      </c>
      <c r="W200">
        <v>10</v>
      </c>
      <c r="X200">
        <f t="shared" si="15"/>
        <v>0.37144036318613294</v>
      </c>
      <c r="Y200">
        <v>6</v>
      </c>
      <c r="Z200">
        <v>0.3</v>
      </c>
      <c r="AA200">
        <v>0.6</v>
      </c>
    </row>
    <row r="201" spans="1:27">
      <c r="A201" t="s">
        <v>327</v>
      </c>
      <c r="B201" t="s">
        <v>48</v>
      </c>
      <c r="C201" t="s">
        <v>49</v>
      </c>
      <c r="D201" t="s">
        <v>30</v>
      </c>
      <c r="E201">
        <v>28</v>
      </c>
      <c r="F201">
        <v>31</v>
      </c>
      <c r="G201">
        <v>2790</v>
      </c>
      <c r="H201">
        <f t="shared" si="12"/>
        <v>31</v>
      </c>
      <c r="I201">
        <v>1</v>
      </c>
      <c r="J201">
        <f t="shared" si="13"/>
        <v>3.2258064516129031E-2</v>
      </c>
      <c r="K201">
        <v>0.6</v>
      </c>
      <c r="L201">
        <v>0.1</v>
      </c>
      <c r="M201">
        <v>1</v>
      </c>
      <c r="N201">
        <f t="shared" si="14"/>
        <v>3.2258064516129031E-2</v>
      </c>
      <c r="O201">
        <v>1.5</v>
      </c>
      <c r="P201">
        <v>0.5</v>
      </c>
      <c r="Q201">
        <v>28.5</v>
      </c>
      <c r="R201">
        <v>1.2</v>
      </c>
      <c r="S201">
        <v>0.9</v>
      </c>
      <c r="T201">
        <v>7.9</v>
      </c>
      <c r="U201">
        <v>2.9</v>
      </c>
      <c r="V201">
        <v>1.5</v>
      </c>
      <c r="W201">
        <v>18</v>
      </c>
      <c r="X201">
        <f t="shared" si="15"/>
        <v>0.58064516129032262</v>
      </c>
      <c r="Y201">
        <v>5.7</v>
      </c>
      <c r="Z201">
        <v>0.8</v>
      </c>
      <c r="AA201">
        <v>1.1000000000000001</v>
      </c>
    </row>
    <row r="202" spans="1:27">
      <c r="A202" t="s">
        <v>328</v>
      </c>
      <c r="B202" t="s">
        <v>67</v>
      </c>
      <c r="C202" t="s">
        <v>49</v>
      </c>
      <c r="D202" t="s">
        <v>30</v>
      </c>
      <c r="E202">
        <v>25</v>
      </c>
      <c r="F202">
        <v>32</v>
      </c>
      <c r="G202">
        <v>2550</v>
      </c>
      <c r="H202">
        <f t="shared" si="12"/>
        <v>28.333333333333332</v>
      </c>
      <c r="I202">
        <v>1</v>
      </c>
      <c r="J202">
        <f t="shared" si="13"/>
        <v>3.5294117647058823E-2</v>
      </c>
      <c r="K202">
        <v>0.6</v>
      </c>
      <c r="L202">
        <v>0.2</v>
      </c>
      <c r="M202">
        <v>0</v>
      </c>
      <c r="N202">
        <f t="shared" si="14"/>
        <v>0</v>
      </c>
      <c r="O202">
        <v>1.1000000000000001</v>
      </c>
      <c r="P202">
        <v>0.5</v>
      </c>
      <c r="Q202">
        <v>29.6</v>
      </c>
      <c r="R202">
        <v>1.7</v>
      </c>
      <c r="S202">
        <v>0.6</v>
      </c>
      <c r="T202">
        <v>5.0999999999999996</v>
      </c>
      <c r="U202">
        <v>2.1</v>
      </c>
      <c r="V202">
        <v>1.2</v>
      </c>
      <c r="W202">
        <v>11</v>
      </c>
      <c r="X202">
        <f t="shared" si="15"/>
        <v>0.38823529411764707</v>
      </c>
      <c r="Y202">
        <v>4.3</v>
      </c>
      <c r="Z202">
        <v>0.5</v>
      </c>
      <c r="AA202">
        <v>0.8</v>
      </c>
    </row>
    <row r="203" spans="1:27">
      <c r="A203" t="s">
        <v>329</v>
      </c>
      <c r="B203" t="s">
        <v>52</v>
      </c>
      <c r="C203" t="s">
        <v>330</v>
      </c>
      <c r="D203" t="s">
        <v>31</v>
      </c>
      <c r="E203">
        <v>38</v>
      </c>
      <c r="F203">
        <v>23</v>
      </c>
      <c r="G203">
        <v>2027</v>
      </c>
      <c r="H203">
        <f t="shared" si="12"/>
        <v>22.522222222222222</v>
      </c>
      <c r="I203">
        <v>1</v>
      </c>
      <c r="J203">
        <f t="shared" si="13"/>
        <v>4.4400592007893439E-2</v>
      </c>
      <c r="K203">
        <v>0.2</v>
      </c>
      <c r="L203">
        <v>0.1</v>
      </c>
      <c r="M203">
        <v>0</v>
      </c>
      <c r="N203">
        <f t="shared" si="14"/>
        <v>0</v>
      </c>
      <c r="O203">
        <v>0.1</v>
      </c>
      <c r="P203">
        <v>0.09</v>
      </c>
      <c r="Q203">
        <v>43.1</v>
      </c>
      <c r="R203">
        <v>1.9</v>
      </c>
      <c r="S203">
        <v>0</v>
      </c>
      <c r="T203">
        <v>5.6</v>
      </c>
      <c r="U203">
        <v>1</v>
      </c>
      <c r="V203">
        <v>1.8</v>
      </c>
      <c r="W203">
        <v>10</v>
      </c>
      <c r="X203">
        <f t="shared" si="15"/>
        <v>0.44400592007893441</v>
      </c>
      <c r="Y203">
        <v>2.6</v>
      </c>
      <c r="Z203">
        <v>0.6</v>
      </c>
      <c r="AA203">
        <v>0.6</v>
      </c>
    </row>
    <row r="204" spans="1:27">
      <c r="A204" t="s">
        <v>331</v>
      </c>
      <c r="B204" t="s">
        <v>54</v>
      </c>
      <c r="C204" t="s">
        <v>49</v>
      </c>
      <c r="D204" t="s">
        <v>31</v>
      </c>
      <c r="E204">
        <v>36</v>
      </c>
      <c r="F204">
        <v>25</v>
      </c>
      <c r="G204">
        <v>2250</v>
      </c>
      <c r="H204">
        <f t="shared" si="12"/>
        <v>25</v>
      </c>
      <c r="I204">
        <v>1</v>
      </c>
      <c r="J204">
        <f t="shared" si="13"/>
        <v>0.04</v>
      </c>
      <c r="K204">
        <v>0.3</v>
      </c>
      <c r="L204">
        <v>0.04</v>
      </c>
      <c r="M204">
        <v>0</v>
      </c>
      <c r="N204">
        <f t="shared" si="14"/>
        <v>0</v>
      </c>
      <c r="O204">
        <v>0</v>
      </c>
      <c r="P204">
        <v>0.4</v>
      </c>
      <c r="Q204">
        <v>24.2</v>
      </c>
      <c r="R204">
        <v>1.7</v>
      </c>
      <c r="S204">
        <v>0</v>
      </c>
      <c r="T204">
        <v>9.3000000000000007</v>
      </c>
      <c r="U204">
        <v>1.8</v>
      </c>
      <c r="V204">
        <v>3.2</v>
      </c>
      <c r="W204">
        <v>19</v>
      </c>
      <c r="X204">
        <f t="shared" si="15"/>
        <v>0.76</v>
      </c>
      <c r="Y204">
        <v>4</v>
      </c>
      <c r="Z204">
        <v>1.6</v>
      </c>
      <c r="AA204">
        <v>0.8</v>
      </c>
    </row>
    <row r="205" spans="1:27">
      <c r="A205" t="s">
        <v>332</v>
      </c>
      <c r="B205" t="s">
        <v>69</v>
      </c>
      <c r="C205" t="s">
        <v>49</v>
      </c>
      <c r="D205" t="s">
        <v>303</v>
      </c>
      <c r="E205">
        <v>26</v>
      </c>
      <c r="F205">
        <v>30</v>
      </c>
      <c r="G205">
        <v>2700</v>
      </c>
      <c r="H205">
        <f t="shared" si="12"/>
        <v>30</v>
      </c>
      <c r="I205">
        <v>1</v>
      </c>
      <c r="J205">
        <f t="shared" si="13"/>
        <v>3.3333333333333333E-2</v>
      </c>
      <c r="K205">
        <v>0.3</v>
      </c>
      <c r="L205">
        <v>0.1</v>
      </c>
      <c r="M205">
        <v>1</v>
      </c>
      <c r="N205">
        <f t="shared" si="14"/>
        <v>3.3333333333333333E-2</v>
      </c>
      <c r="O205">
        <v>0.3</v>
      </c>
      <c r="P205">
        <v>0.3</v>
      </c>
      <c r="Q205">
        <v>18.7</v>
      </c>
      <c r="R205">
        <v>2.9</v>
      </c>
      <c r="S205">
        <v>0.2</v>
      </c>
      <c r="T205">
        <v>8.8000000000000007</v>
      </c>
      <c r="U205">
        <v>3.8</v>
      </c>
      <c r="V205">
        <v>2.2000000000000002</v>
      </c>
      <c r="W205">
        <v>20</v>
      </c>
      <c r="X205">
        <f t="shared" si="15"/>
        <v>0.66666666666666663</v>
      </c>
      <c r="Y205">
        <v>4.4000000000000004</v>
      </c>
      <c r="Z205">
        <v>1.3</v>
      </c>
      <c r="AA205">
        <v>1.1000000000000001</v>
      </c>
    </row>
    <row r="206" spans="1:27">
      <c r="A206" t="s">
        <v>333</v>
      </c>
      <c r="B206" t="s">
        <v>58</v>
      </c>
      <c r="C206" t="s">
        <v>49</v>
      </c>
      <c r="D206" t="s">
        <v>30</v>
      </c>
      <c r="E206">
        <v>32</v>
      </c>
      <c r="F206">
        <v>27</v>
      </c>
      <c r="G206">
        <v>2329</v>
      </c>
      <c r="H206">
        <f t="shared" si="12"/>
        <v>25.877777777777776</v>
      </c>
      <c r="I206">
        <v>1</v>
      </c>
      <c r="J206">
        <f t="shared" si="13"/>
        <v>3.8643194504079006E-2</v>
      </c>
      <c r="K206">
        <v>0.5</v>
      </c>
      <c r="L206">
        <v>0.1</v>
      </c>
      <c r="M206">
        <v>0</v>
      </c>
      <c r="N206">
        <f t="shared" si="14"/>
        <v>0</v>
      </c>
      <c r="O206">
        <v>1.2</v>
      </c>
      <c r="P206">
        <v>0.2</v>
      </c>
      <c r="Q206">
        <v>25</v>
      </c>
      <c r="R206">
        <v>2.2999999999999998</v>
      </c>
      <c r="S206">
        <v>0.4</v>
      </c>
      <c r="T206">
        <v>6.8</v>
      </c>
      <c r="U206">
        <v>3.5</v>
      </c>
      <c r="V206">
        <v>1.6</v>
      </c>
      <c r="W206">
        <v>6</v>
      </c>
      <c r="X206">
        <f t="shared" si="15"/>
        <v>0.23185916702447404</v>
      </c>
      <c r="Y206">
        <v>5</v>
      </c>
      <c r="Z206">
        <v>0.9</v>
      </c>
      <c r="AA206">
        <v>0.7</v>
      </c>
    </row>
    <row r="207" spans="1:27">
      <c r="A207" t="s">
        <v>334</v>
      </c>
      <c r="B207" t="s">
        <v>147</v>
      </c>
      <c r="C207" t="s">
        <v>49</v>
      </c>
      <c r="D207" t="s">
        <v>305</v>
      </c>
      <c r="E207">
        <v>28</v>
      </c>
      <c r="F207">
        <v>33</v>
      </c>
      <c r="G207">
        <v>2970</v>
      </c>
      <c r="H207">
        <f t="shared" si="12"/>
        <v>33</v>
      </c>
      <c r="I207">
        <v>1</v>
      </c>
      <c r="J207">
        <f t="shared" si="13"/>
        <v>3.0303030303030304E-2</v>
      </c>
      <c r="K207">
        <v>0.3</v>
      </c>
      <c r="L207">
        <v>0.09</v>
      </c>
      <c r="M207">
        <v>5</v>
      </c>
      <c r="N207">
        <f t="shared" si="14"/>
        <v>0.15151515151515152</v>
      </c>
      <c r="O207">
        <v>0.6</v>
      </c>
      <c r="P207">
        <v>0.6</v>
      </c>
      <c r="Q207">
        <v>27.1</v>
      </c>
      <c r="R207">
        <v>1.7</v>
      </c>
      <c r="S207">
        <v>0.8</v>
      </c>
      <c r="T207">
        <v>5.2</v>
      </c>
      <c r="U207">
        <v>3.2</v>
      </c>
      <c r="V207">
        <v>1.7</v>
      </c>
      <c r="W207">
        <v>15</v>
      </c>
      <c r="X207">
        <f t="shared" si="15"/>
        <v>0.45454545454545453</v>
      </c>
      <c r="Y207">
        <v>3.6</v>
      </c>
      <c r="Z207">
        <v>0.6</v>
      </c>
      <c r="AA207">
        <v>0.5</v>
      </c>
    </row>
    <row r="208" spans="1:27">
      <c r="A208" t="s">
        <v>335</v>
      </c>
      <c r="B208" t="s">
        <v>55</v>
      </c>
      <c r="C208" t="s">
        <v>49</v>
      </c>
      <c r="D208" t="s">
        <v>305</v>
      </c>
      <c r="E208">
        <v>27</v>
      </c>
      <c r="F208">
        <v>24</v>
      </c>
      <c r="G208">
        <v>1432</v>
      </c>
      <c r="H208">
        <f t="shared" si="12"/>
        <v>15.911111111111111</v>
      </c>
      <c r="I208">
        <v>1</v>
      </c>
      <c r="J208">
        <f t="shared" si="13"/>
        <v>6.2849162011173187E-2</v>
      </c>
      <c r="K208">
        <v>0.5</v>
      </c>
      <c r="L208">
        <v>0.08</v>
      </c>
      <c r="M208">
        <v>1</v>
      </c>
      <c r="N208">
        <f t="shared" si="14"/>
        <v>6.2849162011173187E-2</v>
      </c>
      <c r="O208">
        <v>0.7</v>
      </c>
      <c r="P208">
        <v>0.4</v>
      </c>
      <c r="Q208">
        <v>11</v>
      </c>
      <c r="R208">
        <v>0.7</v>
      </c>
      <c r="S208">
        <v>0.7</v>
      </c>
      <c r="T208">
        <v>3.6</v>
      </c>
      <c r="U208">
        <v>2.4</v>
      </c>
      <c r="V208">
        <v>1</v>
      </c>
      <c r="W208">
        <v>5</v>
      </c>
      <c r="X208">
        <f t="shared" si="15"/>
        <v>0.31424581005586594</v>
      </c>
      <c r="Y208">
        <v>3.7</v>
      </c>
      <c r="Z208">
        <v>0.6</v>
      </c>
      <c r="AA208">
        <v>1</v>
      </c>
    </row>
    <row r="209" spans="1:27">
      <c r="A209" t="s">
        <v>336</v>
      </c>
      <c r="B209" t="s">
        <v>64</v>
      </c>
      <c r="C209" t="s">
        <v>49</v>
      </c>
      <c r="D209" t="s">
        <v>144</v>
      </c>
      <c r="E209">
        <v>34</v>
      </c>
      <c r="F209">
        <v>24</v>
      </c>
      <c r="G209">
        <v>1550</v>
      </c>
      <c r="H209">
        <f t="shared" si="12"/>
        <v>17.222222222222221</v>
      </c>
      <c r="I209">
        <v>1</v>
      </c>
      <c r="J209">
        <f t="shared" si="13"/>
        <v>5.8064516129032261E-2</v>
      </c>
      <c r="K209">
        <v>0.3</v>
      </c>
      <c r="L209">
        <v>0.04</v>
      </c>
      <c r="M209">
        <v>0</v>
      </c>
      <c r="N209">
        <f t="shared" si="14"/>
        <v>0</v>
      </c>
      <c r="O209">
        <v>0.2</v>
      </c>
      <c r="P209">
        <v>0.2</v>
      </c>
      <c r="Q209">
        <v>20.5</v>
      </c>
      <c r="R209">
        <v>1.9</v>
      </c>
      <c r="S209">
        <v>0.2</v>
      </c>
      <c r="T209">
        <v>6.5</v>
      </c>
      <c r="U209">
        <v>1.7</v>
      </c>
      <c r="V209">
        <v>2.1</v>
      </c>
      <c r="W209">
        <v>12</v>
      </c>
      <c r="X209">
        <f t="shared" si="15"/>
        <v>0.6967741935483871</v>
      </c>
      <c r="Y209">
        <v>3.4</v>
      </c>
      <c r="Z209">
        <v>0.9</v>
      </c>
      <c r="AA209">
        <v>0.6</v>
      </c>
    </row>
    <row r="210" spans="1:27">
      <c r="A210" t="s">
        <v>337</v>
      </c>
      <c r="B210" t="s">
        <v>73</v>
      </c>
      <c r="C210" t="s">
        <v>49</v>
      </c>
      <c r="D210" t="s">
        <v>144</v>
      </c>
      <c r="E210">
        <v>32</v>
      </c>
      <c r="F210">
        <v>24</v>
      </c>
      <c r="G210">
        <v>2029</v>
      </c>
      <c r="H210">
        <f t="shared" si="12"/>
        <v>22.544444444444444</v>
      </c>
      <c r="I210">
        <v>1</v>
      </c>
      <c r="J210">
        <f t="shared" si="13"/>
        <v>4.435682602267127E-2</v>
      </c>
      <c r="K210">
        <v>0.4</v>
      </c>
      <c r="L210">
        <v>0.2</v>
      </c>
      <c r="M210">
        <v>0</v>
      </c>
      <c r="N210">
        <f t="shared" si="14"/>
        <v>0</v>
      </c>
      <c r="O210">
        <v>0.7</v>
      </c>
      <c r="P210">
        <v>0.3</v>
      </c>
      <c r="Q210">
        <v>19.3</v>
      </c>
      <c r="R210">
        <v>2.6</v>
      </c>
      <c r="S210">
        <v>0.5</v>
      </c>
      <c r="T210">
        <v>4.9000000000000004</v>
      </c>
      <c r="U210">
        <v>1.3</v>
      </c>
      <c r="V210">
        <v>0.8</v>
      </c>
      <c r="W210">
        <v>12</v>
      </c>
      <c r="X210">
        <f t="shared" si="15"/>
        <v>0.53228191227205524</v>
      </c>
      <c r="Y210">
        <v>3.9</v>
      </c>
      <c r="Z210">
        <v>0.7</v>
      </c>
      <c r="AA210">
        <v>1.6</v>
      </c>
    </row>
    <row r="211" spans="1:27">
      <c r="A211" t="s">
        <v>338</v>
      </c>
      <c r="B211" t="s">
        <v>54</v>
      </c>
      <c r="C211" t="s">
        <v>49</v>
      </c>
      <c r="D211" t="s">
        <v>339</v>
      </c>
      <c r="E211">
        <v>29</v>
      </c>
      <c r="F211">
        <v>30</v>
      </c>
      <c r="G211">
        <v>2700</v>
      </c>
      <c r="H211">
        <f t="shared" si="12"/>
        <v>30</v>
      </c>
      <c r="I211">
        <v>1</v>
      </c>
      <c r="J211">
        <f t="shared" si="13"/>
        <v>3.3333333333333333E-2</v>
      </c>
      <c r="K211">
        <v>0.2</v>
      </c>
      <c r="L211">
        <v>0.1</v>
      </c>
      <c r="M211">
        <v>1</v>
      </c>
      <c r="N211">
        <f t="shared" si="14"/>
        <v>3.3333333333333333E-2</v>
      </c>
      <c r="O211">
        <v>0.4</v>
      </c>
      <c r="P211">
        <v>0.3</v>
      </c>
      <c r="Q211">
        <v>27.7</v>
      </c>
      <c r="R211">
        <v>2.5</v>
      </c>
      <c r="S211">
        <v>0.7</v>
      </c>
      <c r="T211">
        <v>5.6</v>
      </c>
      <c r="U211">
        <v>2.4</v>
      </c>
      <c r="V211">
        <v>1.8</v>
      </c>
      <c r="W211">
        <v>16</v>
      </c>
      <c r="X211">
        <f t="shared" si="15"/>
        <v>0.53333333333333333</v>
      </c>
      <c r="Y211">
        <v>3.4</v>
      </c>
      <c r="Z211">
        <v>1.2</v>
      </c>
      <c r="AA211">
        <v>1.2</v>
      </c>
    </row>
    <row r="212" spans="1:27">
      <c r="A212" t="s">
        <v>340</v>
      </c>
      <c r="B212" t="s">
        <v>158</v>
      </c>
      <c r="C212" t="s">
        <v>49</v>
      </c>
      <c r="D212" t="s">
        <v>31</v>
      </c>
      <c r="E212">
        <v>26</v>
      </c>
      <c r="F212">
        <v>20</v>
      </c>
      <c r="G212">
        <v>1245</v>
      </c>
      <c r="H212">
        <f t="shared" si="12"/>
        <v>13.833333333333334</v>
      </c>
      <c r="I212">
        <v>1</v>
      </c>
      <c r="J212">
        <f t="shared" si="13"/>
        <v>7.2289156626506021E-2</v>
      </c>
      <c r="K212">
        <v>0.2</v>
      </c>
      <c r="L212">
        <v>0.05</v>
      </c>
      <c r="M212">
        <v>0</v>
      </c>
      <c r="N212">
        <f t="shared" si="14"/>
        <v>0</v>
      </c>
      <c r="O212">
        <v>0.1</v>
      </c>
      <c r="P212">
        <v>0.2</v>
      </c>
      <c r="Q212">
        <v>20.9</v>
      </c>
      <c r="R212">
        <v>3</v>
      </c>
      <c r="S212">
        <v>0.05</v>
      </c>
      <c r="T212">
        <v>4.9000000000000004</v>
      </c>
      <c r="U212">
        <v>1.2</v>
      </c>
      <c r="V212">
        <v>1.2</v>
      </c>
      <c r="W212">
        <v>7</v>
      </c>
      <c r="X212">
        <f t="shared" si="15"/>
        <v>0.50602409638554213</v>
      </c>
      <c r="Y212">
        <v>2.4</v>
      </c>
      <c r="Z212">
        <v>0.4</v>
      </c>
      <c r="AA212">
        <v>0.7</v>
      </c>
    </row>
    <row r="213" spans="1:27">
      <c r="A213" t="s">
        <v>341</v>
      </c>
      <c r="B213" t="s">
        <v>50</v>
      </c>
      <c r="C213" t="s">
        <v>49</v>
      </c>
      <c r="D213" t="s">
        <v>305</v>
      </c>
      <c r="E213">
        <v>23</v>
      </c>
      <c r="F213">
        <v>33</v>
      </c>
      <c r="G213">
        <v>2970</v>
      </c>
      <c r="H213">
        <f t="shared" si="12"/>
        <v>33</v>
      </c>
      <c r="I213">
        <v>0</v>
      </c>
      <c r="J213">
        <f t="shared" si="13"/>
        <v>0</v>
      </c>
      <c r="K213">
        <v>0.8</v>
      </c>
      <c r="L213">
        <v>0.06</v>
      </c>
      <c r="M213">
        <v>5</v>
      </c>
      <c r="N213">
        <f t="shared" si="14"/>
        <v>0.15151515151515152</v>
      </c>
      <c r="O213">
        <v>1.4</v>
      </c>
      <c r="P213">
        <v>1</v>
      </c>
      <c r="Q213">
        <v>36.700000000000003</v>
      </c>
      <c r="R213">
        <v>3.3</v>
      </c>
      <c r="S213">
        <v>1.7</v>
      </c>
      <c r="T213">
        <v>7</v>
      </c>
      <c r="U213">
        <v>3.2</v>
      </c>
      <c r="V213">
        <v>1.4</v>
      </c>
      <c r="W213">
        <v>15</v>
      </c>
      <c r="X213">
        <f t="shared" si="15"/>
        <v>0.45454545454545453</v>
      </c>
      <c r="Y213">
        <v>4.2</v>
      </c>
      <c r="Z213">
        <v>0.4</v>
      </c>
      <c r="AA213">
        <v>1</v>
      </c>
    </row>
    <row r="214" spans="1:27">
      <c r="A214" t="s">
        <v>342</v>
      </c>
      <c r="B214" t="s">
        <v>73</v>
      </c>
      <c r="C214" t="s">
        <v>49</v>
      </c>
      <c r="D214" t="s">
        <v>30</v>
      </c>
      <c r="E214">
        <v>30</v>
      </c>
      <c r="F214">
        <v>27</v>
      </c>
      <c r="G214">
        <v>2430</v>
      </c>
      <c r="H214">
        <f t="shared" si="12"/>
        <v>27</v>
      </c>
      <c r="I214">
        <v>0</v>
      </c>
      <c r="J214">
        <f t="shared" si="13"/>
        <v>0</v>
      </c>
      <c r="K214">
        <v>0.2</v>
      </c>
      <c r="L214">
        <v>0.04</v>
      </c>
      <c r="M214">
        <v>0</v>
      </c>
      <c r="N214">
        <f t="shared" si="14"/>
        <v>0</v>
      </c>
      <c r="O214">
        <v>0.8</v>
      </c>
      <c r="P214">
        <v>0.8</v>
      </c>
      <c r="Q214">
        <v>27.6</v>
      </c>
      <c r="R214">
        <v>3</v>
      </c>
      <c r="S214">
        <v>1.1000000000000001</v>
      </c>
      <c r="T214">
        <v>9.6999999999999993</v>
      </c>
      <c r="U214">
        <v>3</v>
      </c>
      <c r="V214">
        <v>2</v>
      </c>
      <c r="W214">
        <v>15</v>
      </c>
      <c r="X214">
        <f t="shared" si="15"/>
        <v>0.55555555555555558</v>
      </c>
      <c r="Y214">
        <v>6.7</v>
      </c>
      <c r="Z214">
        <v>1.1000000000000001</v>
      </c>
      <c r="AA214">
        <v>1.3</v>
      </c>
    </row>
    <row r="215" spans="1:27">
      <c r="A215" t="s">
        <v>343</v>
      </c>
      <c r="B215" t="s">
        <v>147</v>
      </c>
      <c r="C215" t="s">
        <v>49</v>
      </c>
      <c r="D215" t="s">
        <v>30</v>
      </c>
      <c r="E215">
        <v>25</v>
      </c>
      <c r="F215">
        <v>31</v>
      </c>
      <c r="G215">
        <v>2790</v>
      </c>
      <c r="H215">
        <f t="shared" si="12"/>
        <v>31</v>
      </c>
      <c r="I215">
        <v>0</v>
      </c>
      <c r="J215">
        <f t="shared" si="13"/>
        <v>0</v>
      </c>
      <c r="K215">
        <v>0.4</v>
      </c>
      <c r="L215">
        <v>0.2</v>
      </c>
      <c r="M215">
        <v>0</v>
      </c>
      <c r="N215">
        <f t="shared" si="14"/>
        <v>0</v>
      </c>
      <c r="O215">
        <v>0.9</v>
      </c>
      <c r="P215">
        <v>0.2</v>
      </c>
      <c r="Q215">
        <v>31.1</v>
      </c>
      <c r="R215">
        <v>2.9</v>
      </c>
      <c r="S215">
        <v>0.5</v>
      </c>
      <c r="T215">
        <v>8.4</v>
      </c>
      <c r="U215">
        <v>3.1</v>
      </c>
      <c r="V215">
        <v>3.7</v>
      </c>
      <c r="W215">
        <v>28</v>
      </c>
      <c r="X215">
        <f t="shared" si="15"/>
        <v>0.90322580645161288</v>
      </c>
      <c r="Y215">
        <v>4.8</v>
      </c>
      <c r="Z215">
        <v>1.3</v>
      </c>
      <c r="AA215">
        <v>0.6</v>
      </c>
    </row>
    <row r="216" spans="1:27">
      <c r="A216" t="s">
        <v>344</v>
      </c>
      <c r="B216" t="s">
        <v>56</v>
      </c>
      <c r="C216" t="s">
        <v>49</v>
      </c>
      <c r="D216" t="s">
        <v>30</v>
      </c>
      <c r="E216">
        <v>23</v>
      </c>
      <c r="F216">
        <v>34</v>
      </c>
      <c r="G216">
        <v>2664</v>
      </c>
      <c r="H216">
        <f t="shared" si="12"/>
        <v>29.6</v>
      </c>
      <c r="I216">
        <v>0</v>
      </c>
      <c r="J216">
        <f t="shared" si="13"/>
        <v>0</v>
      </c>
      <c r="K216">
        <v>0.9</v>
      </c>
      <c r="L216">
        <v>0.2</v>
      </c>
      <c r="M216">
        <v>0</v>
      </c>
      <c r="N216">
        <f t="shared" si="14"/>
        <v>0</v>
      </c>
      <c r="O216">
        <v>2</v>
      </c>
      <c r="P216">
        <v>0.8</v>
      </c>
      <c r="Q216">
        <v>22.3</v>
      </c>
      <c r="R216">
        <v>1.6</v>
      </c>
      <c r="S216">
        <v>1.3</v>
      </c>
      <c r="T216">
        <v>5.6</v>
      </c>
      <c r="U216">
        <v>1.6</v>
      </c>
      <c r="V216">
        <v>1.3</v>
      </c>
      <c r="W216">
        <v>13</v>
      </c>
      <c r="X216">
        <f t="shared" si="15"/>
        <v>0.43918918918918914</v>
      </c>
      <c r="Y216">
        <v>5.6</v>
      </c>
      <c r="Z216">
        <v>0.8</v>
      </c>
      <c r="AA216">
        <v>0.3</v>
      </c>
    </row>
    <row r="217" spans="1:27">
      <c r="A217" t="s">
        <v>345</v>
      </c>
      <c r="B217" t="s">
        <v>52</v>
      </c>
      <c r="C217" t="s">
        <v>49</v>
      </c>
      <c r="D217" t="s">
        <v>303</v>
      </c>
      <c r="E217">
        <v>22</v>
      </c>
      <c r="F217">
        <v>22</v>
      </c>
      <c r="G217">
        <v>1880</v>
      </c>
      <c r="H217">
        <f t="shared" si="12"/>
        <v>20.888888888888889</v>
      </c>
      <c r="I217">
        <v>0</v>
      </c>
      <c r="J217">
        <f t="shared" si="13"/>
        <v>0</v>
      </c>
      <c r="K217">
        <v>0.3</v>
      </c>
      <c r="L217">
        <v>0.1</v>
      </c>
      <c r="M217">
        <v>3</v>
      </c>
      <c r="N217">
        <f t="shared" si="14"/>
        <v>0.14361702127659573</v>
      </c>
      <c r="O217">
        <v>0.1</v>
      </c>
      <c r="P217">
        <v>0.2</v>
      </c>
      <c r="Q217">
        <v>40.9</v>
      </c>
      <c r="R217">
        <v>2.2000000000000002</v>
      </c>
      <c r="S217">
        <v>0.2</v>
      </c>
      <c r="T217">
        <v>8</v>
      </c>
      <c r="U217">
        <v>2</v>
      </c>
      <c r="V217">
        <v>2.5</v>
      </c>
      <c r="W217">
        <v>13</v>
      </c>
      <c r="X217">
        <f t="shared" si="15"/>
        <v>0.62234042553191493</v>
      </c>
      <c r="Y217">
        <v>3.7</v>
      </c>
      <c r="Z217">
        <v>1</v>
      </c>
      <c r="AA217">
        <v>1.4</v>
      </c>
    </row>
    <row r="218" spans="1:27">
      <c r="A218" t="s">
        <v>346</v>
      </c>
      <c r="B218" t="s">
        <v>62</v>
      </c>
      <c r="C218" t="s">
        <v>347</v>
      </c>
      <c r="D218" t="s">
        <v>31</v>
      </c>
      <c r="E218">
        <v>33</v>
      </c>
      <c r="F218">
        <v>29</v>
      </c>
      <c r="G218">
        <v>2610</v>
      </c>
      <c r="H218">
        <f t="shared" si="12"/>
        <v>29</v>
      </c>
      <c r="I218">
        <v>0</v>
      </c>
      <c r="J218">
        <f t="shared" si="13"/>
        <v>0</v>
      </c>
      <c r="K218">
        <v>0.2</v>
      </c>
      <c r="L218">
        <v>7.0000000000000007E-2</v>
      </c>
      <c r="M218">
        <v>1</v>
      </c>
      <c r="N218">
        <f t="shared" si="14"/>
        <v>3.4482758620689655E-2</v>
      </c>
      <c r="O218">
        <v>0.2</v>
      </c>
      <c r="P218">
        <v>0.1</v>
      </c>
      <c r="Q218">
        <v>28.1</v>
      </c>
      <c r="R218">
        <v>3.3</v>
      </c>
      <c r="S218">
        <v>0.03</v>
      </c>
      <c r="T218">
        <v>7.2</v>
      </c>
      <c r="U218">
        <v>0.9</v>
      </c>
      <c r="V218">
        <v>3.3</v>
      </c>
      <c r="W218">
        <v>13</v>
      </c>
      <c r="X218">
        <f t="shared" si="15"/>
        <v>0.44827586206896552</v>
      </c>
      <c r="Y218">
        <v>3.7</v>
      </c>
      <c r="Z218">
        <v>1.6</v>
      </c>
      <c r="AA218">
        <v>0.7</v>
      </c>
    </row>
    <row r="219" spans="1:27">
      <c r="A219" t="s">
        <v>348</v>
      </c>
      <c r="B219" t="s">
        <v>73</v>
      </c>
      <c r="C219" t="s">
        <v>349</v>
      </c>
      <c r="D219" t="s">
        <v>31</v>
      </c>
      <c r="E219">
        <v>32</v>
      </c>
      <c r="F219">
        <v>29</v>
      </c>
      <c r="G219">
        <v>2610</v>
      </c>
      <c r="H219">
        <f t="shared" si="12"/>
        <v>29</v>
      </c>
      <c r="I219">
        <v>0</v>
      </c>
      <c r="J219">
        <f t="shared" si="13"/>
        <v>0</v>
      </c>
      <c r="K219">
        <v>0.7</v>
      </c>
      <c r="L219">
        <v>7.0000000000000007E-2</v>
      </c>
      <c r="M219">
        <v>0</v>
      </c>
      <c r="N219">
        <f t="shared" si="14"/>
        <v>0</v>
      </c>
      <c r="O219">
        <v>0.03</v>
      </c>
      <c r="P219">
        <v>0.03</v>
      </c>
      <c r="Q219">
        <v>27.9</v>
      </c>
      <c r="R219">
        <v>4.5999999999999996</v>
      </c>
      <c r="S219">
        <v>0</v>
      </c>
      <c r="T219">
        <v>9.8000000000000007</v>
      </c>
      <c r="U219">
        <v>1.6</v>
      </c>
      <c r="V219">
        <v>3.7</v>
      </c>
      <c r="W219">
        <v>22</v>
      </c>
      <c r="X219">
        <f t="shared" si="15"/>
        <v>0.75862068965517238</v>
      </c>
      <c r="Y219">
        <v>5.9</v>
      </c>
      <c r="Z219">
        <v>3</v>
      </c>
      <c r="AA219">
        <v>1.9</v>
      </c>
    </row>
    <row r="220" spans="1:27">
      <c r="A220" t="s">
        <v>350</v>
      </c>
      <c r="B220" t="s">
        <v>62</v>
      </c>
      <c r="C220" t="s">
        <v>49</v>
      </c>
      <c r="D220" t="s">
        <v>305</v>
      </c>
      <c r="E220">
        <v>26</v>
      </c>
      <c r="F220">
        <v>27</v>
      </c>
      <c r="G220">
        <v>2430</v>
      </c>
      <c r="H220">
        <f t="shared" si="12"/>
        <v>27</v>
      </c>
      <c r="I220">
        <v>0</v>
      </c>
      <c r="J220">
        <f t="shared" si="13"/>
        <v>0</v>
      </c>
      <c r="K220">
        <v>0.3</v>
      </c>
      <c r="L220">
        <v>0.1</v>
      </c>
      <c r="M220">
        <v>2</v>
      </c>
      <c r="N220">
        <f t="shared" si="14"/>
        <v>7.407407407407407E-2</v>
      </c>
      <c r="O220">
        <v>1.7</v>
      </c>
      <c r="P220">
        <v>0.5</v>
      </c>
      <c r="Q220">
        <v>24.4</v>
      </c>
      <c r="R220">
        <v>2</v>
      </c>
      <c r="S220">
        <v>1</v>
      </c>
      <c r="T220">
        <v>8.6999999999999993</v>
      </c>
      <c r="U220">
        <v>3.9</v>
      </c>
      <c r="V220">
        <v>2</v>
      </c>
      <c r="W220">
        <v>17</v>
      </c>
      <c r="X220">
        <f t="shared" si="15"/>
        <v>0.62962962962962965</v>
      </c>
      <c r="Y220">
        <v>6.6</v>
      </c>
      <c r="Z220">
        <v>0.9</v>
      </c>
      <c r="AA220">
        <v>1.1000000000000001</v>
      </c>
    </row>
    <row r="221" spans="1:27">
      <c r="A221" t="s">
        <v>351</v>
      </c>
      <c r="B221" t="s">
        <v>55</v>
      </c>
      <c r="C221" t="s">
        <v>49</v>
      </c>
      <c r="D221" t="s">
        <v>30</v>
      </c>
      <c r="E221">
        <v>35</v>
      </c>
      <c r="F221">
        <v>27</v>
      </c>
      <c r="G221">
        <v>2430</v>
      </c>
      <c r="H221">
        <f t="shared" si="12"/>
        <v>27</v>
      </c>
      <c r="I221">
        <v>0</v>
      </c>
      <c r="J221">
        <f t="shared" si="13"/>
        <v>0</v>
      </c>
      <c r="K221">
        <v>0.2</v>
      </c>
      <c r="L221">
        <v>7.0000000000000007E-2</v>
      </c>
      <c r="M221">
        <v>1</v>
      </c>
      <c r="N221">
        <f t="shared" si="14"/>
        <v>3.7037037037037035E-2</v>
      </c>
      <c r="O221">
        <v>0.5</v>
      </c>
      <c r="P221">
        <v>0.8</v>
      </c>
      <c r="Q221">
        <v>25.4</v>
      </c>
      <c r="R221">
        <v>2.9</v>
      </c>
      <c r="S221">
        <v>1.2</v>
      </c>
      <c r="T221">
        <v>6.6</v>
      </c>
      <c r="U221">
        <v>1.7</v>
      </c>
      <c r="V221">
        <v>1.3</v>
      </c>
      <c r="W221">
        <v>5</v>
      </c>
      <c r="X221">
        <f t="shared" si="15"/>
        <v>0.18518518518518517</v>
      </c>
      <c r="Y221">
        <v>3.2</v>
      </c>
      <c r="Z221">
        <v>1</v>
      </c>
      <c r="AA221">
        <v>0.4</v>
      </c>
    </row>
    <row r="222" spans="1:27">
      <c r="A222" t="s">
        <v>352</v>
      </c>
      <c r="B222" t="s">
        <v>64</v>
      </c>
      <c r="C222" t="s">
        <v>49</v>
      </c>
      <c r="D222" t="s">
        <v>305</v>
      </c>
      <c r="E222">
        <v>28</v>
      </c>
      <c r="F222">
        <v>24</v>
      </c>
      <c r="G222">
        <v>1977</v>
      </c>
      <c r="H222">
        <f t="shared" si="12"/>
        <v>21.966666666666665</v>
      </c>
      <c r="I222">
        <v>0</v>
      </c>
      <c r="J222">
        <f t="shared" si="13"/>
        <v>0</v>
      </c>
      <c r="K222">
        <v>0.9</v>
      </c>
      <c r="L222">
        <v>0.3</v>
      </c>
      <c r="M222">
        <v>2</v>
      </c>
      <c r="N222">
        <f t="shared" si="14"/>
        <v>9.1047040971168447E-2</v>
      </c>
      <c r="O222">
        <v>0.6</v>
      </c>
      <c r="P222">
        <v>0.9</v>
      </c>
      <c r="Q222">
        <v>21.1</v>
      </c>
      <c r="R222">
        <v>1.9</v>
      </c>
      <c r="S222">
        <v>0.6</v>
      </c>
      <c r="T222">
        <v>6.2</v>
      </c>
      <c r="U222">
        <v>2.5</v>
      </c>
      <c r="V222">
        <v>1.5</v>
      </c>
      <c r="W222">
        <v>13</v>
      </c>
      <c r="X222">
        <f t="shared" si="15"/>
        <v>0.59180576631259485</v>
      </c>
      <c r="Y222">
        <v>3.2</v>
      </c>
      <c r="Z222">
        <v>0.8</v>
      </c>
      <c r="AA222">
        <v>1</v>
      </c>
    </row>
    <row r="223" spans="1:27">
      <c r="A223" t="s">
        <v>353</v>
      </c>
      <c r="B223" t="s">
        <v>64</v>
      </c>
      <c r="C223" t="s">
        <v>49</v>
      </c>
      <c r="D223" t="s">
        <v>30</v>
      </c>
      <c r="E223">
        <v>25</v>
      </c>
      <c r="F223">
        <v>20</v>
      </c>
      <c r="G223">
        <v>1618</v>
      </c>
      <c r="H223">
        <f t="shared" si="12"/>
        <v>17.977777777777778</v>
      </c>
      <c r="I223">
        <v>0</v>
      </c>
      <c r="J223">
        <f t="shared" si="13"/>
        <v>0</v>
      </c>
      <c r="K223">
        <v>0.3</v>
      </c>
      <c r="L223">
        <v>0.05</v>
      </c>
      <c r="M223">
        <v>2</v>
      </c>
      <c r="N223">
        <f t="shared" si="14"/>
        <v>0.11124845488257107</v>
      </c>
      <c r="O223">
        <v>1</v>
      </c>
      <c r="P223">
        <v>0.5</v>
      </c>
      <c r="Q223">
        <v>22.6</v>
      </c>
      <c r="R223">
        <v>3.2</v>
      </c>
      <c r="S223">
        <v>0.6</v>
      </c>
      <c r="T223">
        <v>7.5</v>
      </c>
      <c r="U223">
        <v>2.7</v>
      </c>
      <c r="V223">
        <v>2.4</v>
      </c>
      <c r="W223">
        <v>6</v>
      </c>
      <c r="X223">
        <f t="shared" si="15"/>
        <v>0.33374536464771321</v>
      </c>
      <c r="Y223">
        <v>4.4000000000000004</v>
      </c>
      <c r="Z223">
        <v>0.7</v>
      </c>
      <c r="AA223">
        <v>1</v>
      </c>
    </row>
    <row r="224" spans="1:27">
      <c r="A224" t="s">
        <v>354</v>
      </c>
      <c r="B224" t="s">
        <v>52</v>
      </c>
      <c r="C224" t="s">
        <v>49</v>
      </c>
      <c r="D224" t="s">
        <v>339</v>
      </c>
      <c r="E224">
        <v>30</v>
      </c>
      <c r="F224">
        <v>18</v>
      </c>
      <c r="G224">
        <v>1295</v>
      </c>
      <c r="H224">
        <f t="shared" si="12"/>
        <v>14.388888888888889</v>
      </c>
      <c r="I224">
        <v>0</v>
      </c>
      <c r="J224">
        <f t="shared" si="13"/>
        <v>0</v>
      </c>
      <c r="K224">
        <v>0.3</v>
      </c>
      <c r="L224">
        <v>0</v>
      </c>
      <c r="M224">
        <v>0</v>
      </c>
      <c r="N224">
        <f t="shared" si="14"/>
        <v>0</v>
      </c>
      <c r="O224">
        <v>0</v>
      </c>
      <c r="P224">
        <v>0.06</v>
      </c>
      <c r="Q224">
        <v>33.200000000000003</v>
      </c>
      <c r="R224">
        <v>2</v>
      </c>
      <c r="S224">
        <v>0</v>
      </c>
      <c r="T224">
        <v>6.6</v>
      </c>
      <c r="U224">
        <v>1.3</v>
      </c>
      <c r="V224">
        <v>1.8</v>
      </c>
      <c r="W224">
        <v>9</v>
      </c>
      <c r="X224">
        <f t="shared" si="15"/>
        <v>0.62548262548262545</v>
      </c>
      <c r="Y224">
        <v>3.9</v>
      </c>
      <c r="Z224">
        <v>2</v>
      </c>
      <c r="AA224">
        <v>0.4</v>
      </c>
    </row>
    <row r="225" spans="1:27">
      <c r="A225" t="s">
        <v>355</v>
      </c>
      <c r="B225" t="s">
        <v>62</v>
      </c>
      <c r="C225" t="s">
        <v>308</v>
      </c>
      <c r="D225" t="s">
        <v>31</v>
      </c>
      <c r="E225">
        <v>31</v>
      </c>
      <c r="F225">
        <v>17</v>
      </c>
      <c r="G225">
        <v>1504</v>
      </c>
      <c r="H225">
        <f t="shared" si="12"/>
        <v>16.711111111111112</v>
      </c>
      <c r="I225">
        <v>0</v>
      </c>
      <c r="J225">
        <f t="shared" si="13"/>
        <v>0</v>
      </c>
      <c r="K225">
        <v>0.2</v>
      </c>
      <c r="L225">
        <v>0</v>
      </c>
      <c r="M225">
        <v>0</v>
      </c>
      <c r="N225">
        <f t="shared" si="14"/>
        <v>0</v>
      </c>
      <c r="O225">
        <v>0</v>
      </c>
      <c r="P225">
        <v>0.1</v>
      </c>
      <c r="Q225">
        <v>26.5</v>
      </c>
      <c r="R225">
        <v>1.2</v>
      </c>
      <c r="S225">
        <v>0</v>
      </c>
      <c r="T225">
        <v>7.7</v>
      </c>
      <c r="U225">
        <v>1.1000000000000001</v>
      </c>
      <c r="V225">
        <v>2.2000000000000002</v>
      </c>
      <c r="W225">
        <v>14</v>
      </c>
      <c r="X225">
        <f t="shared" si="15"/>
        <v>0.83776595744680848</v>
      </c>
      <c r="Y225">
        <v>3.1</v>
      </c>
      <c r="Z225">
        <v>1.5</v>
      </c>
      <c r="AA225">
        <v>0.5</v>
      </c>
    </row>
    <row r="226" spans="1:27">
      <c r="A226" t="s">
        <v>356</v>
      </c>
      <c r="B226" t="s">
        <v>83</v>
      </c>
      <c r="C226" t="s">
        <v>49</v>
      </c>
      <c r="D226" t="s">
        <v>303</v>
      </c>
      <c r="E226">
        <v>32</v>
      </c>
      <c r="F226">
        <v>34</v>
      </c>
      <c r="G226">
        <v>3060</v>
      </c>
      <c r="H226">
        <f t="shared" si="12"/>
        <v>34</v>
      </c>
      <c r="I226">
        <v>0</v>
      </c>
      <c r="J226">
        <f t="shared" si="13"/>
        <v>0</v>
      </c>
      <c r="K226">
        <v>0.2</v>
      </c>
      <c r="L226">
        <v>0</v>
      </c>
      <c r="M226">
        <v>1</v>
      </c>
      <c r="N226">
        <f t="shared" si="14"/>
        <v>2.9411764705882353E-2</v>
      </c>
      <c r="O226">
        <v>0.2</v>
      </c>
      <c r="P226">
        <v>0.2</v>
      </c>
      <c r="Q226">
        <v>27.3</v>
      </c>
      <c r="R226">
        <v>2.2000000000000002</v>
      </c>
      <c r="S226">
        <v>0.2</v>
      </c>
      <c r="T226">
        <v>6.5</v>
      </c>
      <c r="U226">
        <v>1.9</v>
      </c>
      <c r="V226">
        <v>2.2000000000000002</v>
      </c>
      <c r="W226">
        <v>10</v>
      </c>
      <c r="X226">
        <f t="shared" si="15"/>
        <v>0.29411764705882354</v>
      </c>
      <c r="Y226">
        <v>2.9</v>
      </c>
      <c r="Z226">
        <v>0.8</v>
      </c>
      <c r="AA226">
        <v>0.6</v>
      </c>
    </row>
    <row r="227" spans="1:27">
      <c r="A227" t="s">
        <v>357</v>
      </c>
      <c r="B227" t="s">
        <v>50</v>
      </c>
      <c r="C227" t="s">
        <v>49</v>
      </c>
      <c r="D227" t="s">
        <v>30</v>
      </c>
      <c r="E227">
        <v>31</v>
      </c>
      <c r="F227">
        <v>30</v>
      </c>
      <c r="G227">
        <v>2376</v>
      </c>
      <c r="H227">
        <f t="shared" si="12"/>
        <v>26.4</v>
      </c>
      <c r="I227">
        <v>0</v>
      </c>
      <c r="J227">
        <f t="shared" si="13"/>
        <v>0</v>
      </c>
      <c r="K227">
        <v>0.1</v>
      </c>
      <c r="L227">
        <v>0.03</v>
      </c>
      <c r="M227">
        <v>0</v>
      </c>
      <c r="N227">
        <f t="shared" si="14"/>
        <v>0</v>
      </c>
      <c r="O227">
        <v>0.8</v>
      </c>
      <c r="P227">
        <v>0.4</v>
      </c>
      <c r="Q227">
        <v>31.6</v>
      </c>
      <c r="R227">
        <v>1.8</v>
      </c>
      <c r="S227">
        <v>0.9</v>
      </c>
      <c r="T227">
        <v>5.4</v>
      </c>
      <c r="U227">
        <v>1.9</v>
      </c>
      <c r="V227">
        <v>1.4</v>
      </c>
      <c r="W227">
        <v>9</v>
      </c>
      <c r="X227">
        <f t="shared" si="15"/>
        <v>0.34090909090909094</v>
      </c>
      <c r="Y227">
        <v>3.1</v>
      </c>
      <c r="Z227">
        <v>0.6</v>
      </c>
      <c r="AA227">
        <v>0.8</v>
      </c>
    </row>
    <row r="228" spans="1:27">
      <c r="A228" t="s">
        <v>358</v>
      </c>
      <c r="B228" t="s">
        <v>62</v>
      </c>
      <c r="C228" t="s">
        <v>49</v>
      </c>
      <c r="D228" t="s">
        <v>31</v>
      </c>
      <c r="E228">
        <v>26</v>
      </c>
      <c r="F228">
        <v>28</v>
      </c>
      <c r="G228">
        <v>2500</v>
      </c>
      <c r="H228">
        <f t="shared" si="12"/>
        <v>27.777777777777779</v>
      </c>
      <c r="I228">
        <v>0</v>
      </c>
      <c r="J228">
        <f t="shared" si="13"/>
        <v>0</v>
      </c>
      <c r="K228">
        <v>0.2</v>
      </c>
      <c r="L228">
        <v>7.0000000000000007E-2</v>
      </c>
      <c r="M228">
        <v>0</v>
      </c>
      <c r="N228">
        <f t="shared" si="14"/>
        <v>0</v>
      </c>
      <c r="O228">
        <v>0.1</v>
      </c>
      <c r="P228">
        <v>0.1</v>
      </c>
      <c r="Q228">
        <v>22.9</v>
      </c>
      <c r="R228">
        <v>2.1</v>
      </c>
      <c r="S228">
        <v>0</v>
      </c>
      <c r="T228">
        <v>7.1</v>
      </c>
      <c r="U228">
        <v>1.2</v>
      </c>
      <c r="V228">
        <v>2.1</v>
      </c>
      <c r="W228">
        <v>12</v>
      </c>
      <c r="X228">
        <f t="shared" si="15"/>
        <v>0.432</v>
      </c>
      <c r="Y228">
        <v>3.6</v>
      </c>
      <c r="Z228">
        <v>1.1000000000000001</v>
      </c>
      <c r="AA228">
        <v>0.8</v>
      </c>
    </row>
    <row r="229" spans="1:27">
      <c r="A229" t="s">
        <v>359</v>
      </c>
      <c r="B229" t="s">
        <v>103</v>
      </c>
      <c r="C229" t="s">
        <v>87</v>
      </c>
      <c r="D229" t="s">
        <v>31</v>
      </c>
      <c r="E229">
        <v>25</v>
      </c>
      <c r="F229">
        <v>29</v>
      </c>
      <c r="G229">
        <v>2610</v>
      </c>
      <c r="H229">
        <f t="shared" si="12"/>
        <v>29</v>
      </c>
      <c r="I229">
        <v>0</v>
      </c>
      <c r="J229">
        <f t="shared" si="13"/>
        <v>0</v>
      </c>
      <c r="K229">
        <v>0.2</v>
      </c>
      <c r="L229">
        <v>0</v>
      </c>
      <c r="M229">
        <v>0</v>
      </c>
      <c r="N229">
        <f t="shared" si="14"/>
        <v>0</v>
      </c>
      <c r="O229">
        <v>0.3</v>
      </c>
      <c r="P229">
        <v>0.3</v>
      </c>
      <c r="Q229">
        <v>34.700000000000003</v>
      </c>
      <c r="R229">
        <v>1.8</v>
      </c>
      <c r="S229">
        <v>0.1</v>
      </c>
      <c r="T229">
        <v>9.5</v>
      </c>
      <c r="U229">
        <v>2.5</v>
      </c>
      <c r="V229">
        <v>2.2999999999999998</v>
      </c>
      <c r="W229">
        <v>14</v>
      </c>
      <c r="X229">
        <f t="shared" si="15"/>
        <v>0.48275862068965519</v>
      </c>
      <c r="Y229">
        <v>5.0999999999999996</v>
      </c>
      <c r="Z229">
        <v>1.4</v>
      </c>
      <c r="AA229">
        <v>1</v>
      </c>
    </row>
    <row r="230" spans="1:27">
      <c r="A230" t="s">
        <v>360</v>
      </c>
      <c r="B230" t="s">
        <v>62</v>
      </c>
      <c r="C230" t="s">
        <v>49</v>
      </c>
      <c r="D230" t="s">
        <v>144</v>
      </c>
      <c r="E230">
        <v>32</v>
      </c>
      <c r="F230">
        <v>29</v>
      </c>
      <c r="G230">
        <v>2460</v>
      </c>
      <c r="H230">
        <f t="shared" si="12"/>
        <v>27.333333333333332</v>
      </c>
      <c r="I230">
        <v>0</v>
      </c>
      <c r="J230">
        <f t="shared" si="13"/>
        <v>0</v>
      </c>
      <c r="K230">
        <v>0.2</v>
      </c>
      <c r="L230">
        <v>7.0000000000000007E-2</v>
      </c>
      <c r="M230">
        <v>0</v>
      </c>
      <c r="N230">
        <f t="shared" si="14"/>
        <v>0</v>
      </c>
      <c r="O230">
        <v>0.9</v>
      </c>
      <c r="P230">
        <v>0.4</v>
      </c>
      <c r="Q230">
        <v>16.2</v>
      </c>
      <c r="R230">
        <v>1.9</v>
      </c>
      <c r="S230">
        <v>0.9</v>
      </c>
      <c r="T230">
        <v>6.9</v>
      </c>
      <c r="U230">
        <v>2.9</v>
      </c>
      <c r="V230">
        <v>1.7</v>
      </c>
      <c r="W230">
        <v>15</v>
      </c>
      <c r="X230">
        <f t="shared" si="15"/>
        <v>0.54878048780487809</v>
      </c>
      <c r="Y230">
        <v>4.7</v>
      </c>
      <c r="Z230">
        <v>1.2</v>
      </c>
      <c r="AA230">
        <v>1.2</v>
      </c>
    </row>
    <row r="231" spans="1:27">
      <c r="A231" t="s">
        <v>361</v>
      </c>
      <c r="B231" t="s">
        <v>67</v>
      </c>
      <c r="C231" t="s">
        <v>49</v>
      </c>
      <c r="D231" t="s">
        <v>305</v>
      </c>
      <c r="E231">
        <v>22</v>
      </c>
      <c r="F231">
        <v>24</v>
      </c>
      <c r="G231">
        <v>1790</v>
      </c>
      <c r="H231">
        <f t="shared" si="12"/>
        <v>19.888888888888889</v>
      </c>
      <c r="I231">
        <v>0</v>
      </c>
      <c r="J231">
        <f t="shared" si="13"/>
        <v>0</v>
      </c>
      <c r="K231">
        <v>0.3</v>
      </c>
      <c r="L231">
        <v>0.1</v>
      </c>
      <c r="M231">
        <v>2</v>
      </c>
      <c r="N231">
        <f t="shared" si="14"/>
        <v>0.10055865921787709</v>
      </c>
      <c r="O231">
        <v>0.3</v>
      </c>
      <c r="P231">
        <v>0.5</v>
      </c>
      <c r="Q231">
        <v>29.5</v>
      </c>
      <c r="R231">
        <v>1</v>
      </c>
      <c r="S231">
        <v>0.5</v>
      </c>
      <c r="T231">
        <v>5.7</v>
      </c>
      <c r="U231">
        <v>2.9</v>
      </c>
      <c r="V231">
        <v>1.3</v>
      </c>
      <c r="W231">
        <v>8</v>
      </c>
      <c r="X231">
        <f t="shared" si="15"/>
        <v>0.40223463687150834</v>
      </c>
      <c r="Y231">
        <v>2.7</v>
      </c>
      <c r="Z231">
        <v>0.6</v>
      </c>
      <c r="AA231">
        <v>1</v>
      </c>
    </row>
    <row r="232" spans="1:27">
      <c r="A232" t="s">
        <v>362</v>
      </c>
      <c r="B232" t="s">
        <v>55</v>
      </c>
      <c r="C232" t="s">
        <v>253</v>
      </c>
      <c r="D232" t="s">
        <v>31</v>
      </c>
      <c r="E232">
        <v>37</v>
      </c>
      <c r="F232">
        <v>17</v>
      </c>
      <c r="G232">
        <v>1340</v>
      </c>
      <c r="H232">
        <f t="shared" si="12"/>
        <v>14.888888888888889</v>
      </c>
      <c r="I232">
        <v>0</v>
      </c>
      <c r="J232">
        <f t="shared" si="13"/>
        <v>0</v>
      </c>
      <c r="K232">
        <v>0.06</v>
      </c>
      <c r="L232">
        <v>0</v>
      </c>
      <c r="M232">
        <v>0</v>
      </c>
      <c r="N232">
        <f t="shared" si="14"/>
        <v>0</v>
      </c>
      <c r="O232">
        <v>0.06</v>
      </c>
      <c r="P232">
        <v>0.2</v>
      </c>
      <c r="Q232">
        <v>29.3</v>
      </c>
      <c r="R232">
        <v>2.1</v>
      </c>
      <c r="S232">
        <v>0.1</v>
      </c>
      <c r="T232">
        <v>6.8</v>
      </c>
      <c r="U232">
        <v>0.9</v>
      </c>
      <c r="V232">
        <v>1.3</v>
      </c>
      <c r="W232">
        <v>6</v>
      </c>
      <c r="X232">
        <f t="shared" si="15"/>
        <v>0.40298507462686567</v>
      </c>
      <c r="Y232">
        <v>2.4</v>
      </c>
      <c r="Z232">
        <v>0.8</v>
      </c>
      <c r="AA232">
        <v>0.5</v>
      </c>
    </row>
    <row r="233" spans="1:27">
      <c r="A233" t="s">
        <v>363</v>
      </c>
      <c r="B233" t="s">
        <v>67</v>
      </c>
      <c r="C233" t="s">
        <v>49</v>
      </c>
      <c r="D233" t="s">
        <v>31</v>
      </c>
      <c r="E233">
        <v>26</v>
      </c>
      <c r="F233">
        <v>19</v>
      </c>
      <c r="G233">
        <v>1294</v>
      </c>
      <c r="H233">
        <f t="shared" si="12"/>
        <v>14.377777777777778</v>
      </c>
      <c r="I233">
        <v>0</v>
      </c>
      <c r="J233">
        <f t="shared" si="13"/>
        <v>0</v>
      </c>
      <c r="K233">
        <v>0.1</v>
      </c>
      <c r="L233">
        <v>0.05</v>
      </c>
      <c r="M233">
        <v>0</v>
      </c>
      <c r="N233">
        <f t="shared" si="14"/>
        <v>0</v>
      </c>
      <c r="O233">
        <v>0.1</v>
      </c>
      <c r="P233">
        <v>0.05</v>
      </c>
      <c r="Q233">
        <v>34.4</v>
      </c>
      <c r="R233">
        <v>1.1000000000000001</v>
      </c>
      <c r="S233">
        <v>0</v>
      </c>
      <c r="T233">
        <v>5.0999999999999996</v>
      </c>
      <c r="U233">
        <v>1.3</v>
      </c>
      <c r="V233">
        <v>1.1000000000000001</v>
      </c>
      <c r="W233">
        <v>10</v>
      </c>
      <c r="X233">
        <f t="shared" si="15"/>
        <v>0.69551777434312212</v>
      </c>
      <c r="Y233">
        <v>2.2000000000000002</v>
      </c>
      <c r="Z233">
        <v>0.6</v>
      </c>
      <c r="AA233">
        <v>0.6</v>
      </c>
    </row>
    <row r="234" spans="1:27">
      <c r="A234" t="s">
        <v>364</v>
      </c>
      <c r="B234" t="s">
        <v>67</v>
      </c>
      <c r="C234" t="s">
        <v>49</v>
      </c>
      <c r="D234" t="s">
        <v>305</v>
      </c>
      <c r="E234">
        <v>31</v>
      </c>
      <c r="F234">
        <v>19</v>
      </c>
      <c r="G234">
        <v>506</v>
      </c>
      <c r="H234">
        <f t="shared" si="12"/>
        <v>5.6222222222222218</v>
      </c>
      <c r="I234">
        <v>0</v>
      </c>
      <c r="J234">
        <f t="shared" si="13"/>
        <v>0</v>
      </c>
      <c r="K234">
        <v>0</v>
      </c>
      <c r="L234">
        <v>0</v>
      </c>
      <c r="M234">
        <v>2</v>
      </c>
      <c r="N234">
        <f t="shared" si="14"/>
        <v>0.35573122529644269</v>
      </c>
      <c r="O234">
        <v>0.2</v>
      </c>
      <c r="P234">
        <v>0.3</v>
      </c>
      <c r="Q234">
        <v>8.6</v>
      </c>
      <c r="R234">
        <v>0.4</v>
      </c>
      <c r="S234">
        <v>0.7</v>
      </c>
      <c r="T234">
        <v>1.4</v>
      </c>
      <c r="U234">
        <v>0.6</v>
      </c>
      <c r="V234">
        <v>0.3</v>
      </c>
      <c r="W234">
        <v>1</v>
      </c>
      <c r="X234">
        <f t="shared" si="15"/>
        <v>0.17786561264822134</v>
      </c>
      <c r="Y234">
        <v>0.8</v>
      </c>
      <c r="Z234">
        <v>0.05</v>
      </c>
      <c r="AA234">
        <v>0.2</v>
      </c>
    </row>
    <row r="235" spans="1:27">
      <c r="A235" t="s">
        <v>365</v>
      </c>
      <c r="B235" t="s">
        <v>153</v>
      </c>
      <c r="C235" t="s">
        <v>84</v>
      </c>
      <c r="D235" t="s">
        <v>339</v>
      </c>
      <c r="E235">
        <v>30</v>
      </c>
      <c r="F235">
        <v>20</v>
      </c>
      <c r="G235">
        <v>1800</v>
      </c>
      <c r="H235">
        <f t="shared" si="12"/>
        <v>20</v>
      </c>
      <c r="I235">
        <v>0</v>
      </c>
      <c r="J235">
        <f t="shared" si="13"/>
        <v>0</v>
      </c>
      <c r="K235">
        <v>0.1</v>
      </c>
      <c r="L235">
        <v>0</v>
      </c>
      <c r="M235">
        <v>0</v>
      </c>
      <c r="N235">
        <f t="shared" si="14"/>
        <v>0</v>
      </c>
      <c r="O235">
        <v>0.2</v>
      </c>
      <c r="P235">
        <v>0.1</v>
      </c>
      <c r="Q235">
        <v>33.9</v>
      </c>
      <c r="R235">
        <v>2</v>
      </c>
      <c r="S235">
        <v>0.4</v>
      </c>
      <c r="T235">
        <v>7.5</v>
      </c>
      <c r="U235">
        <v>2.5</v>
      </c>
      <c r="V235">
        <v>2.4</v>
      </c>
      <c r="W235">
        <v>8</v>
      </c>
      <c r="X235">
        <f t="shared" si="15"/>
        <v>0.4</v>
      </c>
      <c r="Y235">
        <v>4.2</v>
      </c>
      <c r="Z235">
        <v>2.2000000000000002</v>
      </c>
      <c r="AA235">
        <v>0.9</v>
      </c>
    </row>
    <row r="236" spans="1:27">
      <c r="A236" t="s">
        <v>366</v>
      </c>
      <c r="B236" t="s">
        <v>73</v>
      </c>
      <c r="C236" t="s">
        <v>53</v>
      </c>
      <c r="D236" t="s">
        <v>31</v>
      </c>
      <c r="E236">
        <v>35</v>
      </c>
      <c r="F236">
        <v>22</v>
      </c>
      <c r="G236">
        <v>1382</v>
      </c>
      <c r="H236">
        <f t="shared" si="12"/>
        <v>15.355555555555556</v>
      </c>
      <c r="I236">
        <v>0</v>
      </c>
      <c r="J236">
        <f t="shared" si="13"/>
        <v>0</v>
      </c>
      <c r="K236">
        <v>0.2</v>
      </c>
      <c r="L236">
        <v>0.05</v>
      </c>
      <c r="M236">
        <v>0</v>
      </c>
      <c r="N236">
        <f t="shared" si="14"/>
        <v>0</v>
      </c>
      <c r="O236">
        <v>0.05</v>
      </c>
      <c r="P236">
        <v>0.09</v>
      </c>
      <c r="Q236">
        <v>21.9</v>
      </c>
      <c r="R236">
        <v>1.9</v>
      </c>
      <c r="S236">
        <v>0.05</v>
      </c>
      <c r="T236">
        <v>7.5</v>
      </c>
      <c r="U236">
        <v>1.5</v>
      </c>
      <c r="V236">
        <v>2</v>
      </c>
      <c r="W236">
        <v>7</v>
      </c>
      <c r="X236">
        <f t="shared" si="15"/>
        <v>0.45586107091172212</v>
      </c>
      <c r="Y236">
        <v>3.9</v>
      </c>
      <c r="Z236">
        <v>1.1000000000000001</v>
      </c>
      <c r="AA236">
        <v>1</v>
      </c>
    </row>
    <row r="237" spans="1:27">
      <c r="A237" t="s">
        <v>367</v>
      </c>
      <c r="B237" t="s">
        <v>150</v>
      </c>
      <c r="C237" t="s">
        <v>253</v>
      </c>
      <c r="D237" t="s">
        <v>31</v>
      </c>
      <c r="E237">
        <v>26</v>
      </c>
      <c r="F237">
        <v>23</v>
      </c>
      <c r="G237">
        <v>1944</v>
      </c>
      <c r="H237">
        <f t="shared" si="12"/>
        <v>21.6</v>
      </c>
      <c r="I237">
        <v>0</v>
      </c>
      <c r="J237">
        <f t="shared" si="13"/>
        <v>0</v>
      </c>
      <c r="K237">
        <v>0.2</v>
      </c>
      <c r="L237">
        <v>0.04</v>
      </c>
      <c r="M237">
        <v>0</v>
      </c>
      <c r="N237">
        <f t="shared" si="14"/>
        <v>0</v>
      </c>
      <c r="O237">
        <v>0</v>
      </c>
      <c r="P237">
        <v>0.09</v>
      </c>
      <c r="Q237">
        <v>20.7</v>
      </c>
      <c r="R237">
        <v>1.2</v>
      </c>
      <c r="S237">
        <v>0.04</v>
      </c>
      <c r="T237">
        <v>7.5</v>
      </c>
      <c r="U237">
        <v>1.2</v>
      </c>
      <c r="V237">
        <v>2.8</v>
      </c>
      <c r="W237">
        <v>12</v>
      </c>
      <c r="X237">
        <f t="shared" si="15"/>
        <v>0.55555555555555547</v>
      </c>
      <c r="Y237">
        <v>3.8</v>
      </c>
      <c r="Z237">
        <v>1.9</v>
      </c>
      <c r="AA237">
        <v>0.6</v>
      </c>
    </row>
    <row r="238" spans="1:27">
      <c r="A238" t="s">
        <v>368</v>
      </c>
      <c r="B238" t="s">
        <v>48</v>
      </c>
      <c r="C238" t="s">
        <v>49</v>
      </c>
      <c r="D238" t="s">
        <v>303</v>
      </c>
      <c r="E238">
        <v>22</v>
      </c>
      <c r="F238">
        <v>25</v>
      </c>
      <c r="G238">
        <v>2235</v>
      </c>
      <c r="H238">
        <f t="shared" si="12"/>
        <v>24.833333333333332</v>
      </c>
      <c r="I238">
        <v>0</v>
      </c>
      <c r="J238">
        <f t="shared" si="13"/>
        <v>0</v>
      </c>
      <c r="K238">
        <v>0.2</v>
      </c>
      <c r="L238">
        <v>0</v>
      </c>
      <c r="M238">
        <v>1</v>
      </c>
      <c r="N238">
        <f t="shared" si="14"/>
        <v>4.0268456375838931E-2</v>
      </c>
      <c r="O238">
        <v>0.2</v>
      </c>
      <c r="P238">
        <v>0.1</v>
      </c>
      <c r="Q238">
        <v>26.8</v>
      </c>
      <c r="R238">
        <v>1</v>
      </c>
      <c r="S238">
        <v>0.2</v>
      </c>
      <c r="T238">
        <v>6.1</v>
      </c>
      <c r="U238">
        <v>2.2000000000000002</v>
      </c>
      <c r="V238">
        <v>1.2</v>
      </c>
      <c r="W238">
        <v>19</v>
      </c>
      <c r="X238">
        <f t="shared" si="15"/>
        <v>0.7651006711409396</v>
      </c>
      <c r="Y238">
        <v>3.3</v>
      </c>
      <c r="Z238">
        <v>0.7</v>
      </c>
      <c r="AA238">
        <v>0.4</v>
      </c>
    </row>
    <row r="239" spans="1:27">
      <c r="A239" t="s">
        <v>369</v>
      </c>
      <c r="B239" t="s">
        <v>62</v>
      </c>
      <c r="C239" t="s">
        <v>49</v>
      </c>
      <c r="D239" t="s">
        <v>305</v>
      </c>
      <c r="E239">
        <v>26</v>
      </c>
      <c r="F239">
        <v>22</v>
      </c>
      <c r="G239">
        <v>1125</v>
      </c>
      <c r="H239">
        <f t="shared" si="12"/>
        <v>12.5</v>
      </c>
      <c r="I239">
        <v>0</v>
      </c>
      <c r="J239">
        <f t="shared" si="13"/>
        <v>0</v>
      </c>
      <c r="K239">
        <v>0.3</v>
      </c>
      <c r="L239">
        <v>0.09</v>
      </c>
      <c r="M239">
        <v>1</v>
      </c>
      <c r="N239">
        <f t="shared" si="14"/>
        <v>0.08</v>
      </c>
      <c r="O239">
        <v>1</v>
      </c>
      <c r="P239">
        <v>0.3</v>
      </c>
      <c r="Q239">
        <v>14.4</v>
      </c>
      <c r="R239">
        <v>0.9</v>
      </c>
      <c r="S239">
        <v>0.7</v>
      </c>
      <c r="T239">
        <v>5.2</v>
      </c>
      <c r="U239">
        <v>1.8</v>
      </c>
      <c r="V239">
        <v>1.1000000000000001</v>
      </c>
      <c r="W239">
        <v>9</v>
      </c>
      <c r="X239">
        <f t="shared" si="15"/>
        <v>0.72</v>
      </c>
      <c r="Y239">
        <v>3.9</v>
      </c>
      <c r="Z239">
        <v>1</v>
      </c>
      <c r="AA239">
        <v>0.9</v>
      </c>
    </row>
    <row r="240" spans="1:27">
      <c r="A240" t="s">
        <v>370</v>
      </c>
      <c r="B240" t="s">
        <v>64</v>
      </c>
      <c r="C240" t="s">
        <v>53</v>
      </c>
      <c r="D240" t="s">
        <v>31</v>
      </c>
      <c r="E240">
        <v>28</v>
      </c>
      <c r="F240">
        <v>23</v>
      </c>
      <c r="G240">
        <v>1801</v>
      </c>
      <c r="H240">
        <f t="shared" si="12"/>
        <v>20.011111111111113</v>
      </c>
      <c r="I240">
        <v>0</v>
      </c>
      <c r="J240">
        <f t="shared" si="13"/>
        <v>0</v>
      </c>
      <c r="K240">
        <v>0.3</v>
      </c>
      <c r="L240">
        <v>0.04</v>
      </c>
      <c r="M240">
        <v>0</v>
      </c>
      <c r="N240">
        <f t="shared" si="14"/>
        <v>0</v>
      </c>
      <c r="O240">
        <v>0.2</v>
      </c>
      <c r="P240">
        <v>0</v>
      </c>
      <c r="Q240">
        <v>20</v>
      </c>
      <c r="R240">
        <v>1.5</v>
      </c>
      <c r="S240">
        <v>0</v>
      </c>
      <c r="T240">
        <v>6.7</v>
      </c>
      <c r="U240">
        <v>1.5</v>
      </c>
      <c r="V240">
        <v>2.2000000000000002</v>
      </c>
      <c r="W240">
        <v>11</v>
      </c>
      <c r="X240">
        <f t="shared" si="15"/>
        <v>0.54969461410327591</v>
      </c>
      <c r="Y240">
        <v>3.7</v>
      </c>
      <c r="Z240">
        <v>1.5</v>
      </c>
      <c r="AA240">
        <v>1.2</v>
      </c>
    </row>
    <row r="241" spans="1:27">
      <c r="A241" t="s">
        <v>371</v>
      </c>
      <c r="B241" t="s">
        <v>48</v>
      </c>
      <c r="C241" t="s">
        <v>49</v>
      </c>
      <c r="D241" t="s">
        <v>305</v>
      </c>
      <c r="E241">
        <v>30</v>
      </c>
      <c r="F241">
        <v>21</v>
      </c>
      <c r="G241">
        <v>1260</v>
      </c>
      <c r="H241">
        <f t="shared" si="12"/>
        <v>14</v>
      </c>
      <c r="I241">
        <v>0</v>
      </c>
      <c r="J241">
        <f t="shared" si="13"/>
        <v>0</v>
      </c>
      <c r="K241">
        <v>0.2</v>
      </c>
      <c r="L241">
        <v>0.1</v>
      </c>
      <c r="M241">
        <v>1</v>
      </c>
      <c r="N241">
        <f t="shared" si="14"/>
        <v>7.1428571428571425E-2</v>
      </c>
      <c r="O241">
        <v>0.1</v>
      </c>
      <c r="P241">
        <v>0.2</v>
      </c>
      <c r="Q241">
        <v>13.7</v>
      </c>
      <c r="R241">
        <v>0.9</v>
      </c>
      <c r="S241">
        <v>0.3</v>
      </c>
      <c r="T241">
        <v>3.9</v>
      </c>
      <c r="U241">
        <v>2.2000000000000002</v>
      </c>
      <c r="V241">
        <v>0.7</v>
      </c>
      <c r="W241">
        <v>3</v>
      </c>
      <c r="X241">
        <f t="shared" si="15"/>
        <v>0.21428571428571427</v>
      </c>
      <c r="Y241">
        <v>1.9</v>
      </c>
      <c r="Z241">
        <v>0.3</v>
      </c>
      <c r="AA241">
        <v>0.5</v>
      </c>
    </row>
    <row r="242" spans="1:27">
      <c r="A242" t="s">
        <v>372</v>
      </c>
      <c r="B242" t="s">
        <v>73</v>
      </c>
      <c r="C242" t="s">
        <v>49</v>
      </c>
      <c r="D242" t="s">
        <v>305</v>
      </c>
      <c r="E242">
        <v>29</v>
      </c>
      <c r="F242">
        <v>21</v>
      </c>
      <c r="G242">
        <v>1281</v>
      </c>
      <c r="H242">
        <f t="shared" si="12"/>
        <v>14.233333333333333</v>
      </c>
      <c r="I242">
        <v>0</v>
      </c>
      <c r="J242">
        <f t="shared" si="13"/>
        <v>0</v>
      </c>
      <c r="K242">
        <v>0.4</v>
      </c>
      <c r="L242">
        <v>0</v>
      </c>
      <c r="M242">
        <v>1</v>
      </c>
      <c r="N242">
        <f t="shared" si="14"/>
        <v>7.0257611241217807E-2</v>
      </c>
      <c r="O242">
        <v>0.2</v>
      </c>
      <c r="P242">
        <v>0.3</v>
      </c>
      <c r="Q242">
        <v>10.5</v>
      </c>
      <c r="R242">
        <v>2.2999999999999998</v>
      </c>
      <c r="S242">
        <v>0.5</v>
      </c>
      <c r="T242">
        <v>5</v>
      </c>
      <c r="U242">
        <v>2.2999999999999998</v>
      </c>
      <c r="V242">
        <v>1.7</v>
      </c>
      <c r="W242">
        <v>9</v>
      </c>
      <c r="X242">
        <f t="shared" si="15"/>
        <v>0.63231850117096022</v>
      </c>
      <c r="Y242">
        <v>3.8</v>
      </c>
      <c r="Z242">
        <v>0.9</v>
      </c>
      <c r="AA242">
        <v>1</v>
      </c>
    </row>
    <row r="243" spans="1:27">
      <c r="A243" t="s">
        <v>373</v>
      </c>
      <c r="B243" t="s">
        <v>67</v>
      </c>
      <c r="C243" t="s">
        <v>49</v>
      </c>
      <c r="D243" t="s">
        <v>30</v>
      </c>
      <c r="E243">
        <v>28</v>
      </c>
      <c r="F243">
        <v>25</v>
      </c>
      <c r="G243">
        <v>1573</v>
      </c>
      <c r="H243">
        <f t="shared" si="12"/>
        <v>17.477777777777778</v>
      </c>
      <c r="I243">
        <v>0</v>
      </c>
      <c r="J243">
        <f t="shared" si="13"/>
        <v>0</v>
      </c>
      <c r="K243">
        <v>0.1</v>
      </c>
      <c r="L243">
        <v>0</v>
      </c>
      <c r="M243">
        <v>0</v>
      </c>
      <c r="N243">
        <f t="shared" si="14"/>
        <v>0</v>
      </c>
      <c r="O243">
        <v>0.2</v>
      </c>
      <c r="P243">
        <v>0.2</v>
      </c>
      <c r="Q243">
        <v>36.4</v>
      </c>
      <c r="R243">
        <v>1.6</v>
      </c>
      <c r="S243">
        <v>0.04</v>
      </c>
      <c r="T243">
        <v>5.6</v>
      </c>
      <c r="U243">
        <v>2.6</v>
      </c>
      <c r="V243">
        <v>1</v>
      </c>
      <c r="W243">
        <v>7</v>
      </c>
      <c r="X243">
        <f t="shared" si="15"/>
        <v>0.40050858232676412</v>
      </c>
      <c r="Y243">
        <v>2.7</v>
      </c>
      <c r="Z243">
        <v>0.6</v>
      </c>
      <c r="AA243">
        <v>0.8</v>
      </c>
    </row>
    <row r="244" spans="1:27">
      <c r="A244" t="s">
        <v>374</v>
      </c>
      <c r="B244" t="s">
        <v>54</v>
      </c>
      <c r="C244" t="s">
        <v>49</v>
      </c>
      <c r="D244" t="s">
        <v>305</v>
      </c>
      <c r="E244">
        <v>24</v>
      </c>
      <c r="F244">
        <v>23</v>
      </c>
      <c r="G244">
        <v>1332</v>
      </c>
      <c r="H244">
        <f t="shared" si="12"/>
        <v>14.8</v>
      </c>
      <c r="I244">
        <v>0</v>
      </c>
      <c r="J244">
        <f t="shared" si="13"/>
        <v>0</v>
      </c>
      <c r="K244">
        <v>0.1</v>
      </c>
      <c r="L244">
        <v>0.04</v>
      </c>
      <c r="M244">
        <v>2</v>
      </c>
      <c r="N244">
        <f t="shared" si="14"/>
        <v>0.13513513513513511</v>
      </c>
      <c r="O244">
        <v>0.6</v>
      </c>
      <c r="P244">
        <v>0.6</v>
      </c>
      <c r="Q244">
        <v>16.7</v>
      </c>
      <c r="R244">
        <v>0.9</v>
      </c>
      <c r="S244">
        <v>0.6</v>
      </c>
      <c r="T244">
        <v>4.4000000000000004</v>
      </c>
      <c r="U244">
        <v>1.8</v>
      </c>
      <c r="V244">
        <v>1.6</v>
      </c>
      <c r="W244">
        <v>11</v>
      </c>
      <c r="X244">
        <f t="shared" si="15"/>
        <v>0.7432432432432432</v>
      </c>
      <c r="Y244">
        <v>3.7</v>
      </c>
      <c r="Z244">
        <v>0.3</v>
      </c>
      <c r="AA244">
        <v>1.2</v>
      </c>
    </row>
    <row r="245" spans="1:27">
      <c r="A245" t="s">
        <v>375</v>
      </c>
      <c r="B245" t="s">
        <v>62</v>
      </c>
      <c r="C245" t="s">
        <v>49</v>
      </c>
      <c r="D245" t="s">
        <v>31</v>
      </c>
      <c r="E245">
        <v>27</v>
      </c>
      <c r="F245">
        <v>19</v>
      </c>
      <c r="G245">
        <v>572</v>
      </c>
      <c r="H245">
        <f t="shared" si="12"/>
        <v>6.3555555555555552</v>
      </c>
      <c r="I245">
        <v>0</v>
      </c>
      <c r="J245">
        <f t="shared" si="13"/>
        <v>0</v>
      </c>
      <c r="K245">
        <v>0.2</v>
      </c>
      <c r="L245">
        <v>0.05</v>
      </c>
      <c r="M245">
        <v>0</v>
      </c>
      <c r="N245">
        <f t="shared" si="14"/>
        <v>0</v>
      </c>
      <c r="O245">
        <v>0</v>
      </c>
      <c r="P245">
        <v>0.1</v>
      </c>
      <c r="Q245">
        <v>7.1</v>
      </c>
      <c r="R245">
        <v>0.4</v>
      </c>
      <c r="S245">
        <v>0.05</v>
      </c>
      <c r="T245">
        <v>2.7</v>
      </c>
      <c r="U245">
        <v>1.1000000000000001</v>
      </c>
      <c r="V245">
        <v>1.3</v>
      </c>
      <c r="W245">
        <v>4</v>
      </c>
      <c r="X245">
        <f t="shared" si="15"/>
        <v>0.62937062937062938</v>
      </c>
      <c r="Y245">
        <v>1.4</v>
      </c>
      <c r="Z245">
        <v>0.5</v>
      </c>
      <c r="AA245">
        <v>0.2</v>
      </c>
    </row>
    <row r="246" spans="1:27">
      <c r="A246" t="s">
        <v>376</v>
      </c>
      <c r="B246" t="s">
        <v>54</v>
      </c>
      <c r="C246" t="s">
        <v>49</v>
      </c>
      <c r="D246" t="s">
        <v>30</v>
      </c>
      <c r="E246">
        <v>32</v>
      </c>
      <c r="F246">
        <v>22</v>
      </c>
      <c r="G246">
        <v>1730</v>
      </c>
      <c r="H246">
        <f t="shared" si="12"/>
        <v>19.222222222222221</v>
      </c>
      <c r="I246">
        <v>0</v>
      </c>
      <c r="J246">
        <f t="shared" si="13"/>
        <v>0</v>
      </c>
      <c r="K246">
        <v>0.3</v>
      </c>
      <c r="L246">
        <v>0.05</v>
      </c>
      <c r="M246">
        <v>0</v>
      </c>
      <c r="N246">
        <f t="shared" si="14"/>
        <v>0</v>
      </c>
      <c r="O246">
        <v>0.9</v>
      </c>
      <c r="P246">
        <v>0.7</v>
      </c>
      <c r="Q246">
        <v>23</v>
      </c>
      <c r="R246">
        <v>1.1000000000000001</v>
      </c>
      <c r="S246">
        <v>0.9</v>
      </c>
      <c r="T246">
        <v>4.5</v>
      </c>
      <c r="U246">
        <v>1.4</v>
      </c>
      <c r="V246">
        <v>1.2</v>
      </c>
      <c r="W246">
        <v>16</v>
      </c>
      <c r="X246">
        <f t="shared" si="15"/>
        <v>0.83236994219653182</v>
      </c>
      <c r="Y246">
        <v>3.7</v>
      </c>
      <c r="Z246">
        <v>0.4</v>
      </c>
      <c r="AA246">
        <v>0.5</v>
      </c>
    </row>
    <row r="247" spans="1:27">
      <c r="A247" t="s">
        <v>377</v>
      </c>
      <c r="B247" t="s">
        <v>103</v>
      </c>
      <c r="C247" t="s">
        <v>49</v>
      </c>
      <c r="D247" t="s">
        <v>30</v>
      </c>
      <c r="E247">
        <v>21</v>
      </c>
      <c r="F247">
        <v>20</v>
      </c>
      <c r="G247">
        <v>1233</v>
      </c>
      <c r="H247">
        <f t="shared" si="12"/>
        <v>13.7</v>
      </c>
      <c r="I247">
        <v>0</v>
      </c>
      <c r="J247">
        <f t="shared" si="13"/>
        <v>0</v>
      </c>
      <c r="K247">
        <v>0.05</v>
      </c>
      <c r="L247">
        <v>0</v>
      </c>
      <c r="M247">
        <v>0</v>
      </c>
      <c r="N247">
        <f t="shared" si="14"/>
        <v>0</v>
      </c>
      <c r="O247">
        <v>0.9</v>
      </c>
      <c r="P247">
        <v>0.3</v>
      </c>
      <c r="Q247">
        <v>17.100000000000001</v>
      </c>
      <c r="R247">
        <v>0.7</v>
      </c>
      <c r="S247">
        <v>0.6</v>
      </c>
      <c r="T247">
        <v>5.2</v>
      </c>
      <c r="U247">
        <v>2.9</v>
      </c>
      <c r="V247">
        <v>2.9</v>
      </c>
      <c r="W247">
        <v>10</v>
      </c>
      <c r="X247">
        <f t="shared" si="15"/>
        <v>0.72992700729927007</v>
      </c>
      <c r="Y247">
        <v>4.0999999999999996</v>
      </c>
      <c r="Z247">
        <v>0.9</v>
      </c>
      <c r="AA247">
        <v>0.6</v>
      </c>
    </row>
    <row r="248" spans="1:27">
      <c r="A248" t="s">
        <v>378</v>
      </c>
      <c r="B248" t="s">
        <v>150</v>
      </c>
      <c r="C248" t="s">
        <v>49</v>
      </c>
      <c r="D248" t="s">
        <v>305</v>
      </c>
      <c r="E248">
        <v>27</v>
      </c>
      <c r="F248">
        <v>31</v>
      </c>
      <c r="G248">
        <v>2621</v>
      </c>
      <c r="H248">
        <f t="shared" si="12"/>
        <v>29.122222222222224</v>
      </c>
      <c r="I248">
        <v>0</v>
      </c>
      <c r="J248">
        <f t="shared" si="13"/>
        <v>0</v>
      </c>
      <c r="K248">
        <v>0.5</v>
      </c>
      <c r="L248">
        <v>0.1</v>
      </c>
      <c r="M248">
        <v>0</v>
      </c>
      <c r="N248">
        <f t="shared" si="14"/>
        <v>0</v>
      </c>
      <c r="O248">
        <v>1.1000000000000001</v>
      </c>
      <c r="P248">
        <v>0.5</v>
      </c>
      <c r="Q248">
        <v>19.7</v>
      </c>
      <c r="R248">
        <v>1.4</v>
      </c>
      <c r="S248">
        <v>0.5</v>
      </c>
      <c r="T248">
        <v>6.1</v>
      </c>
      <c r="U248">
        <v>3.8</v>
      </c>
      <c r="V248">
        <v>2.2000000000000002</v>
      </c>
      <c r="W248">
        <v>13</v>
      </c>
      <c r="X248">
        <f t="shared" si="15"/>
        <v>0.44639450591377333</v>
      </c>
      <c r="Y248">
        <v>4.2</v>
      </c>
      <c r="Z248">
        <v>0.6</v>
      </c>
      <c r="AA248">
        <v>0.9</v>
      </c>
    </row>
    <row r="249" spans="1:27">
      <c r="A249" t="s">
        <v>379</v>
      </c>
      <c r="B249" t="s">
        <v>58</v>
      </c>
      <c r="C249" t="s">
        <v>49</v>
      </c>
      <c r="D249" t="s">
        <v>305</v>
      </c>
      <c r="E249">
        <v>30</v>
      </c>
      <c r="F249">
        <v>17</v>
      </c>
      <c r="G249">
        <v>1067</v>
      </c>
      <c r="H249">
        <f t="shared" si="12"/>
        <v>11.855555555555556</v>
      </c>
      <c r="I249">
        <v>0</v>
      </c>
      <c r="J249">
        <f t="shared" si="13"/>
        <v>0</v>
      </c>
      <c r="K249">
        <v>0.4</v>
      </c>
      <c r="L249">
        <v>0.06</v>
      </c>
      <c r="M249">
        <v>0</v>
      </c>
      <c r="N249">
        <f t="shared" si="14"/>
        <v>0</v>
      </c>
      <c r="O249">
        <v>0.3</v>
      </c>
      <c r="P249">
        <v>0.2</v>
      </c>
      <c r="Q249">
        <v>19.7</v>
      </c>
      <c r="R249">
        <v>1.1000000000000001</v>
      </c>
      <c r="S249">
        <v>0.2</v>
      </c>
      <c r="T249">
        <v>5.8</v>
      </c>
      <c r="U249">
        <v>2.2000000000000002</v>
      </c>
      <c r="V249">
        <v>1.4</v>
      </c>
      <c r="W249">
        <v>8</v>
      </c>
      <c r="X249">
        <f t="shared" si="15"/>
        <v>0.67478912839737581</v>
      </c>
      <c r="Y249">
        <v>3.1</v>
      </c>
      <c r="Z249">
        <v>0.6</v>
      </c>
      <c r="AA249">
        <v>0.9</v>
      </c>
    </row>
    <row r="250" spans="1:27">
      <c r="A250" t="s">
        <v>380</v>
      </c>
      <c r="B250" t="s">
        <v>67</v>
      </c>
      <c r="C250" t="s">
        <v>49</v>
      </c>
      <c r="D250" t="s">
        <v>305</v>
      </c>
      <c r="E250">
        <v>22</v>
      </c>
      <c r="F250">
        <v>17</v>
      </c>
      <c r="G250">
        <v>1193</v>
      </c>
      <c r="H250">
        <f t="shared" si="12"/>
        <v>13.255555555555556</v>
      </c>
      <c r="I250">
        <v>0</v>
      </c>
      <c r="J250">
        <f t="shared" si="13"/>
        <v>0</v>
      </c>
      <c r="K250">
        <v>0.1</v>
      </c>
      <c r="L250">
        <v>0</v>
      </c>
      <c r="M250">
        <v>1</v>
      </c>
      <c r="N250">
        <f t="shared" si="14"/>
        <v>7.5440067057837373E-2</v>
      </c>
      <c r="O250">
        <v>0.1</v>
      </c>
      <c r="P250">
        <v>0.4</v>
      </c>
      <c r="Q250">
        <v>18.600000000000001</v>
      </c>
      <c r="R250">
        <v>1.4</v>
      </c>
      <c r="S250">
        <v>0.6</v>
      </c>
      <c r="T250">
        <v>5.6</v>
      </c>
      <c r="U250">
        <v>3.4</v>
      </c>
      <c r="V250">
        <v>1</v>
      </c>
      <c r="W250">
        <v>10</v>
      </c>
      <c r="X250">
        <f t="shared" si="15"/>
        <v>0.75440067057837379</v>
      </c>
      <c r="Y250">
        <v>2.7</v>
      </c>
      <c r="Z250">
        <v>0.4</v>
      </c>
      <c r="AA250">
        <v>0.5</v>
      </c>
    </row>
    <row r="251" spans="1:27">
      <c r="A251" t="s">
        <v>381</v>
      </c>
      <c r="B251" t="s">
        <v>58</v>
      </c>
      <c r="C251" t="s">
        <v>49</v>
      </c>
      <c r="D251" t="s">
        <v>305</v>
      </c>
      <c r="E251">
        <v>25</v>
      </c>
      <c r="F251">
        <v>23</v>
      </c>
      <c r="G251">
        <v>2070</v>
      </c>
      <c r="H251">
        <f t="shared" si="12"/>
        <v>23</v>
      </c>
      <c r="I251">
        <v>0</v>
      </c>
      <c r="J251">
        <f t="shared" si="13"/>
        <v>0</v>
      </c>
      <c r="K251">
        <v>0.09</v>
      </c>
      <c r="L251">
        <v>0.04</v>
      </c>
      <c r="M251">
        <v>0</v>
      </c>
      <c r="N251">
        <f t="shared" si="14"/>
        <v>0</v>
      </c>
      <c r="O251">
        <v>0.9</v>
      </c>
      <c r="P251">
        <v>0.3</v>
      </c>
      <c r="Q251">
        <v>31.7</v>
      </c>
      <c r="R251">
        <v>1.2</v>
      </c>
      <c r="S251">
        <v>0.4</v>
      </c>
      <c r="T251">
        <v>6.8</v>
      </c>
      <c r="U251">
        <v>2.6</v>
      </c>
      <c r="V251">
        <v>1.6</v>
      </c>
      <c r="W251">
        <v>8</v>
      </c>
      <c r="X251">
        <f t="shared" si="15"/>
        <v>0.34782608695652173</v>
      </c>
      <c r="Y251">
        <v>4.5999999999999996</v>
      </c>
      <c r="Z251">
        <v>0.5</v>
      </c>
      <c r="AA251">
        <v>1.5</v>
      </c>
    </row>
    <row r="252" spans="1:27">
      <c r="A252" t="s">
        <v>382</v>
      </c>
      <c r="B252" t="s">
        <v>158</v>
      </c>
      <c r="C252" t="s">
        <v>49</v>
      </c>
      <c r="D252" t="s">
        <v>305</v>
      </c>
      <c r="E252">
        <v>21</v>
      </c>
      <c r="F252">
        <v>17</v>
      </c>
      <c r="G252">
        <v>1188</v>
      </c>
      <c r="H252">
        <f t="shared" si="12"/>
        <v>13.2</v>
      </c>
      <c r="I252">
        <v>0</v>
      </c>
      <c r="J252">
        <f t="shared" si="13"/>
        <v>0</v>
      </c>
      <c r="K252">
        <v>0.2</v>
      </c>
      <c r="L252">
        <v>0</v>
      </c>
      <c r="M252">
        <v>1</v>
      </c>
      <c r="N252">
        <f t="shared" si="14"/>
        <v>7.575757575757576E-2</v>
      </c>
      <c r="O252">
        <v>0.6</v>
      </c>
      <c r="P252">
        <v>0.4</v>
      </c>
      <c r="Q252">
        <v>14</v>
      </c>
      <c r="R252">
        <v>1.4</v>
      </c>
      <c r="S252">
        <v>0.6</v>
      </c>
      <c r="T252">
        <v>6.2</v>
      </c>
      <c r="U252">
        <v>3.5</v>
      </c>
      <c r="V252">
        <v>1.5</v>
      </c>
      <c r="W252">
        <v>11</v>
      </c>
      <c r="X252">
        <f t="shared" si="15"/>
        <v>0.83333333333333337</v>
      </c>
      <c r="Y252">
        <v>3.7</v>
      </c>
      <c r="Z252">
        <v>0.9</v>
      </c>
      <c r="AA252">
        <v>1.1000000000000001</v>
      </c>
    </row>
    <row r="253" spans="1:27">
      <c r="A253" t="s">
        <v>383</v>
      </c>
      <c r="B253" t="s">
        <v>153</v>
      </c>
      <c r="C253" t="s">
        <v>49</v>
      </c>
      <c r="D253" t="s">
        <v>30</v>
      </c>
      <c r="E253">
        <v>24</v>
      </c>
      <c r="F253">
        <v>26</v>
      </c>
      <c r="G253">
        <v>1856</v>
      </c>
      <c r="H253">
        <f t="shared" si="12"/>
        <v>20.622222222222224</v>
      </c>
      <c r="I253">
        <v>0</v>
      </c>
      <c r="J253">
        <f t="shared" si="13"/>
        <v>0</v>
      </c>
      <c r="K253">
        <v>0.2</v>
      </c>
      <c r="L253">
        <v>0</v>
      </c>
      <c r="M253">
        <v>0</v>
      </c>
      <c r="N253">
        <f t="shared" si="14"/>
        <v>0</v>
      </c>
      <c r="O253">
        <v>0.5</v>
      </c>
      <c r="P253">
        <v>0.5</v>
      </c>
      <c r="Q253">
        <v>13.4</v>
      </c>
      <c r="R253">
        <v>0.7</v>
      </c>
      <c r="S253">
        <v>0.6</v>
      </c>
      <c r="T253">
        <v>3.5</v>
      </c>
      <c r="U253">
        <v>1.8</v>
      </c>
      <c r="V253">
        <v>0.9</v>
      </c>
      <c r="W253">
        <v>12</v>
      </c>
      <c r="X253">
        <f t="shared" si="15"/>
        <v>0.5818965517241379</v>
      </c>
      <c r="Y253">
        <v>2.1</v>
      </c>
      <c r="Z253">
        <v>0.3</v>
      </c>
      <c r="AA253">
        <v>0.3</v>
      </c>
    </row>
    <row r="254" spans="1:27">
      <c r="A254" t="s">
        <v>384</v>
      </c>
      <c r="B254" t="s">
        <v>48</v>
      </c>
      <c r="C254" t="s">
        <v>49</v>
      </c>
      <c r="D254" t="s">
        <v>30</v>
      </c>
      <c r="E254">
        <v>29</v>
      </c>
      <c r="F254">
        <v>25</v>
      </c>
      <c r="G254">
        <v>1313</v>
      </c>
      <c r="H254">
        <f t="shared" si="12"/>
        <v>14.588888888888889</v>
      </c>
      <c r="I254">
        <v>0</v>
      </c>
      <c r="J254">
        <f t="shared" si="13"/>
        <v>0</v>
      </c>
      <c r="K254">
        <v>0.2</v>
      </c>
      <c r="L254">
        <v>0.2</v>
      </c>
      <c r="M254">
        <v>1</v>
      </c>
      <c r="N254">
        <f t="shared" si="14"/>
        <v>6.8545316070068543E-2</v>
      </c>
      <c r="O254">
        <v>0.5</v>
      </c>
      <c r="P254">
        <v>0.2</v>
      </c>
      <c r="Q254">
        <v>9.5</v>
      </c>
      <c r="R254">
        <v>0.5</v>
      </c>
      <c r="S254">
        <v>0.5</v>
      </c>
      <c r="T254">
        <v>2.9</v>
      </c>
      <c r="U254">
        <v>1.5</v>
      </c>
      <c r="V254">
        <v>0.7</v>
      </c>
      <c r="W254">
        <v>9</v>
      </c>
      <c r="X254">
        <f t="shared" si="15"/>
        <v>0.61690784463061688</v>
      </c>
      <c r="Y254">
        <v>2</v>
      </c>
      <c r="Z254">
        <v>0.2</v>
      </c>
      <c r="AA254">
        <v>0.7</v>
      </c>
    </row>
    <row r="255" spans="1:27">
      <c r="A255" t="s">
        <v>385</v>
      </c>
      <c r="B255" t="s">
        <v>158</v>
      </c>
      <c r="C255" t="s">
        <v>49</v>
      </c>
      <c r="D255" t="s">
        <v>305</v>
      </c>
      <c r="E255">
        <v>23</v>
      </c>
      <c r="F255">
        <v>23</v>
      </c>
      <c r="G255">
        <v>1453</v>
      </c>
      <c r="H255">
        <f t="shared" si="12"/>
        <v>16.144444444444446</v>
      </c>
      <c r="I255">
        <v>0</v>
      </c>
      <c r="J255">
        <f t="shared" si="13"/>
        <v>0</v>
      </c>
      <c r="K255">
        <v>0.3</v>
      </c>
      <c r="L255">
        <v>0.09</v>
      </c>
      <c r="M255">
        <v>0</v>
      </c>
      <c r="N255">
        <f t="shared" si="14"/>
        <v>0</v>
      </c>
      <c r="O255">
        <v>1</v>
      </c>
      <c r="P255">
        <v>0.2</v>
      </c>
      <c r="Q255">
        <v>14.9</v>
      </c>
      <c r="R255">
        <v>1.3</v>
      </c>
      <c r="S255">
        <v>0.2</v>
      </c>
      <c r="T255">
        <v>4</v>
      </c>
      <c r="U255">
        <v>1.5</v>
      </c>
      <c r="V255">
        <v>0.7</v>
      </c>
      <c r="W255">
        <v>10</v>
      </c>
      <c r="X255">
        <f t="shared" si="15"/>
        <v>0.61940812112869914</v>
      </c>
      <c r="Y255">
        <v>3.4</v>
      </c>
      <c r="Z255">
        <v>0.4</v>
      </c>
      <c r="AA255">
        <v>0.6</v>
      </c>
    </row>
    <row r="256" spans="1:27">
      <c r="A256" t="s">
        <v>386</v>
      </c>
      <c r="B256" t="s">
        <v>158</v>
      </c>
      <c r="C256" t="s">
        <v>49</v>
      </c>
      <c r="D256" t="s">
        <v>30</v>
      </c>
      <c r="E256">
        <v>36</v>
      </c>
      <c r="F256">
        <v>23</v>
      </c>
      <c r="G256">
        <v>1583</v>
      </c>
      <c r="H256">
        <f t="shared" si="12"/>
        <v>17.588888888888889</v>
      </c>
      <c r="I256">
        <v>0</v>
      </c>
      <c r="J256">
        <f t="shared" si="13"/>
        <v>0</v>
      </c>
      <c r="K256">
        <v>0.09</v>
      </c>
      <c r="L256">
        <v>0</v>
      </c>
      <c r="M256">
        <v>0</v>
      </c>
      <c r="N256">
        <f t="shared" si="14"/>
        <v>0</v>
      </c>
      <c r="O256">
        <v>0.4</v>
      </c>
      <c r="P256">
        <v>0.3</v>
      </c>
      <c r="Q256">
        <v>15.6</v>
      </c>
      <c r="R256">
        <v>2</v>
      </c>
      <c r="S256">
        <v>0.5</v>
      </c>
      <c r="T256">
        <v>5.3</v>
      </c>
      <c r="U256">
        <v>2</v>
      </c>
      <c r="V256">
        <v>1.7</v>
      </c>
      <c r="W256">
        <v>10</v>
      </c>
      <c r="X256">
        <f t="shared" si="15"/>
        <v>0.56854074542008848</v>
      </c>
      <c r="Y256">
        <v>2.9</v>
      </c>
      <c r="Z256">
        <v>1</v>
      </c>
      <c r="AA256">
        <v>1</v>
      </c>
    </row>
    <row r="257" spans="1:27">
      <c r="A257" t="s">
        <v>387</v>
      </c>
      <c r="B257" t="s">
        <v>158</v>
      </c>
      <c r="C257" t="s">
        <v>49</v>
      </c>
      <c r="D257" t="s">
        <v>388</v>
      </c>
      <c r="E257">
        <v>26</v>
      </c>
      <c r="F257">
        <v>17</v>
      </c>
      <c r="G257">
        <v>884</v>
      </c>
      <c r="H257">
        <f t="shared" si="12"/>
        <v>9.8222222222222229</v>
      </c>
      <c r="I257">
        <v>0</v>
      </c>
      <c r="J257">
        <f t="shared" si="13"/>
        <v>0</v>
      </c>
      <c r="K257">
        <v>0.4</v>
      </c>
      <c r="L257">
        <v>0.06</v>
      </c>
      <c r="M257">
        <v>0</v>
      </c>
      <c r="N257">
        <f t="shared" si="14"/>
        <v>0</v>
      </c>
      <c r="O257">
        <v>0.7</v>
      </c>
      <c r="P257">
        <v>0.5</v>
      </c>
      <c r="Q257">
        <v>14.5</v>
      </c>
      <c r="R257">
        <v>1.2</v>
      </c>
      <c r="S257">
        <v>0.5</v>
      </c>
      <c r="T257">
        <v>3.3</v>
      </c>
      <c r="U257">
        <v>1.7</v>
      </c>
      <c r="V257">
        <v>1.1000000000000001</v>
      </c>
      <c r="W257">
        <v>6</v>
      </c>
      <c r="X257">
        <f t="shared" si="15"/>
        <v>0.61085972850678727</v>
      </c>
      <c r="Y257">
        <v>2.6</v>
      </c>
      <c r="Z257">
        <v>0.3</v>
      </c>
      <c r="AA257">
        <v>0.5</v>
      </c>
    </row>
  </sheetData>
  <conditionalFormatting sqref="A1:A88">
    <cfRule type="duplicateValues" dxfId="19" priority="8"/>
  </conditionalFormatting>
  <conditionalFormatting sqref="A1:A88">
    <cfRule type="duplicateValues" dxfId="18" priority="7"/>
  </conditionalFormatting>
  <conditionalFormatting sqref="A89:A168">
    <cfRule type="duplicateValues" dxfId="7" priority="3"/>
  </conditionalFormatting>
  <conditionalFormatting sqref="A89:A168">
    <cfRule type="duplicateValues" dxfId="6" priority="2"/>
  </conditionalFormatting>
  <conditionalFormatting sqref="A169:A257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A684-F902-4272-A0CD-8975FE4244B3}">
  <dimension ref="A1:AA88"/>
  <sheetViews>
    <sheetView workbookViewId="0">
      <selection activeCell="A35" sqref="A35"/>
    </sheetView>
  </sheetViews>
  <sheetFormatPr defaultRowHeight="15"/>
  <sheetData>
    <row r="1" spans="1:27">
      <c r="A1" t="s">
        <v>0</v>
      </c>
      <c r="B1" t="s">
        <v>41</v>
      </c>
      <c r="C1" t="s">
        <v>42</v>
      </c>
      <c r="D1" t="s">
        <v>1</v>
      </c>
      <c r="E1" t="s">
        <v>43</v>
      </c>
      <c r="F1" t="s">
        <v>44</v>
      </c>
      <c r="G1" t="s">
        <v>45</v>
      </c>
      <c r="H1" t="s">
        <v>32</v>
      </c>
      <c r="I1" t="s">
        <v>2</v>
      </c>
      <c r="J1" t="s">
        <v>389</v>
      </c>
      <c r="K1" t="s">
        <v>46</v>
      </c>
      <c r="L1" t="s">
        <v>3</v>
      </c>
      <c r="M1" t="s">
        <v>4</v>
      </c>
      <c r="N1" t="s">
        <v>393</v>
      </c>
      <c r="O1" t="s">
        <v>145</v>
      </c>
      <c r="P1" t="s">
        <v>400</v>
      </c>
      <c r="Q1" t="s">
        <v>7</v>
      </c>
      <c r="R1" t="s">
        <v>8</v>
      </c>
      <c r="S1" t="s">
        <v>9</v>
      </c>
      <c r="T1" t="s">
        <v>394</v>
      </c>
      <c r="U1" t="s">
        <v>11</v>
      </c>
      <c r="V1" t="s">
        <v>397</v>
      </c>
      <c r="W1" t="s">
        <v>398</v>
      </c>
      <c r="X1" t="s">
        <v>399</v>
      </c>
      <c r="Y1" t="s">
        <v>391</v>
      </c>
      <c r="Z1" t="s">
        <v>15</v>
      </c>
      <c r="AA1" t="s">
        <v>396</v>
      </c>
    </row>
    <row r="2" spans="1:27">
      <c r="A2" t="s">
        <v>146</v>
      </c>
      <c r="B2" t="s">
        <v>67</v>
      </c>
      <c r="C2" t="s">
        <v>53</v>
      </c>
      <c r="D2" t="s">
        <v>21</v>
      </c>
      <c r="E2">
        <v>32</v>
      </c>
      <c r="F2">
        <v>25</v>
      </c>
      <c r="G2">
        <v>2250</v>
      </c>
      <c r="H2">
        <f>G2/90</f>
        <v>25</v>
      </c>
      <c r="I2">
        <v>26</v>
      </c>
      <c r="J2">
        <f>I2/H2</f>
        <v>1.04</v>
      </c>
      <c r="K2">
        <v>3.8</v>
      </c>
      <c r="L2">
        <v>2</v>
      </c>
      <c r="M2">
        <v>3</v>
      </c>
      <c r="N2">
        <f>M2/H2</f>
        <v>0.12</v>
      </c>
      <c r="O2">
        <v>1.5</v>
      </c>
      <c r="P2">
        <v>0.6</v>
      </c>
      <c r="Q2">
        <v>9.8000000000000007</v>
      </c>
      <c r="R2">
        <v>0.2</v>
      </c>
      <c r="S2">
        <v>0.2</v>
      </c>
      <c r="T2">
        <v>1.7</v>
      </c>
      <c r="U2">
        <v>0.2</v>
      </c>
      <c r="V2">
        <v>0.4</v>
      </c>
      <c r="W2">
        <v>1</v>
      </c>
      <c r="X2">
        <f>W2/H2</f>
        <v>0.04</v>
      </c>
      <c r="Y2">
        <v>6.5</v>
      </c>
      <c r="Z2">
        <v>1.5</v>
      </c>
      <c r="AA2">
        <v>1.2</v>
      </c>
    </row>
    <row r="3" spans="1:27">
      <c r="A3" t="s">
        <v>17</v>
      </c>
      <c r="B3" t="s">
        <v>48</v>
      </c>
      <c r="C3" t="s">
        <v>49</v>
      </c>
      <c r="D3" t="s">
        <v>18</v>
      </c>
      <c r="E3">
        <v>24</v>
      </c>
      <c r="F3">
        <v>29</v>
      </c>
      <c r="G3">
        <v>1975</v>
      </c>
      <c r="H3">
        <f>G3/90</f>
        <v>21.944444444444443</v>
      </c>
      <c r="I3">
        <v>6</v>
      </c>
      <c r="J3">
        <f>I3/H3</f>
        <v>0.27341772151898736</v>
      </c>
      <c r="K3">
        <v>1</v>
      </c>
      <c r="L3">
        <v>0.4</v>
      </c>
      <c r="M3">
        <v>3</v>
      </c>
      <c r="N3">
        <f t="shared" ref="N3:N63" si="0">M3/H3</f>
        <v>0.13670886075949368</v>
      </c>
      <c r="O3">
        <v>2.8</v>
      </c>
      <c r="P3">
        <v>0.9</v>
      </c>
      <c r="Q3">
        <v>17.7</v>
      </c>
      <c r="R3">
        <v>1</v>
      </c>
      <c r="S3">
        <v>1</v>
      </c>
      <c r="T3">
        <v>3.1</v>
      </c>
      <c r="U3">
        <v>0.9</v>
      </c>
      <c r="V3">
        <v>0.4</v>
      </c>
      <c r="W3">
        <v>2</v>
      </c>
      <c r="X3">
        <f t="shared" ref="X3:X63" si="1">W3/H3</f>
        <v>9.1139240506329114E-2</v>
      </c>
      <c r="Y3">
        <v>5.5</v>
      </c>
      <c r="Z3">
        <v>0.2</v>
      </c>
      <c r="AA3">
        <v>0.5</v>
      </c>
    </row>
    <row r="4" spans="1:27">
      <c r="A4" t="s">
        <v>19</v>
      </c>
      <c r="B4" t="s">
        <v>50</v>
      </c>
      <c r="C4" t="s">
        <v>51</v>
      </c>
      <c r="D4" t="s">
        <v>18</v>
      </c>
      <c r="E4">
        <v>27</v>
      </c>
      <c r="F4">
        <v>33</v>
      </c>
      <c r="G4">
        <v>2970</v>
      </c>
      <c r="H4">
        <f t="shared" ref="H4:H88" si="2">G4/90</f>
        <v>33</v>
      </c>
      <c r="I4">
        <v>9</v>
      </c>
      <c r="J4">
        <f t="shared" ref="J4:J88" si="3">I4/H4</f>
        <v>0.27272727272727271</v>
      </c>
      <c r="K4">
        <v>2.2999999999999998</v>
      </c>
      <c r="L4">
        <v>1</v>
      </c>
      <c r="M4">
        <v>12</v>
      </c>
      <c r="N4">
        <f t="shared" si="0"/>
        <v>0.36363636363636365</v>
      </c>
      <c r="O4">
        <v>4.8</v>
      </c>
      <c r="P4">
        <v>2.6</v>
      </c>
      <c r="Q4">
        <v>26.6</v>
      </c>
      <c r="R4">
        <v>1.2</v>
      </c>
      <c r="S4">
        <v>2.2000000000000002</v>
      </c>
      <c r="T4">
        <v>4</v>
      </c>
      <c r="U4">
        <v>1</v>
      </c>
      <c r="V4">
        <v>0.5</v>
      </c>
      <c r="W4">
        <v>9</v>
      </c>
      <c r="X4">
        <f t="shared" si="1"/>
        <v>0.27272727272727271</v>
      </c>
      <c r="Y4">
        <v>8.6999999999999993</v>
      </c>
      <c r="Z4">
        <v>0.8</v>
      </c>
      <c r="AA4">
        <v>1.2</v>
      </c>
    </row>
    <row r="5" spans="1:27">
      <c r="A5" t="s">
        <v>20</v>
      </c>
      <c r="B5" t="s">
        <v>52</v>
      </c>
      <c r="C5" t="s">
        <v>53</v>
      </c>
      <c r="D5" t="s">
        <v>21</v>
      </c>
      <c r="E5">
        <v>29</v>
      </c>
      <c r="F5">
        <v>28</v>
      </c>
      <c r="G5">
        <v>2520</v>
      </c>
      <c r="H5">
        <f t="shared" si="2"/>
        <v>28</v>
      </c>
      <c r="I5">
        <v>18</v>
      </c>
      <c r="J5">
        <f t="shared" si="3"/>
        <v>0.6428571428571429</v>
      </c>
      <c r="K5">
        <v>2.8</v>
      </c>
      <c r="L5">
        <v>1.2</v>
      </c>
      <c r="M5">
        <v>0</v>
      </c>
      <c r="N5">
        <f t="shared" si="0"/>
        <v>0</v>
      </c>
      <c r="O5">
        <v>2.4</v>
      </c>
      <c r="P5">
        <v>0.6</v>
      </c>
      <c r="Q5">
        <v>10.199999999999999</v>
      </c>
      <c r="R5">
        <v>0.3</v>
      </c>
      <c r="S5">
        <v>0.1</v>
      </c>
      <c r="T5">
        <v>2</v>
      </c>
      <c r="U5">
        <v>0.3</v>
      </c>
      <c r="V5">
        <v>0.5</v>
      </c>
      <c r="W5">
        <v>17</v>
      </c>
      <c r="X5">
        <f t="shared" si="1"/>
        <v>0.6071428571428571</v>
      </c>
      <c r="Y5">
        <v>7.3</v>
      </c>
      <c r="Z5">
        <v>1.7</v>
      </c>
      <c r="AA5">
        <v>1.9</v>
      </c>
    </row>
    <row r="6" spans="1:27">
      <c r="A6" t="s">
        <v>37</v>
      </c>
      <c r="B6" t="s">
        <v>54</v>
      </c>
      <c r="C6" t="s">
        <v>53</v>
      </c>
      <c r="D6" t="s">
        <v>21</v>
      </c>
      <c r="E6">
        <v>29</v>
      </c>
      <c r="F6">
        <v>34</v>
      </c>
      <c r="G6">
        <v>3000</v>
      </c>
      <c r="H6">
        <f t="shared" si="2"/>
        <v>33.333333333333336</v>
      </c>
      <c r="I6">
        <v>16</v>
      </c>
      <c r="J6">
        <f t="shared" si="3"/>
        <v>0.48</v>
      </c>
      <c r="K6">
        <v>1.6</v>
      </c>
      <c r="L6">
        <v>0.8</v>
      </c>
      <c r="M6">
        <v>5</v>
      </c>
      <c r="N6">
        <f t="shared" si="0"/>
        <v>0.15</v>
      </c>
      <c r="O6">
        <v>0.9</v>
      </c>
      <c r="P6">
        <v>0.4</v>
      </c>
      <c r="Q6">
        <v>12.1</v>
      </c>
      <c r="R6">
        <v>0.8</v>
      </c>
      <c r="S6">
        <v>0.3</v>
      </c>
      <c r="T6">
        <v>1.9</v>
      </c>
      <c r="U6">
        <v>0.6</v>
      </c>
      <c r="V6">
        <v>0.6</v>
      </c>
      <c r="W6">
        <v>9</v>
      </c>
      <c r="X6">
        <f t="shared" si="1"/>
        <v>0.26999999999999996</v>
      </c>
      <c r="Y6">
        <v>4.5999999999999996</v>
      </c>
      <c r="Z6">
        <v>1.5</v>
      </c>
      <c r="AA6">
        <v>0.7</v>
      </c>
    </row>
    <row r="7" spans="1:27">
      <c r="A7" t="s">
        <v>38</v>
      </c>
      <c r="B7" t="s">
        <v>55</v>
      </c>
      <c r="C7" t="s">
        <v>53</v>
      </c>
      <c r="D7" t="s">
        <v>21</v>
      </c>
      <c r="E7">
        <v>31</v>
      </c>
      <c r="F7">
        <v>32</v>
      </c>
      <c r="G7">
        <v>2880</v>
      </c>
      <c r="H7">
        <f t="shared" si="2"/>
        <v>32</v>
      </c>
      <c r="I7">
        <v>15</v>
      </c>
      <c r="J7">
        <f t="shared" si="3"/>
        <v>0.46875</v>
      </c>
      <c r="K7">
        <v>3.7</v>
      </c>
      <c r="L7">
        <v>1.5</v>
      </c>
      <c r="M7">
        <v>4</v>
      </c>
      <c r="N7">
        <f t="shared" si="0"/>
        <v>0.125</v>
      </c>
      <c r="O7">
        <v>3.2</v>
      </c>
      <c r="P7">
        <v>0.9</v>
      </c>
      <c r="Q7">
        <v>17</v>
      </c>
      <c r="R7">
        <v>1.2</v>
      </c>
      <c r="S7">
        <v>0.4</v>
      </c>
      <c r="T7">
        <v>3.2</v>
      </c>
      <c r="U7">
        <v>0.5</v>
      </c>
      <c r="V7">
        <v>0.5</v>
      </c>
      <c r="W7">
        <v>7</v>
      </c>
      <c r="X7">
        <f t="shared" si="1"/>
        <v>0.21875</v>
      </c>
      <c r="Y7">
        <v>9.9</v>
      </c>
      <c r="Z7">
        <v>2.4</v>
      </c>
      <c r="AA7">
        <v>2</v>
      </c>
    </row>
    <row r="8" spans="1:27">
      <c r="A8" t="s">
        <v>39</v>
      </c>
      <c r="B8" t="s">
        <v>56</v>
      </c>
      <c r="C8" t="s">
        <v>53</v>
      </c>
      <c r="D8" t="s">
        <v>21</v>
      </c>
      <c r="E8">
        <v>28</v>
      </c>
      <c r="F8">
        <v>34</v>
      </c>
      <c r="G8">
        <v>2834</v>
      </c>
      <c r="H8">
        <f t="shared" si="2"/>
        <v>31.488888888888887</v>
      </c>
      <c r="I8">
        <v>13</v>
      </c>
      <c r="J8">
        <f t="shared" si="3"/>
        <v>0.41284403669724773</v>
      </c>
      <c r="K8">
        <v>2.1</v>
      </c>
      <c r="L8">
        <v>0.9</v>
      </c>
      <c r="M8">
        <v>3</v>
      </c>
      <c r="N8">
        <f t="shared" si="0"/>
        <v>9.5271700776287938E-2</v>
      </c>
      <c r="O8">
        <v>1.4</v>
      </c>
      <c r="P8">
        <v>0.8</v>
      </c>
      <c r="Q8">
        <v>14.8</v>
      </c>
      <c r="R8">
        <v>1.2</v>
      </c>
      <c r="S8">
        <v>0.4</v>
      </c>
      <c r="T8">
        <v>2.7</v>
      </c>
      <c r="U8">
        <v>0.7</v>
      </c>
      <c r="V8">
        <v>1</v>
      </c>
      <c r="W8">
        <v>5</v>
      </c>
      <c r="X8">
        <f t="shared" si="1"/>
        <v>0.1587861679604799</v>
      </c>
      <c r="Y8">
        <v>8</v>
      </c>
      <c r="Z8">
        <v>2.7</v>
      </c>
      <c r="AA8">
        <v>1.5</v>
      </c>
    </row>
    <row r="9" spans="1:27">
      <c r="A9" t="s">
        <v>57</v>
      </c>
      <c r="B9" t="s">
        <v>58</v>
      </c>
      <c r="C9" t="s">
        <v>53</v>
      </c>
      <c r="D9" t="s">
        <v>59</v>
      </c>
      <c r="E9">
        <v>35</v>
      </c>
      <c r="F9">
        <v>28</v>
      </c>
      <c r="G9">
        <v>2520</v>
      </c>
      <c r="H9">
        <f t="shared" si="2"/>
        <v>28</v>
      </c>
      <c r="I9">
        <v>13</v>
      </c>
      <c r="J9">
        <f t="shared" si="3"/>
        <v>0.4642857142857143</v>
      </c>
      <c r="K9">
        <v>2.6</v>
      </c>
      <c r="L9">
        <v>1.2</v>
      </c>
      <c r="M9">
        <v>2</v>
      </c>
      <c r="N9">
        <f t="shared" si="0"/>
        <v>7.1428571428571425E-2</v>
      </c>
      <c r="O9">
        <v>4.5</v>
      </c>
      <c r="P9">
        <v>1.8</v>
      </c>
      <c r="Q9">
        <v>22.3</v>
      </c>
      <c r="R9">
        <v>0.9</v>
      </c>
      <c r="S9">
        <v>1.1000000000000001</v>
      </c>
      <c r="T9">
        <v>4</v>
      </c>
      <c r="U9">
        <v>1</v>
      </c>
      <c r="V9">
        <v>0.5</v>
      </c>
      <c r="W9">
        <v>10</v>
      </c>
      <c r="X9">
        <f t="shared" si="1"/>
        <v>0.35714285714285715</v>
      </c>
      <c r="Y9">
        <v>9.9</v>
      </c>
      <c r="Z9">
        <v>0.8</v>
      </c>
      <c r="AA9">
        <v>1.3</v>
      </c>
    </row>
    <row r="10" spans="1:27">
      <c r="A10" t="s">
        <v>61</v>
      </c>
      <c r="B10" t="s">
        <v>62</v>
      </c>
      <c r="C10" t="s">
        <v>53</v>
      </c>
      <c r="D10" t="s">
        <v>59</v>
      </c>
      <c r="E10">
        <v>26</v>
      </c>
      <c r="F10">
        <v>31</v>
      </c>
      <c r="G10">
        <v>2790</v>
      </c>
      <c r="H10">
        <f t="shared" si="2"/>
        <v>31</v>
      </c>
      <c r="I10">
        <v>10</v>
      </c>
      <c r="J10">
        <f t="shared" si="3"/>
        <v>0.32258064516129031</v>
      </c>
      <c r="K10">
        <v>1.8</v>
      </c>
      <c r="L10">
        <v>0.7</v>
      </c>
      <c r="M10">
        <v>3</v>
      </c>
      <c r="N10">
        <f t="shared" si="0"/>
        <v>9.6774193548387094E-2</v>
      </c>
      <c r="O10">
        <v>5.4</v>
      </c>
      <c r="P10">
        <v>1.4</v>
      </c>
      <c r="Q10">
        <v>24.7</v>
      </c>
      <c r="R10">
        <v>1.8</v>
      </c>
      <c r="S10">
        <v>1.2</v>
      </c>
      <c r="T10">
        <v>5</v>
      </c>
      <c r="U10">
        <v>1.5</v>
      </c>
      <c r="V10">
        <v>0.4</v>
      </c>
      <c r="W10">
        <v>7</v>
      </c>
      <c r="X10">
        <f t="shared" si="1"/>
        <v>0.22580645161290322</v>
      </c>
      <c r="Y10">
        <v>10.6</v>
      </c>
      <c r="Z10">
        <v>0.6</v>
      </c>
      <c r="AA10">
        <v>1.4</v>
      </c>
    </row>
    <row r="11" spans="1:27">
      <c r="A11" t="s">
        <v>66</v>
      </c>
      <c r="B11" t="s">
        <v>67</v>
      </c>
      <c r="C11" t="s">
        <v>49</v>
      </c>
      <c r="D11" t="s">
        <v>18</v>
      </c>
      <c r="E11">
        <v>25</v>
      </c>
      <c r="F11">
        <v>30</v>
      </c>
      <c r="G11">
        <v>2436</v>
      </c>
      <c r="H11">
        <f t="shared" si="2"/>
        <v>27.066666666666666</v>
      </c>
      <c r="I11">
        <v>12</v>
      </c>
      <c r="J11">
        <f t="shared" si="3"/>
        <v>0.44334975369458129</v>
      </c>
      <c r="K11">
        <v>1.9</v>
      </c>
      <c r="L11">
        <v>1</v>
      </c>
      <c r="M11">
        <v>7</v>
      </c>
      <c r="N11">
        <f t="shared" si="0"/>
        <v>0.25862068965517243</v>
      </c>
      <c r="O11">
        <v>1.6</v>
      </c>
      <c r="P11">
        <v>1.5</v>
      </c>
      <c r="Q11">
        <v>24</v>
      </c>
      <c r="R11">
        <v>0.9</v>
      </c>
      <c r="S11">
        <v>0.6</v>
      </c>
      <c r="T11">
        <v>3</v>
      </c>
      <c r="U11">
        <v>1</v>
      </c>
      <c r="V11">
        <v>0.03</v>
      </c>
      <c r="W11">
        <v>7</v>
      </c>
      <c r="X11">
        <f t="shared" si="1"/>
        <v>0.25862068965517243</v>
      </c>
      <c r="Y11">
        <v>4.3</v>
      </c>
      <c r="Z11">
        <v>0.2</v>
      </c>
      <c r="AA11">
        <v>0.7</v>
      </c>
    </row>
    <row r="12" spans="1:27">
      <c r="A12" t="s">
        <v>68</v>
      </c>
      <c r="B12" t="s">
        <v>69</v>
      </c>
      <c r="C12" t="s">
        <v>70</v>
      </c>
      <c r="D12" t="s">
        <v>71</v>
      </c>
      <c r="E12">
        <v>28</v>
      </c>
      <c r="F12">
        <v>28</v>
      </c>
      <c r="G12">
        <v>2520</v>
      </c>
      <c r="H12">
        <f t="shared" si="2"/>
        <v>28</v>
      </c>
      <c r="I12">
        <v>11</v>
      </c>
      <c r="J12">
        <f t="shared" si="3"/>
        <v>0.39285714285714285</v>
      </c>
      <c r="K12">
        <v>1.8</v>
      </c>
      <c r="L12">
        <v>0.7</v>
      </c>
      <c r="M12">
        <v>2</v>
      </c>
      <c r="N12">
        <f t="shared" si="0"/>
        <v>7.1428571428571425E-2</v>
      </c>
      <c r="O12">
        <v>2</v>
      </c>
      <c r="P12">
        <v>0.8</v>
      </c>
      <c r="Q12">
        <v>12.1</v>
      </c>
      <c r="R12">
        <v>0.4</v>
      </c>
      <c r="S12">
        <v>0.3</v>
      </c>
      <c r="T12">
        <v>2.1</v>
      </c>
      <c r="U12">
        <v>0.3</v>
      </c>
      <c r="V12">
        <v>0.5</v>
      </c>
      <c r="W12">
        <v>6</v>
      </c>
      <c r="X12">
        <f t="shared" si="1"/>
        <v>0.21428571428571427</v>
      </c>
      <c r="Y12">
        <v>4.8</v>
      </c>
      <c r="Z12">
        <v>0.9</v>
      </c>
      <c r="AA12">
        <v>0.3</v>
      </c>
    </row>
    <row r="13" spans="1:27">
      <c r="A13" t="s">
        <v>72</v>
      </c>
      <c r="B13" t="s">
        <v>73</v>
      </c>
      <c r="C13" t="s">
        <v>74</v>
      </c>
      <c r="D13" t="s">
        <v>75</v>
      </c>
      <c r="E13">
        <v>33</v>
      </c>
      <c r="F13">
        <v>31</v>
      </c>
      <c r="G13">
        <v>2790</v>
      </c>
      <c r="H13">
        <f t="shared" si="2"/>
        <v>31</v>
      </c>
      <c r="I13">
        <v>10</v>
      </c>
      <c r="J13">
        <f t="shared" si="3"/>
        <v>0.32258064516129031</v>
      </c>
      <c r="K13">
        <v>1.8</v>
      </c>
      <c r="L13">
        <v>0.8</v>
      </c>
      <c r="M13">
        <v>7</v>
      </c>
      <c r="N13">
        <f t="shared" si="0"/>
        <v>0.22580645161290322</v>
      </c>
      <c r="O13">
        <v>3.1</v>
      </c>
      <c r="P13">
        <v>1.3</v>
      </c>
      <c r="Q13">
        <v>14.4</v>
      </c>
      <c r="R13">
        <v>0.6</v>
      </c>
      <c r="S13">
        <v>0.9</v>
      </c>
      <c r="T13">
        <v>2.4</v>
      </c>
      <c r="U13">
        <v>0.2</v>
      </c>
      <c r="V13">
        <v>1.3</v>
      </c>
      <c r="W13">
        <v>7</v>
      </c>
      <c r="X13">
        <f t="shared" si="1"/>
        <v>0.22580645161290322</v>
      </c>
      <c r="Y13">
        <v>7.1</v>
      </c>
      <c r="Z13">
        <v>0.9</v>
      </c>
      <c r="AA13">
        <v>0.9</v>
      </c>
    </row>
    <row r="14" spans="1:27">
      <c r="A14" t="s">
        <v>76</v>
      </c>
      <c r="B14" t="s">
        <v>55</v>
      </c>
      <c r="C14" t="s">
        <v>77</v>
      </c>
      <c r="D14" t="s">
        <v>21</v>
      </c>
      <c r="E14">
        <v>28</v>
      </c>
      <c r="F14">
        <v>33</v>
      </c>
      <c r="G14">
        <v>2628</v>
      </c>
      <c r="H14">
        <f t="shared" si="2"/>
        <v>29.2</v>
      </c>
      <c r="I14">
        <v>10</v>
      </c>
      <c r="J14">
        <f t="shared" si="3"/>
        <v>0.34246575342465752</v>
      </c>
      <c r="K14">
        <v>2.1</v>
      </c>
      <c r="L14">
        <v>1.1000000000000001</v>
      </c>
      <c r="M14">
        <v>2</v>
      </c>
      <c r="N14">
        <f t="shared" si="0"/>
        <v>6.8493150684931503E-2</v>
      </c>
      <c r="O14">
        <v>2.8</v>
      </c>
      <c r="P14">
        <v>0.8</v>
      </c>
      <c r="Q14">
        <v>10.199999999999999</v>
      </c>
      <c r="R14">
        <v>0.5</v>
      </c>
      <c r="S14">
        <v>0.6</v>
      </c>
      <c r="T14">
        <v>1.6</v>
      </c>
      <c r="U14">
        <v>0.4</v>
      </c>
      <c r="V14">
        <v>0.2</v>
      </c>
      <c r="W14">
        <v>5</v>
      </c>
      <c r="X14">
        <f t="shared" si="1"/>
        <v>0.17123287671232876</v>
      </c>
      <c r="Y14">
        <v>7.8</v>
      </c>
      <c r="Z14">
        <v>1.5</v>
      </c>
      <c r="AA14">
        <v>1.2</v>
      </c>
    </row>
    <row r="15" spans="1:27">
      <c r="A15" t="s">
        <v>97</v>
      </c>
      <c r="B15" t="s">
        <v>56</v>
      </c>
      <c r="C15" t="s">
        <v>51</v>
      </c>
      <c r="D15" t="s">
        <v>21</v>
      </c>
      <c r="E15">
        <v>27</v>
      </c>
      <c r="F15">
        <v>32</v>
      </c>
      <c r="G15">
        <v>2294</v>
      </c>
      <c r="H15">
        <f t="shared" si="2"/>
        <v>25.488888888888887</v>
      </c>
      <c r="I15">
        <v>10</v>
      </c>
      <c r="J15">
        <f t="shared" si="3"/>
        <v>0.39232781168265041</v>
      </c>
      <c r="K15">
        <v>2.2000000000000002</v>
      </c>
      <c r="L15">
        <v>1</v>
      </c>
      <c r="M15">
        <v>2</v>
      </c>
      <c r="N15">
        <f t="shared" si="0"/>
        <v>7.8465562336530084E-2</v>
      </c>
      <c r="O15">
        <v>2.7</v>
      </c>
      <c r="P15">
        <v>0.6</v>
      </c>
      <c r="Q15">
        <v>12.2</v>
      </c>
      <c r="R15">
        <v>0.7</v>
      </c>
      <c r="S15">
        <v>0.6</v>
      </c>
      <c r="T15">
        <v>2.1</v>
      </c>
      <c r="U15">
        <v>0.7</v>
      </c>
      <c r="V15">
        <v>0.1</v>
      </c>
      <c r="W15">
        <v>5</v>
      </c>
      <c r="X15">
        <f t="shared" si="1"/>
        <v>0.1961639058413252</v>
      </c>
      <c r="Y15">
        <v>5.7</v>
      </c>
      <c r="Z15">
        <v>0.7</v>
      </c>
      <c r="AA15">
        <v>0.9</v>
      </c>
    </row>
    <row r="16" spans="1:27">
      <c r="A16" t="s">
        <v>98</v>
      </c>
      <c r="B16" t="s">
        <v>83</v>
      </c>
      <c r="C16" t="s">
        <v>99</v>
      </c>
      <c r="D16" t="s">
        <v>21</v>
      </c>
      <c r="E16">
        <v>30</v>
      </c>
      <c r="F16">
        <v>29</v>
      </c>
      <c r="G16">
        <v>2119</v>
      </c>
      <c r="H16">
        <f t="shared" si="2"/>
        <v>23.544444444444444</v>
      </c>
      <c r="I16">
        <v>10</v>
      </c>
      <c r="J16">
        <f t="shared" si="3"/>
        <v>0.42472864558754131</v>
      </c>
      <c r="K16">
        <v>1.8</v>
      </c>
      <c r="L16">
        <v>0.8</v>
      </c>
      <c r="M16">
        <v>3</v>
      </c>
      <c r="N16">
        <f t="shared" si="0"/>
        <v>0.12741859367626238</v>
      </c>
      <c r="O16">
        <v>0.7</v>
      </c>
      <c r="P16">
        <v>0.5</v>
      </c>
      <c r="Q16">
        <v>8.1</v>
      </c>
      <c r="R16">
        <v>0.3</v>
      </c>
      <c r="S16">
        <v>7.0000000000000007E-2</v>
      </c>
      <c r="T16">
        <v>1.7</v>
      </c>
      <c r="U16">
        <v>0.3</v>
      </c>
      <c r="V16">
        <v>0.8</v>
      </c>
      <c r="W16">
        <v>8</v>
      </c>
      <c r="X16">
        <f t="shared" si="1"/>
        <v>0.33978291647003306</v>
      </c>
      <c r="Y16">
        <v>5.9</v>
      </c>
      <c r="Z16">
        <v>2.8</v>
      </c>
      <c r="AA16">
        <v>1</v>
      </c>
    </row>
    <row r="17" spans="1:27">
      <c r="A17" t="s">
        <v>100</v>
      </c>
      <c r="B17" t="s">
        <v>62</v>
      </c>
      <c r="C17" s="8" t="s">
        <v>101</v>
      </c>
      <c r="D17" t="s">
        <v>21</v>
      </c>
      <c r="E17">
        <v>29</v>
      </c>
      <c r="F17">
        <v>33</v>
      </c>
      <c r="G17">
        <v>2970</v>
      </c>
      <c r="H17">
        <f t="shared" si="2"/>
        <v>33</v>
      </c>
      <c r="I17">
        <v>9</v>
      </c>
      <c r="J17">
        <f t="shared" si="3"/>
        <v>0.27272727272727271</v>
      </c>
      <c r="K17">
        <v>2.7</v>
      </c>
      <c r="L17">
        <v>1.1000000000000001</v>
      </c>
      <c r="M17">
        <v>0</v>
      </c>
      <c r="N17">
        <f t="shared" si="0"/>
        <v>0</v>
      </c>
      <c r="O17">
        <v>2.8</v>
      </c>
      <c r="P17">
        <v>0.7</v>
      </c>
      <c r="Q17">
        <v>13.8</v>
      </c>
      <c r="R17">
        <v>0.5</v>
      </c>
      <c r="S17">
        <v>0.6</v>
      </c>
      <c r="T17">
        <v>2.8</v>
      </c>
      <c r="U17">
        <v>0.9</v>
      </c>
      <c r="V17">
        <v>0.8</v>
      </c>
      <c r="W17">
        <v>8</v>
      </c>
      <c r="X17">
        <f t="shared" si="1"/>
        <v>0.24242424242424243</v>
      </c>
      <c r="Y17">
        <v>8.1</v>
      </c>
      <c r="Z17">
        <v>1.2</v>
      </c>
      <c r="AA17">
        <v>0.9</v>
      </c>
    </row>
    <row r="18" spans="1:27">
      <c r="A18" t="s">
        <v>102</v>
      </c>
      <c r="B18" t="s">
        <v>103</v>
      </c>
      <c r="C18" t="s">
        <v>51</v>
      </c>
      <c r="D18" t="s">
        <v>21</v>
      </c>
      <c r="E18">
        <v>36</v>
      </c>
      <c r="F18">
        <v>29</v>
      </c>
      <c r="G18">
        <v>2610</v>
      </c>
      <c r="H18">
        <f t="shared" si="2"/>
        <v>29</v>
      </c>
      <c r="I18">
        <v>9</v>
      </c>
      <c r="J18">
        <f t="shared" si="3"/>
        <v>0.31034482758620691</v>
      </c>
      <c r="K18">
        <v>2</v>
      </c>
      <c r="L18">
        <v>0.8</v>
      </c>
      <c r="M18">
        <v>0</v>
      </c>
      <c r="N18">
        <f t="shared" si="0"/>
        <v>0</v>
      </c>
      <c r="O18">
        <v>1.7</v>
      </c>
      <c r="P18">
        <v>1</v>
      </c>
      <c r="Q18">
        <v>14.2</v>
      </c>
      <c r="R18">
        <v>0.6</v>
      </c>
      <c r="S18">
        <v>0.8</v>
      </c>
      <c r="T18">
        <v>2.2000000000000002</v>
      </c>
      <c r="U18">
        <v>0.7</v>
      </c>
      <c r="V18">
        <v>0.7</v>
      </c>
      <c r="W18">
        <v>6</v>
      </c>
      <c r="X18">
        <f t="shared" si="1"/>
        <v>0.20689655172413793</v>
      </c>
      <c r="Y18">
        <v>6.6</v>
      </c>
      <c r="Z18">
        <v>1.2</v>
      </c>
      <c r="AA18">
        <v>1.3</v>
      </c>
    </row>
    <row r="19" spans="1:27">
      <c r="A19" t="s">
        <v>105</v>
      </c>
      <c r="B19" t="s">
        <v>147</v>
      </c>
      <c r="C19" t="s">
        <v>148</v>
      </c>
      <c r="D19" t="s">
        <v>21</v>
      </c>
      <c r="E19">
        <v>31</v>
      </c>
      <c r="F19">
        <v>28</v>
      </c>
      <c r="G19">
        <v>2380</v>
      </c>
      <c r="H19">
        <f t="shared" si="2"/>
        <v>26.444444444444443</v>
      </c>
      <c r="I19">
        <v>9</v>
      </c>
      <c r="J19">
        <f t="shared" si="3"/>
        <v>0.34033613445378152</v>
      </c>
      <c r="K19">
        <v>1.6</v>
      </c>
      <c r="L19">
        <v>0.7</v>
      </c>
      <c r="M19">
        <v>0</v>
      </c>
      <c r="N19">
        <f t="shared" si="0"/>
        <v>0</v>
      </c>
      <c r="O19">
        <v>0.3</v>
      </c>
      <c r="P19">
        <v>0.2</v>
      </c>
      <c r="Q19">
        <v>8.8000000000000007</v>
      </c>
      <c r="R19">
        <v>0.1</v>
      </c>
      <c r="S19">
        <v>0.04</v>
      </c>
      <c r="T19">
        <v>1.5</v>
      </c>
      <c r="U19">
        <v>0.1</v>
      </c>
      <c r="V19">
        <v>1</v>
      </c>
      <c r="W19">
        <v>7</v>
      </c>
      <c r="X19">
        <f t="shared" si="1"/>
        <v>0.26470588235294118</v>
      </c>
      <c r="Y19">
        <v>6.5</v>
      </c>
      <c r="Z19">
        <v>3.9</v>
      </c>
      <c r="AA19">
        <v>0.88</v>
      </c>
    </row>
    <row r="20" spans="1:27">
      <c r="A20" t="s">
        <v>106</v>
      </c>
      <c r="B20" t="s">
        <v>73</v>
      </c>
      <c r="C20" t="s">
        <v>49</v>
      </c>
      <c r="D20" t="s">
        <v>75</v>
      </c>
      <c r="E20">
        <v>29</v>
      </c>
      <c r="F20">
        <v>32</v>
      </c>
      <c r="G20">
        <v>2563</v>
      </c>
      <c r="H20">
        <f t="shared" si="2"/>
        <v>28.477777777777778</v>
      </c>
      <c r="I20">
        <v>8</v>
      </c>
      <c r="J20">
        <f t="shared" si="3"/>
        <v>0.28092079594225516</v>
      </c>
      <c r="K20">
        <v>2.4</v>
      </c>
      <c r="L20">
        <v>0.9</v>
      </c>
      <c r="M20">
        <v>3</v>
      </c>
      <c r="N20">
        <f t="shared" si="0"/>
        <v>0.10534529847834569</v>
      </c>
      <c r="O20">
        <v>3.5</v>
      </c>
      <c r="P20">
        <v>1.8</v>
      </c>
      <c r="Q20">
        <v>17.3</v>
      </c>
      <c r="R20">
        <v>1</v>
      </c>
      <c r="S20">
        <v>1</v>
      </c>
      <c r="T20">
        <v>2.7</v>
      </c>
      <c r="U20">
        <v>0.8</v>
      </c>
      <c r="V20">
        <v>0.1</v>
      </c>
      <c r="W20">
        <v>13</v>
      </c>
      <c r="X20">
        <f t="shared" si="1"/>
        <v>0.45649629340616465</v>
      </c>
      <c r="Y20">
        <v>5.8</v>
      </c>
      <c r="Z20">
        <v>0.1</v>
      </c>
      <c r="AA20">
        <v>0.4</v>
      </c>
    </row>
    <row r="21" spans="1:27">
      <c r="A21" t="s">
        <v>107</v>
      </c>
      <c r="B21" t="s">
        <v>48</v>
      </c>
      <c r="C21" t="s">
        <v>53</v>
      </c>
      <c r="D21" t="s">
        <v>21</v>
      </c>
      <c r="E21">
        <v>36</v>
      </c>
      <c r="F21">
        <v>21</v>
      </c>
      <c r="G21">
        <v>1492</v>
      </c>
      <c r="H21">
        <f t="shared" si="2"/>
        <v>16.577777777777779</v>
      </c>
      <c r="I21">
        <v>8</v>
      </c>
      <c r="J21">
        <f t="shared" si="3"/>
        <v>0.48257372654155489</v>
      </c>
      <c r="K21">
        <v>1.8</v>
      </c>
      <c r="L21">
        <v>0.6</v>
      </c>
      <c r="M21">
        <v>2</v>
      </c>
      <c r="N21">
        <f t="shared" si="0"/>
        <v>0.12064343163538872</v>
      </c>
      <c r="O21">
        <v>1.1000000000000001</v>
      </c>
      <c r="P21">
        <v>0.5</v>
      </c>
      <c r="Q21">
        <v>7.3</v>
      </c>
      <c r="R21">
        <v>0.3</v>
      </c>
      <c r="S21">
        <v>0</v>
      </c>
      <c r="T21">
        <v>1</v>
      </c>
      <c r="U21">
        <v>0.3</v>
      </c>
      <c r="V21">
        <v>0.2</v>
      </c>
      <c r="W21">
        <v>4</v>
      </c>
      <c r="X21">
        <f t="shared" si="1"/>
        <v>0.24128686327077745</v>
      </c>
      <c r="Y21">
        <v>4.8</v>
      </c>
      <c r="Z21">
        <v>1</v>
      </c>
      <c r="AA21">
        <v>0.7</v>
      </c>
    </row>
    <row r="22" spans="1:27">
      <c r="A22" t="s">
        <v>108</v>
      </c>
      <c r="B22" t="s">
        <v>67</v>
      </c>
      <c r="C22" t="s">
        <v>49</v>
      </c>
      <c r="D22" t="s">
        <v>21</v>
      </c>
      <c r="E22">
        <v>28</v>
      </c>
      <c r="F22">
        <v>31</v>
      </c>
      <c r="G22">
        <v>1199</v>
      </c>
      <c r="H22">
        <f t="shared" si="2"/>
        <v>13.322222222222223</v>
      </c>
      <c r="I22">
        <v>8</v>
      </c>
      <c r="J22">
        <f t="shared" si="3"/>
        <v>0.60050041701417844</v>
      </c>
      <c r="K22">
        <v>1.2</v>
      </c>
      <c r="L22">
        <v>0.6</v>
      </c>
      <c r="M22">
        <v>1</v>
      </c>
      <c r="N22">
        <f t="shared" si="0"/>
        <v>7.5062552126772306E-2</v>
      </c>
      <c r="O22">
        <v>0.3</v>
      </c>
      <c r="P22">
        <v>0.06</v>
      </c>
      <c r="Q22">
        <v>4.4000000000000004</v>
      </c>
      <c r="R22">
        <v>0.06</v>
      </c>
      <c r="S22">
        <v>0</v>
      </c>
      <c r="T22">
        <v>0.8</v>
      </c>
      <c r="U22">
        <v>0.1</v>
      </c>
      <c r="V22">
        <v>0.3</v>
      </c>
      <c r="W22">
        <v>1</v>
      </c>
      <c r="X22">
        <f t="shared" si="1"/>
        <v>7.5062552126772306E-2</v>
      </c>
      <c r="Y22">
        <v>2.1</v>
      </c>
      <c r="Z22">
        <v>1.4</v>
      </c>
      <c r="AA22">
        <v>0.2</v>
      </c>
    </row>
    <row r="23" spans="1:27">
      <c r="A23" t="s">
        <v>109</v>
      </c>
      <c r="B23" t="s">
        <v>52</v>
      </c>
      <c r="C23" t="s">
        <v>149</v>
      </c>
      <c r="D23" t="s">
        <v>131</v>
      </c>
      <c r="E23">
        <v>31</v>
      </c>
      <c r="F23">
        <v>33</v>
      </c>
      <c r="G23">
        <v>2781</v>
      </c>
      <c r="H23">
        <f t="shared" si="2"/>
        <v>30.9</v>
      </c>
      <c r="I23">
        <v>7</v>
      </c>
      <c r="J23">
        <f t="shared" si="3"/>
        <v>0.22653721682847897</v>
      </c>
      <c r="K23">
        <v>1.5</v>
      </c>
      <c r="L23">
        <v>0.6</v>
      </c>
      <c r="M23">
        <v>8</v>
      </c>
      <c r="N23">
        <f t="shared" si="0"/>
        <v>0.25889967637540456</v>
      </c>
      <c r="O23">
        <v>2.2999999999999998</v>
      </c>
      <c r="P23">
        <v>1.5</v>
      </c>
      <c r="Q23">
        <v>24.5</v>
      </c>
      <c r="R23">
        <v>1</v>
      </c>
      <c r="S23">
        <v>0.7</v>
      </c>
      <c r="T23">
        <v>2.8</v>
      </c>
      <c r="U23">
        <v>0.8</v>
      </c>
      <c r="V23">
        <v>0.2</v>
      </c>
      <c r="W23">
        <v>9</v>
      </c>
      <c r="X23">
        <f t="shared" si="1"/>
        <v>0.29126213592233013</v>
      </c>
      <c r="Y23">
        <v>5.9</v>
      </c>
      <c r="Z23">
        <v>0.3</v>
      </c>
      <c r="AA23">
        <v>0.7</v>
      </c>
    </row>
    <row r="24" spans="1:27">
      <c r="A24" t="s">
        <v>110</v>
      </c>
      <c r="B24" t="s">
        <v>50</v>
      </c>
      <c r="C24" t="s">
        <v>53</v>
      </c>
      <c r="D24" t="s">
        <v>21</v>
      </c>
      <c r="E24">
        <v>24</v>
      </c>
      <c r="F24">
        <v>17</v>
      </c>
      <c r="G24">
        <v>1512</v>
      </c>
      <c r="H24">
        <f t="shared" si="2"/>
        <v>16.8</v>
      </c>
      <c r="I24">
        <v>7</v>
      </c>
      <c r="J24">
        <f t="shared" si="3"/>
        <v>0.41666666666666663</v>
      </c>
      <c r="K24">
        <v>2.4</v>
      </c>
      <c r="L24">
        <v>1</v>
      </c>
      <c r="M24">
        <v>0</v>
      </c>
      <c r="N24">
        <f t="shared" si="0"/>
        <v>0</v>
      </c>
      <c r="O24">
        <v>0.8</v>
      </c>
      <c r="P24">
        <v>0.4</v>
      </c>
      <c r="Q24">
        <v>7.6</v>
      </c>
      <c r="R24">
        <v>0.3</v>
      </c>
      <c r="S24">
        <v>0.2</v>
      </c>
      <c r="T24">
        <v>1.2</v>
      </c>
      <c r="U24">
        <v>0.2</v>
      </c>
      <c r="V24">
        <v>0.2</v>
      </c>
      <c r="W24">
        <v>3</v>
      </c>
      <c r="X24">
        <f t="shared" si="1"/>
        <v>0.17857142857142858</v>
      </c>
      <c r="Y24">
        <v>3.9</v>
      </c>
      <c r="Z24">
        <v>1.6</v>
      </c>
      <c r="AA24">
        <v>1.4</v>
      </c>
    </row>
    <row r="25" spans="1:27">
      <c r="A25" t="s">
        <v>111</v>
      </c>
      <c r="B25" t="s">
        <v>83</v>
      </c>
      <c r="C25" t="s">
        <v>53</v>
      </c>
      <c r="D25" t="s">
        <v>75</v>
      </c>
      <c r="E25">
        <v>36</v>
      </c>
      <c r="F25">
        <v>30</v>
      </c>
      <c r="G25">
        <v>2700</v>
      </c>
      <c r="H25">
        <f t="shared" si="2"/>
        <v>30</v>
      </c>
      <c r="I25">
        <v>6</v>
      </c>
      <c r="J25">
        <f t="shared" si="3"/>
        <v>0.2</v>
      </c>
      <c r="K25">
        <v>2</v>
      </c>
      <c r="L25">
        <v>0.9</v>
      </c>
      <c r="M25">
        <v>12</v>
      </c>
      <c r="N25">
        <f t="shared" si="0"/>
        <v>0.4</v>
      </c>
      <c r="O25">
        <v>3.5</v>
      </c>
      <c r="P25">
        <v>1.2</v>
      </c>
      <c r="Q25">
        <v>13.9</v>
      </c>
      <c r="R25">
        <v>0.6</v>
      </c>
      <c r="S25">
        <v>1.1000000000000001</v>
      </c>
      <c r="T25">
        <v>2.2000000000000002</v>
      </c>
      <c r="U25">
        <v>0.7</v>
      </c>
      <c r="V25">
        <v>0.1</v>
      </c>
      <c r="W25">
        <v>4</v>
      </c>
      <c r="X25">
        <f t="shared" si="1"/>
        <v>0.13333333333333333</v>
      </c>
      <c r="Y25">
        <v>6.9</v>
      </c>
      <c r="Z25">
        <v>0.4</v>
      </c>
      <c r="AA25">
        <v>0.5</v>
      </c>
    </row>
    <row r="26" spans="1:27">
      <c r="A26" t="s">
        <v>112</v>
      </c>
      <c r="B26" t="s">
        <v>50</v>
      </c>
      <c r="C26" t="s">
        <v>49</v>
      </c>
      <c r="D26" t="s">
        <v>59</v>
      </c>
      <c r="E26">
        <v>35</v>
      </c>
      <c r="F26">
        <v>24</v>
      </c>
      <c r="G26">
        <v>1743</v>
      </c>
      <c r="H26">
        <f t="shared" si="2"/>
        <v>19.366666666666667</v>
      </c>
      <c r="I26">
        <v>6</v>
      </c>
      <c r="J26">
        <f t="shared" si="3"/>
        <v>0.3098106712564544</v>
      </c>
      <c r="K26">
        <v>2.1</v>
      </c>
      <c r="L26">
        <v>0.6</v>
      </c>
      <c r="M26">
        <v>3</v>
      </c>
      <c r="N26">
        <f t="shared" si="0"/>
        <v>0.1549053356282272</v>
      </c>
      <c r="O26">
        <v>0.6</v>
      </c>
      <c r="P26">
        <v>1.8</v>
      </c>
      <c r="Q26">
        <v>16.3</v>
      </c>
      <c r="R26">
        <v>0.5</v>
      </c>
      <c r="S26">
        <v>0.7</v>
      </c>
      <c r="T26">
        <v>2</v>
      </c>
      <c r="U26">
        <v>0.5</v>
      </c>
      <c r="V26">
        <v>0.2</v>
      </c>
      <c r="W26">
        <v>2</v>
      </c>
      <c r="X26">
        <f t="shared" si="1"/>
        <v>0.10327022375215146</v>
      </c>
      <c r="Y26">
        <v>2.1</v>
      </c>
      <c r="Z26">
        <v>0.3</v>
      </c>
      <c r="AA26">
        <v>0.7</v>
      </c>
    </row>
    <row r="27" spans="1:27">
      <c r="A27" t="s">
        <v>113</v>
      </c>
      <c r="B27" t="s">
        <v>73</v>
      </c>
      <c r="C27" t="s">
        <v>49</v>
      </c>
      <c r="D27" t="s">
        <v>59</v>
      </c>
      <c r="E27">
        <v>37</v>
      </c>
      <c r="F27">
        <v>23</v>
      </c>
      <c r="G27">
        <v>884</v>
      </c>
      <c r="H27">
        <f t="shared" si="2"/>
        <v>9.8222222222222229</v>
      </c>
      <c r="I27">
        <v>6</v>
      </c>
      <c r="J27">
        <f t="shared" si="3"/>
        <v>0.61085972850678727</v>
      </c>
      <c r="K27">
        <v>1</v>
      </c>
      <c r="L27">
        <v>0.4</v>
      </c>
      <c r="M27">
        <v>2</v>
      </c>
      <c r="N27">
        <f t="shared" si="0"/>
        <v>0.20361990950226244</v>
      </c>
      <c r="O27">
        <v>1.8</v>
      </c>
      <c r="P27">
        <v>0.7</v>
      </c>
      <c r="Q27">
        <v>6</v>
      </c>
      <c r="R27">
        <v>0.4</v>
      </c>
      <c r="S27">
        <v>1.1000000000000001</v>
      </c>
      <c r="T27">
        <v>1.5</v>
      </c>
      <c r="U27">
        <v>0.2</v>
      </c>
      <c r="V27">
        <v>0.04</v>
      </c>
      <c r="W27">
        <v>0</v>
      </c>
      <c r="X27">
        <f t="shared" si="1"/>
        <v>0</v>
      </c>
      <c r="Y27">
        <v>3.1</v>
      </c>
      <c r="Z27">
        <v>0.3</v>
      </c>
      <c r="AA27">
        <v>0.2</v>
      </c>
    </row>
    <row r="28" spans="1:27">
      <c r="A28" t="s">
        <v>114</v>
      </c>
      <c r="B28" t="s">
        <v>150</v>
      </c>
      <c r="C28" t="s">
        <v>151</v>
      </c>
      <c r="D28" t="s">
        <v>21</v>
      </c>
      <c r="E28">
        <v>36</v>
      </c>
      <c r="F28">
        <v>33</v>
      </c>
      <c r="G28">
        <v>2595</v>
      </c>
      <c r="H28">
        <f t="shared" si="2"/>
        <v>28.833333333333332</v>
      </c>
      <c r="I28">
        <v>6</v>
      </c>
      <c r="J28">
        <f t="shared" si="3"/>
        <v>0.20809248554913296</v>
      </c>
      <c r="K28">
        <v>1.5</v>
      </c>
      <c r="L28">
        <v>0.7</v>
      </c>
      <c r="M28">
        <v>5</v>
      </c>
      <c r="N28">
        <f t="shared" si="0"/>
        <v>0.17341040462427745</v>
      </c>
      <c r="O28">
        <v>3.8</v>
      </c>
      <c r="P28">
        <v>1</v>
      </c>
      <c r="Q28">
        <v>11.8</v>
      </c>
      <c r="R28">
        <v>0.4</v>
      </c>
      <c r="S28">
        <v>1.4</v>
      </c>
      <c r="T28">
        <v>2.2999999999999998</v>
      </c>
      <c r="U28">
        <v>0.8</v>
      </c>
      <c r="V28">
        <v>0.3</v>
      </c>
      <c r="W28">
        <v>5</v>
      </c>
      <c r="X28">
        <f t="shared" si="1"/>
        <v>0.17341040462427745</v>
      </c>
      <c r="Y28">
        <v>7.5</v>
      </c>
      <c r="Z28">
        <v>0.5</v>
      </c>
      <c r="AA28">
        <v>0.7</v>
      </c>
    </row>
    <row r="29" spans="1:27">
      <c r="A29" t="s">
        <v>115</v>
      </c>
      <c r="B29" t="s">
        <v>50</v>
      </c>
      <c r="C29" t="s">
        <v>53</v>
      </c>
      <c r="D29" t="s">
        <v>21</v>
      </c>
      <c r="E29">
        <v>30</v>
      </c>
      <c r="F29">
        <v>17</v>
      </c>
      <c r="G29">
        <v>1083</v>
      </c>
      <c r="H29">
        <f t="shared" si="2"/>
        <v>12.033333333333333</v>
      </c>
      <c r="I29">
        <v>6</v>
      </c>
      <c r="J29">
        <f t="shared" si="3"/>
        <v>0.49861495844875348</v>
      </c>
      <c r="K29">
        <v>1.9</v>
      </c>
      <c r="L29">
        <v>0.8</v>
      </c>
      <c r="M29">
        <v>1</v>
      </c>
      <c r="N29">
        <f t="shared" si="0"/>
        <v>8.3102493074792241E-2</v>
      </c>
      <c r="O29">
        <v>1.1000000000000001</v>
      </c>
      <c r="P29">
        <v>0.5</v>
      </c>
      <c r="Q29">
        <v>6.5</v>
      </c>
      <c r="R29">
        <v>0.06</v>
      </c>
      <c r="S29">
        <v>0</v>
      </c>
      <c r="T29">
        <v>1.8</v>
      </c>
      <c r="U29">
        <v>0.06</v>
      </c>
      <c r="V29">
        <v>0.4</v>
      </c>
      <c r="W29">
        <v>2</v>
      </c>
      <c r="X29">
        <f t="shared" si="1"/>
        <v>0.16620498614958448</v>
      </c>
      <c r="Y29">
        <v>4.5999999999999996</v>
      </c>
      <c r="Z29">
        <v>1.1000000000000001</v>
      </c>
      <c r="AA29">
        <v>0.6</v>
      </c>
    </row>
    <row r="30" spans="1:27">
      <c r="A30" t="s">
        <v>116</v>
      </c>
      <c r="B30" t="s">
        <v>54</v>
      </c>
      <c r="C30" t="s">
        <v>152</v>
      </c>
      <c r="D30" t="s">
        <v>132</v>
      </c>
      <c r="E30">
        <v>34</v>
      </c>
      <c r="F30">
        <v>28</v>
      </c>
      <c r="G30">
        <v>1834</v>
      </c>
      <c r="H30">
        <f t="shared" si="2"/>
        <v>20.377777777777776</v>
      </c>
      <c r="I30">
        <v>6</v>
      </c>
      <c r="J30">
        <f t="shared" si="3"/>
        <v>0.29443838604143951</v>
      </c>
      <c r="K30">
        <v>1.5</v>
      </c>
      <c r="L30">
        <v>0.6</v>
      </c>
      <c r="M30">
        <v>2</v>
      </c>
      <c r="N30">
        <f t="shared" si="0"/>
        <v>9.8146128680479838E-2</v>
      </c>
      <c r="O30">
        <v>2.1</v>
      </c>
      <c r="P30">
        <v>0.4</v>
      </c>
      <c r="Q30">
        <v>14.3</v>
      </c>
      <c r="R30">
        <v>0.4</v>
      </c>
      <c r="S30">
        <v>0.3</v>
      </c>
      <c r="T30">
        <v>2.2999999999999998</v>
      </c>
      <c r="U30">
        <v>0.5</v>
      </c>
      <c r="V30">
        <v>0.4</v>
      </c>
      <c r="W30">
        <v>6</v>
      </c>
      <c r="X30">
        <f t="shared" si="1"/>
        <v>0.29443838604143951</v>
      </c>
      <c r="Y30">
        <v>5.8</v>
      </c>
      <c r="Z30">
        <v>1.2</v>
      </c>
      <c r="AA30">
        <v>0.9</v>
      </c>
    </row>
    <row r="31" spans="1:27">
      <c r="A31" t="s">
        <v>117</v>
      </c>
      <c r="B31" t="s">
        <v>73</v>
      </c>
      <c r="C31" t="s">
        <v>49</v>
      </c>
      <c r="D31" t="s">
        <v>18</v>
      </c>
      <c r="E31">
        <v>21</v>
      </c>
      <c r="F31">
        <v>30</v>
      </c>
      <c r="G31">
        <v>1905</v>
      </c>
      <c r="H31">
        <f t="shared" si="2"/>
        <v>21.166666666666668</v>
      </c>
      <c r="I31">
        <v>6</v>
      </c>
      <c r="J31">
        <f t="shared" si="3"/>
        <v>0.28346456692913385</v>
      </c>
      <c r="K31">
        <v>1</v>
      </c>
      <c r="L31">
        <v>0.3</v>
      </c>
      <c r="M31">
        <v>5</v>
      </c>
      <c r="N31">
        <f t="shared" si="0"/>
        <v>0.23622047244094488</v>
      </c>
      <c r="O31">
        <v>2.2999999999999998</v>
      </c>
      <c r="P31">
        <v>0.7</v>
      </c>
      <c r="Q31">
        <v>8.9</v>
      </c>
      <c r="R31">
        <v>0.4</v>
      </c>
      <c r="S31">
        <v>0.5</v>
      </c>
      <c r="T31">
        <v>2.6</v>
      </c>
      <c r="U31">
        <v>1.3</v>
      </c>
      <c r="V31">
        <v>0.5</v>
      </c>
      <c r="W31">
        <v>3</v>
      </c>
      <c r="X31">
        <f t="shared" si="1"/>
        <v>0.14173228346456693</v>
      </c>
      <c r="Y31">
        <v>5.0999999999999996</v>
      </c>
      <c r="Z31">
        <v>0.2</v>
      </c>
      <c r="AA31">
        <v>0.8</v>
      </c>
    </row>
    <row r="32" spans="1:27">
      <c r="A32" t="s">
        <v>118</v>
      </c>
      <c r="B32" t="s">
        <v>58</v>
      </c>
      <c r="C32" t="s">
        <v>84</v>
      </c>
      <c r="D32" t="s">
        <v>21</v>
      </c>
      <c r="E32">
        <v>32</v>
      </c>
      <c r="F32">
        <v>28</v>
      </c>
      <c r="G32">
        <v>1535</v>
      </c>
      <c r="H32">
        <f t="shared" si="2"/>
        <v>17.055555555555557</v>
      </c>
      <c r="I32">
        <v>6</v>
      </c>
      <c r="J32">
        <f t="shared" si="3"/>
        <v>0.3517915309446254</v>
      </c>
      <c r="K32">
        <v>1.4</v>
      </c>
      <c r="L32">
        <v>0.7</v>
      </c>
      <c r="M32">
        <v>2</v>
      </c>
      <c r="N32">
        <f t="shared" si="0"/>
        <v>0.11726384364820845</v>
      </c>
      <c r="O32">
        <v>0.8</v>
      </c>
      <c r="P32">
        <v>0.2</v>
      </c>
      <c r="Q32">
        <v>5.6</v>
      </c>
      <c r="R32">
        <v>7.0000000000000007E-2</v>
      </c>
      <c r="S32">
        <v>0.04</v>
      </c>
      <c r="T32">
        <v>1</v>
      </c>
      <c r="U32">
        <v>0.2</v>
      </c>
      <c r="V32">
        <v>0.4</v>
      </c>
      <c r="W32">
        <v>6</v>
      </c>
      <c r="X32">
        <f t="shared" si="1"/>
        <v>0.3517915309446254</v>
      </c>
      <c r="Y32">
        <v>3.5</v>
      </c>
      <c r="Z32">
        <v>0.7</v>
      </c>
      <c r="AA32">
        <v>0.5</v>
      </c>
    </row>
    <row r="33" spans="1:27">
      <c r="A33" t="s">
        <v>119</v>
      </c>
      <c r="B33" t="s">
        <v>55</v>
      </c>
      <c r="C33" t="s">
        <v>49</v>
      </c>
      <c r="D33" t="s">
        <v>59</v>
      </c>
      <c r="E33">
        <v>24</v>
      </c>
      <c r="F33">
        <v>25</v>
      </c>
      <c r="G33">
        <v>1480</v>
      </c>
      <c r="H33">
        <f t="shared" si="2"/>
        <v>16.444444444444443</v>
      </c>
      <c r="I33">
        <v>6</v>
      </c>
      <c r="J33">
        <f t="shared" si="3"/>
        <v>0.36486486486486491</v>
      </c>
      <c r="K33">
        <v>1.1000000000000001</v>
      </c>
      <c r="L33">
        <v>0.4</v>
      </c>
      <c r="M33">
        <v>1</v>
      </c>
      <c r="N33">
        <f t="shared" si="0"/>
        <v>6.0810810810810814E-2</v>
      </c>
      <c r="O33">
        <v>1.4</v>
      </c>
      <c r="P33">
        <v>0.6</v>
      </c>
      <c r="Q33">
        <v>11.7</v>
      </c>
      <c r="R33">
        <v>0.3</v>
      </c>
      <c r="S33">
        <v>0.2</v>
      </c>
      <c r="T33">
        <v>3.4</v>
      </c>
      <c r="U33">
        <v>1.6</v>
      </c>
      <c r="V33">
        <v>0.4</v>
      </c>
      <c r="W33">
        <v>4</v>
      </c>
      <c r="X33">
        <f t="shared" si="1"/>
        <v>0.24324324324324326</v>
      </c>
      <c r="Y33">
        <v>4.0999999999999996</v>
      </c>
      <c r="Z33">
        <v>0.4</v>
      </c>
      <c r="AA33">
        <v>1.2</v>
      </c>
    </row>
    <row r="34" spans="1:27">
      <c r="A34" t="s">
        <v>120</v>
      </c>
      <c r="B34" t="s">
        <v>50</v>
      </c>
      <c r="C34" t="s">
        <v>49</v>
      </c>
      <c r="D34" t="s">
        <v>21</v>
      </c>
      <c r="E34">
        <v>27</v>
      </c>
      <c r="F34">
        <v>17</v>
      </c>
      <c r="G34">
        <v>688</v>
      </c>
      <c r="H34">
        <f t="shared" si="2"/>
        <v>7.6444444444444448</v>
      </c>
      <c r="I34">
        <v>6</v>
      </c>
      <c r="J34">
        <f t="shared" si="3"/>
        <v>0.78488372093023251</v>
      </c>
      <c r="K34">
        <v>1.1000000000000001</v>
      </c>
      <c r="L34">
        <v>0.6</v>
      </c>
      <c r="M34">
        <v>0</v>
      </c>
      <c r="N34">
        <f t="shared" si="0"/>
        <v>0</v>
      </c>
      <c r="O34">
        <v>0.4</v>
      </c>
      <c r="P34">
        <v>0.1</v>
      </c>
      <c r="Q34">
        <v>3.6</v>
      </c>
      <c r="R34">
        <v>0.1</v>
      </c>
      <c r="S34">
        <v>0.06</v>
      </c>
      <c r="T34">
        <v>0.8</v>
      </c>
      <c r="U34">
        <v>0.3</v>
      </c>
      <c r="V34">
        <v>0.2</v>
      </c>
      <c r="W34">
        <v>0</v>
      </c>
      <c r="X34">
        <f t="shared" si="1"/>
        <v>0</v>
      </c>
      <c r="Y34">
        <v>1.9</v>
      </c>
      <c r="Z34">
        <v>0.7</v>
      </c>
      <c r="AA34">
        <v>0.6</v>
      </c>
    </row>
    <row r="35" spans="1:27">
      <c r="A35" t="s">
        <v>60</v>
      </c>
      <c r="B35" t="s">
        <v>55</v>
      </c>
      <c r="C35" t="s">
        <v>53</v>
      </c>
      <c r="D35" t="s">
        <v>59</v>
      </c>
      <c r="E35">
        <v>29</v>
      </c>
      <c r="F35">
        <v>18</v>
      </c>
      <c r="G35">
        <v>1352</v>
      </c>
      <c r="H35">
        <f t="shared" si="2"/>
        <v>15.022222222222222</v>
      </c>
      <c r="I35">
        <v>5</v>
      </c>
      <c r="J35">
        <f t="shared" si="3"/>
        <v>0.33284023668639051</v>
      </c>
      <c r="K35">
        <v>2.6</v>
      </c>
      <c r="L35">
        <v>0.7</v>
      </c>
      <c r="M35">
        <v>4</v>
      </c>
      <c r="N35">
        <f t="shared" si="0"/>
        <v>0.26627218934911245</v>
      </c>
      <c r="O35">
        <v>3.1</v>
      </c>
      <c r="P35">
        <v>2.1</v>
      </c>
      <c r="Q35">
        <v>23.3</v>
      </c>
      <c r="R35">
        <v>3</v>
      </c>
      <c r="S35">
        <v>1.1000000000000001</v>
      </c>
      <c r="T35">
        <v>2.4</v>
      </c>
      <c r="U35">
        <v>0.6</v>
      </c>
      <c r="V35">
        <v>0.1</v>
      </c>
      <c r="W35">
        <v>4</v>
      </c>
      <c r="X35">
        <f t="shared" si="1"/>
        <v>0.26627218934911245</v>
      </c>
      <c r="Y35">
        <v>5.6</v>
      </c>
      <c r="Z35">
        <v>0.1</v>
      </c>
      <c r="AA35">
        <v>0.9</v>
      </c>
    </row>
    <row r="36" spans="1:27">
      <c r="A36" t="s">
        <v>121</v>
      </c>
      <c r="B36" t="s">
        <v>73</v>
      </c>
      <c r="C36" t="s">
        <v>53</v>
      </c>
      <c r="D36" t="s">
        <v>21</v>
      </c>
      <c r="E36">
        <v>32</v>
      </c>
      <c r="F36">
        <v>24</v>
      </c>
      <c r="G36">
        <v>1684</v>
      </c>
      <c r="H36">
        <f t="shared" si="2"/>
        <v>18.711111111111112</v>
      </c>
      <c r="I36">
        <v>5</v>
      </c>
      <c r="J36">
        <f t="shared" si="3"/>
        <v>0.26722090261282661</v>
      </c>
      <c r="K36">
        <v>1.6</v>
      </c>
      <c r="L36">
        <v>0.9</v>
      </c>
      <c r="M36">
        <v>2</v>
      </c>
      <c r="N36">
        <f t="shared" si="0"/>
        <v>0.10688836104513064</v>
      </c>
      <c r="O36">
        <v>0.9</v>
      </c>
      <c r="P36">
        <v>0.5</v>
      </c>
      <c r="Q36">
        <v>6.8</v>
      </c>
      <c r="R36">
        <v>0.3</v>
      </c>
      <c r="S36">
        <v>0.1</v>
      </c>
      <c r="T36">
        <v>1.5</v>
      </c>
      <c r="U36">
        <v>0.08</v>
      </c>
      <c r="V36">
        <v>0.2</v>
      </c>
      <c r="W36">
        <v>1</v>
      </c>
      <c r="X36">
        <f t="shared" si="1"/>
        <v>5.3444180522565318E-2</v>
      </c>
      <c r="Y36">
        <v>6.3</v>
      </c>
      <c r="Z36">
        <v>2</v>
      </c>
      <c r="AA36">
        <v>0.8</v>
      </c>
    </row>
    <row r="37" spans="1:27">
      <c r="A37" t="s">
        <v>122</v>
      </c>
      <c r="B37" t="s">
        <v>153</v>
      </c>
      <c r="C37" t="s">
        <v>49</v>
      </c>
      <c r="D37" t="s">
        <v>21</v>
      </c>
      <c r="E37">
        <v>29</v>
      </c>
      <c r="F37">
        <v>30</v>
      </c>
      <c r="G37">
        <v>2410</v>
      </c>
      <c r="H37">
        <f t="shared" si="2"/>
        <v>26.777777777777779</v>
      </c>
      <c r="I37">
        <v>5</v>
      </c>
      <c r="J37">
        <f t="shared" si="3"/>
        <v>0.18672199170124482</v>
      </c>
      <c r="K37">
        <v>1.5</v>
      </c>
      <c r="L37">
        <v>0.8</v>
      </c>
      <c r="M37">
        <v>2</v>
      </c>
      <c r="N37">
        <f t="shared" si="0"/>
        <v>7.4688796680497924E-2</v>
      </c>
      <c r="O37">
        <v>1.9</v>
      </c>
      <c r="P37">
        <v>0.7</v>
      </c>
      <c r="Q37">
        <v>15.4</v>
      </c>
      <c r="R37">
        <v>0.7</v>
      </c>
      <c r="S37">
        <v>0.3</v>
      </c>
      <c r="T37">
        <v>2.4</v>
      </c>
      <c r="U37">
        <v>1</v>
      </c>
      <c r="V37">
        <v>0.6</v>
      </c>
      <c r="W37">
        <v>14</v>
      </c>
      <c r="X37">
        <f t="shared" si="1"/>
        <v>0.52282157676348551</v>
      </c>
      <c r="Y37">
        <v>4.2</v>
      </c>
      <c r="Z37">
        <v>0.3</v>
      </c>
      <c r="AA37">
        <v>0.4</v>
      </c>
    </row>
    <row r="38" spans="1:27">
      <c r="A38" t="s">
        <v>123</v>
      </c>
      <c r="B38" t="s">
        <v>153</v>
      </c>
      <c r="C38" t="s">
        <v>96</v>
      </c>
      <c r="D38" t="s">
        <v>21</v>
      </c>
      <c r="E38">
        <v>25</v>
      </c>
      <c r="F38">
        <v>17</v>
      </c>
      <c r="G38">
        <v>1118</v>
      </c>
      <c r="H38">
        <f t="shared" si="2"/>
        <v>12.422222222222222</v>
      </c>
      <c r="I38">
        <v>5</v>
      </c>
      <c r="J38">
        <f t="shared" si="3"/>
        <v>0.4025044722719141</v>
      </c>
      <c r="K38">
        <v>2.1</v>
      </c>
      <c r="L38">
        <v>0.8</v>
      </c>
      <c r="M38">
        <v>0</v>
      </c>
      <c r="N38">
        <f t="shared" si="0"/>
        <v>0</v>
      </c>
      <c r="O38">
        <v>1.6</v>
      </c>
      <c r="P38">
        <v>0.5</v>
      </c>
      <c r="Q38">
        <v>9.6</v>
      </c>
      <c r="R38">
        <v>0.06</v>
      </c>
      <c r="S38">
        <v>0.06</v>
      </c>
      <c r="T38">
        <v>1.7</v>
      </c>
      <c r="U38">
        <v>0.06</v>
      </c>
      <c r="V38">
        <v>0.1</v>
      </c>
      <c r="W38">
        <v>2</v>
      </c>
      <c r="X38">
        <f t="shared" si="1"/>
        <v>0.16100178890876565</v>
      </c>
      <c r="Y38">
        <v>4.9000000000000004</v>
      </c>
      <c r="Z38">
        <v>0.7</v>
      </c>
      <c r="AA38">
        <v>0.7</v>
      </c>
    </row>
    <row r="39" spans="1:27">
      <c r="A39" t="s">
        <v>124</v>
      </c>
      <c r="B39" t="s">
        <v>64</v>
      </c>
      <c r="C39" t="s">
        <v>49</v>
      </c>
      <c r="D39" t="s">
        <v>21</v>
      </c>
      <c r="E39">
        <v>23</v>
      </c>
      <c r="F39">
        <v>30</v>
      </c>
      <c r="G39">
        <v>1914</v>
      </c>
      <c r="H39">
        <f t="shared" si="2"/>
        <v>21.266666666666666</v>
      </c>
      <c r="I39">
        <v>5</v>
      </c>
      <c r="J39">
        <f t="shared" si="3"/>
        <v>0.23510971786833856</v>
      </c>
      <c r="K39">
        <v>2.4</v>
      </c>
      <c r="L39">
        <v>0.9</v>
      </c>
      <c r="M39">
        <v>0</v>
      </c>
      <c r="N39">
        <f t="shared" si="0"/>
        <v>0</v>
      </c>
      <c r="O39">
        <v>1.7</v>
      </c>
      <c r="P39">
        <v>0.4</v>
      </c>
      <c r="Q39">
        <v>7.7</v>
      </c>
      <c r="R39">
        <v>0.3</v>
      </c>
      <c r="S39">
        <v>0.4</v>
      </c>
      <c r="T39">
        <v>1</v>
      </c>
      <c r="U39">
        <v>0.3</v>
      </c>
      <c r="V39">
        <v>0.3</v>
      </c>
      <c r="W39">
        <v>4</v>
      </c>
      <c r="X39">
        <f t="shared" si="1"/>
        <v>0.18808777429467086</v>
      </c>
      <c r="Y39">
        <v>4.9000000000000004</v>
      </c>
      <c r="Z39">
        <v>1.2</v>
      </c>
      <c r="AA39">
        <v>0.5</v>
      </c>
    </row>
    <row r="40" spans="1:27">
      <c r="A40" t="s">
        <v>125</v>
      </c>
      <c r="B40" t="s">
        <v>52</v>
      </c>
      <c r="C40" t="s">
        <v>154</v>
      </c>
      <c r="D40" t="s">
        <v>21</v>
      </c>
      <c r="E40">
        <v>37</v>
      </c>
      <c r="F40">
        <v>23</v>
      </c>
      <c r="G40">
        <v>1416</v>
      </c>
      <c r="H40">
        <f t="shared" si="2"/>
        <v>15.733333333333333</v>
      </c>
      <c r="I40">
        <v>5</v>
      </c>
      <c r="J40">
        <f t="shared" si="3"/>
        <v>0.31779661016949157</v>
      </c>
      <c r="K40">
        <v>0.9</v>
      </c>
      <c r="L40">
        <v>0.4</v>
      </c>
      <c r="M40">
        <v>1</v>
      </c>
      <c r="N40">
        <f t="shared" si="0"/>
        <v>6.3559322033898302E-2</v>
      </c>
      <c r="O40">
        <v>0.4</v>
      </c>
      <c r="P40">
        <v>0.2</v>
      </c>
      <c r="Q40">
        <v>5</v>
      </c>
      <c r="R40">
        <v>0</v>
      </c>
      <c r="S40">
        <v>0.1</v>
      </c>
      <c r="T40">
        <v>1.2</v>
      </c>
      <c r="U40">
        <v>0.4</v>
      </c>
      <c r="V40">
        <v>0.6</v>
      </c>
      <c r="W40">
        <v>5</v>
      </c>
      <c r="X40">
        <f t="shared" si="1"/>
        <v>0.31779661016949157</v>
      </c>
      <c r="Y40">
        <v>2.9</v>
      </c>
      <c r="Z40">
        <v>1.3</v>
      </c>
      <c r="AA40">
        <v>0.7</v>
      </c>
    </row>
    <row r="41" spans="1:27">
      <c r="A41" t="s">
        <v>126</v>
      </c>
      <c r="B41" t="s">
        <v>83</v>
      </c>
      <c r="C41" t="s">
        <v>51</v>
      </c>
      <c r="D41" t="s">
        <v>133</v>
      </c>
      <c r="E41">
        <v>32</v>
      </c>
      <c r="F41">
        <v>17</v>
      </c>
      <c r="G41">
        <v>1136</v>
      </c>
      <c r="H41">
        <f t="shared" si="2"/>
        <v>12.622222222222222</v>
      </c>
      <c r="I41">
        <v>4</v>
      </c>
      <c r="J41">
        <f t="shared" si="3"/>
        <v>0.31690140845070425</v>
      </c>
      <c r="K41">
        <v>1.9</v>
      </c>
      <c r="L41">
        <v>0.9</v>
      </c>
      <c r="M41">
        <v>1</v>
      </c>
      <c r="N41">
        <f t="shared" si="0"/>
        <v>7.9225352112676062E-2</v>
      </c>
      <c r="O41">
        <v>2.8</v>
      </c>
      <c r="P41">
        <v>1.2</v>
      </c>
      <c r="Q41">
        <v>17.3</v>
      </c>
      <c r="R41">
        <v>0.7</v>
      </c>
      <c r="S41">
        <v>0.6</v>
      </c>
      <c r="T41">
        <v>3.3</v>
      </c>
      <c r="U41">
        <v>0.6</v>
      </c>
      <c r="V41">
        <v>0.1</v>
      </c>
      <c r="W41">
        <v>4</v>
      </c>
      <c r="X41">
        <f t="shared" si="1"/>
        <v>0.31690140845070425</v>
      </c>
      <c r="Y41">
        <v>5.8</v>
      </c>
      <c r="Z41">
        <v>0.6</v>
      </c>
      <c r="AA41">
        <v>0.8</v>
      </c>
    </row>
    <row r="42" spans="1:27">
      <c r="A42" t="s">
        <v>127</v>
      </c>
      <c r="B42" t="s">
        <v>67</v>
      </c>
      <c r="C42" t="s">
        <v>149</v>
      </c>
      <c r="D42" t="s">
        <v>59</v>
      </c>
      <c r="E42">
        <v>28</v>
      </c>
      <c r="F42">
        <v>34</v>
      </c>
      <c r="G42">
        <v>2929</v>
      </c>
      <c r="H42">
        <f t="shared" si="2"/>
        <v>32.544444444444444</v>
      </c>
      <c r="I42">
        <v>4</v>
      </c>
      <c r="J42">
        <f t="shared" si="3"/>
        <v>0.12290884260839877</v>
      </c>
      <c r="K42">
        <v>1.1000000000000001</v>
      </c>
      <c r="L42">
        <v>0.4</v>
      </c>
      <c r="M42">
        <v>5</v>
      </c>
      <c r="N42">
        <f t="shared" si="0"/>
        <v>0.15363605326049845</v>
      </c>
      <c r="O42">
        <v>3.1</v>
      </c>
      <c r="P42">
        <v>1.4</v>
      </c>
      <c r="Q42">
        <v>25.3</v>
      </c>
      <c r="R42">
        <v>0.6</v>
      </c>
      <c r="S42">
        <v>0.7</v>
      </c>
      <c r="T42">
        <v>3</v>
      </c>
      <c r="U42">
        <v>1</v>
      </c>
      <c r="V42">
        <v>0.2</v>
      </c>
      <c r="W42">
        <v>9</v>
      </c>
      <c r="X42">
        <f t="shared" si="1"/>
        <v>0.27654489586889724</v>
      </c>
      <c r="Y42">
        <v>5.7</v>
      </c>
      <c r="Z42">
        <v>0</v>
      </c>
      <c r="AA42">
        <v>0.3</v>
      </c>
    </row>
    <row r="43" spans="1:27">
      <c r="A43" t="s">
        <v>128</v>
      </c>
      <c r="B43" t="s">
        <v>103</v>
      </c>
      <c r="C43" t="s">
        <v>155</v>
      </c>
      <c r="D43" t="s">
        <v>59</v>
      </c>
      <c r="E43">
        <v>31</v>
      </c>
      <c r="F43">
        <v>30</v>
      </c>
      <c r="G43">
        <v>2116</v>
      </c>
      <c r="H43">
        <f t="shared" si="2"/>
        <v>23.511111111111113</v>
      </c>
      <c r="I43">
        <v>4</v>
      </c>
      <c r="J43">
        <f t="shared" si="3"/>
        <v>0.17013232514177692</v>
      </c>
      <c r="K43">
        <v>2.4</v>
      </c>
      <c r="L43">
        <v>0.6</v>
      </c>
      <c r="M43">
        <v>2</v>
      </c>
      <c r="N43">
        <f t="shared" si="0"/>
        <v>8.5066162570888462E-2</v>
      </c>
      <c r="O43">
        <v>4.5</v>
      </c>
      <c r="P43">
        <v>1</v>
      </c>
      <c r="Q43">
        <v>20.7</v>
      </c>
      <c r="R43">
        <v>0.4</v>
      </c>
      <c r="S43">
        <v>0.9</v>
      </c>
      <c r="T43">
        <v>2.9</v>
      </c>
      <c r="U43">
        <v>0.6</v>
      </c>
      <c r="V43">
        <v>0.2</v>
      </c>
      <c r="W43">
        <v>3</v>
      </c>
      <c r="X43">
        <f t="shared" si="1"/>
        <v>0.1275992438563327</v>
      </c>
      <c r="Y43">
        <v>7.4</v>
      </c>
      <c r="Z43">
        <v>0.3</v>
      </c>
      <c r="AA43">
        <v>0.6</v>
      </c>
    </row>
    <row r="44" spans="1:27">
      <c r="A44" t="s">
        <v>129</v>
      </c>
      <c r="B44" t="s">
        <v>62</v>
      </c>
      <c r="C44" t="s">
        <v>49</v>
      </c>
      <c r="D44" t="s">
        <v>18</v>
      </c>
      <c r="E44">
        <v>29</v>
      </c>
      <c r="F44">
        <v>24</v>
      </c>
      <c r="G44">
        <v>1920</v>
      </c>
      <c r="H44">
        <f t="shared" si="2"/>
        <v>21.333333333333332</v>
      </c>
      <c r="I44">
        <v>4</v>
      </c>
      <c r="J44">
        <f t="shared" si="3"/>
        <v>0.1875</v>
      </c>
      <c r="K44">
        <v>1.7</v>
      </c>
      <c r="L44">
        <v>1</v>
      </c>
      <c r="M44">
        <v>3</v>
      </c>
      <c r="N44">
        <f t="shared" si="0"/>
        <v>0.140625</v>
      </c>
      <c r="O44">
        <v>1.6</v>
      </c>
      <c r="P44">
        <v>0.8</v>
      </c>
      <c r="Q44">
        <v>15.1</v>
      </c>
      <c r="R44">
        <v>0.5</v>
      </c>
      <c r="S44">
        <v>0.9</v>
      </c>
      <c r="T44">
        <v>2.6</v>
      </c>
      <c r="U44">
        <v>1</v>
      </c>
      <c r="V44">
        <v>0.5</v>
      </c>
      <c r="W44">
        <v>7</v>
      </c>
      <c r="X44">
        <f t="shared" si="1"/>
        <v>0.328125</v>
      </c>
      <c r="Y44">
        <v>4.5999999999999996</v>
      </c>
      <c r="Z44">
        <v>0.9</v>
      </c>
      <c r="AA44">
        <v>1</v>
      </c>
    </row>
    <row r="45" spans="1:27">
      <c r="A45" t="s">
        <v>130</v>
      </c>
      <c r="B45" t="s">
        <v>103</v>
      </c>
      <c r="C45" t="s">
        <v>49</v>
      </c>
      <c r="D45" t="s">
        <v>59</v>
      </c>
      <c r="E45">
        <v>26</v>
      </c>
      <c r="F45">
        <v>30</v>
      </c>
      <c r="G45">
        <v>1619</v>
      </c>
      <c r="H45">
        <f t="shared" si="2"/>
        <v>17.988888888888887</v>
      </c>
      <c r="I45">
        <v>4</v>
      </c>
      <c r="J45">
        <f t="shared" si="3"/>
        <v>0.22235948116121065</v>
      </c>
      <c r="K45">
        <v>1.7</v>
      </c>
      <c r="L45">
        <v>0.6</v>
      </c>
      <c r="M45">
        <v>1</v>
      </c>
      <c r="N45">
        <f t="shared" si="0"/>
        <v>5.5589870290302663E-2</v>
      </c>
      <c r="O45">
        <v>2.1</v>
      </c>
      <c r="P45">
        <v>0.4</v>
      </c>
      <c r="Q45">
        <v>11.6</v>
      </c>
      <c r="R45">
        <v>0.5</v>
      </c>
      <c r="S45">
        <v>0.3</v>
      </c>
      <c r="T45">
        <v>1.9</v>
      </c>
      <c r="U45">
        <v>0.9</v>
      </c>
      <c r="V45">
        <v>0.3</v>
      </c>
      <c r="W45">
        <v>6</v>
      </c>
      <c r="X45">
        <f t="shared" si="1"/>
        <v>0.33353922174181599</v>
      </c>
      <c r="Y45">
        <v>4</v>
      </c>
      <c r="Z45">
        <v>0.2</v>
      </c>
      <c r="AA45">
        <v>0.6</v>
      </c>
    </row>
    <row r="46" spans="1:27">
      <c r="A46" t="s">
        <v>156</v>
      </c>
      <c r="B46" t="s">
        <v>58</v>
      </c>
      <c r="C46" t="s">
        <v>49</v>
      </c>
      <c r="D46" t="s">
        <v>18</v>
      </c>
      <c r="E46">
        <v>24</v>
      </c>
      <c r="F46">
        <v>25</v>
      </c>
      <c r="G46">
        <v>1119</v>
      </c>
      <c r="H46">
        <f t="shared" si="2"/>
        <v>12.433333333333334</v>
      </c>
      <c r="I46">
        <v>4</v>
      </c>
      <c r="J46">
        <f t="shared" si="3"/>
        <v>0.32171581769436997</v>
      </c>
      <c r="K46">
        <v>0.5</v>
      </c>
      <c r="L46">
        <v>0.2</v>
      </c>
      <c r="M46">
        <v>1</v>
      </c>
      <c r="N46">
        <f t="shared" si="0"/>
        <v>8.0428954423592491E-2</v>
      </c>
      <c r="O46">
        <v>1.2</v>
      </c>
      <c r="P46">
        <v>0.3</v>
      </c>
      <c r="Q46">
        <v>7</v>
      </c>
      <c r="R46">
        <v>0.3</v>
      </c>
      <c r="S46">
        <v>0.5</v>
      </c>
      <c r="T46">
        <v>2</v>
      </c>
      <c r="U46">
        <v>0.6</v>
      </c>
      <c r="V46">
        <v>0.3</v>
      </c>
      <c r="W46">
        <v>3</v>
      </c>
      <c r="X46">
        <f t="shared" si="1"/>
        <v>0.24128686327077747</v>
      </c>
      <c r="Y46">
        <v>3.1</v>
      </c>
      <c r="Z46">
        <v>0.4</v>
      </c>
      <c r="AA46">
        <v>0.5</v>
      </c>
    </row>
    <row r="47" spans="1:27">
      <c r="A47" t="s">
        <v>157</v>
      </c>
      <c r="B47" t="s">
        <v>158</v>
      </c>
      <c r="C47" t="s">
        <v>53</v>
      </c>
      <c r="D47" t="s">
        <v>131</v>
      </c>
      <c r="E47">
        <v>30</v>
      </c>
      <c r="F47">
        <v>24</v>
      </c>
      <c r="G47">
        <v>1756</v>
      </c>
      <c r="H47">
        <f t="shared" si="2"/>
        <v>19.511111111111113</v>
      </c>
      <c r="I47">
        <v>3</v>
      </c>
      <c r="J47">
        <f t="shared" si="3"/>
        <v>0.15375854214123005</v>
      </c>
      <c r="K47">
        <v>1.5</v>
      </c>
      <c r="L47">
        <v>0.4</v>
      </c>
      <c r="M47">
        <v>3</v>
      </c>
      <c r="N47">
        <f t="shared" si="0"/>
        <v>0.15375854214123005</v>
      </c>
      <c r="O47">
        <v>2</v>
      </c>
      <c r="P47">
        <v>0.4</v>
      </c>
      <c r="Q47">
        <v>14.5</v>
      </c>
      <c r="R47">
        <v>0.5</v>
      </c>
      <c r="S47">
        <v>0.5</v>
      </c>
      <c r="T47">
        <v>3</v>
      </c>
      <c r="U47">
        <v>0.7</v>
      </c>
      <c r="V47">
        <v>0.5</v>
      </c>
      <c r="W47">
        <v>6</v>
      </c>
      <c r="X47">
        <f t="shared" si="1"/>
        <v>0.30751708428246011</v>
      </c>
      <c r="Y47">
        <v>7.7</v>
      </c>
      <c r="Z47">
        <v>1.4</v>
      </c>
      <c r="AA47">
        <v>1</v>
      </c>
    </row>
    <row r="48" spans="1:27">
      <c r="A48" t="s">
        <v>159</v>
      </c>
      <c r="B48" t="s">
        <v>54</v>
      </c>
      <c r="C48" t="s">
        <v>49</v>
      </c>
      <c r="D48" t="s">
        <v>21</v>
      </c>
      <c r="E48">
        <v>21</v>
      </c>
      <c r="F48">
        <v>27</v>
      </c>
      <c r="G48">
        <v>1380</v>
      </c>
      <c r="H48">
        <f t="shared" si="2"/>
        <v>15.333333333333334</v>
      </c>
      <c r="I48">
        <v>3</v>
      </c>
      <c r="J48">
        <f t="shared" si="3"/>
        <v>0.19565217391304346</v>
      </c>
      <c r="K48">
        <v>1.4</v>
      </c>
      <c r="L48">
        <v>0.7</v>
      </c>
      <c r="M48">
        <v>1</v>
      </c>
      <c r="N48">
        <f t="shared" si="0"/>
        <v>6.5217391304347824E-2</v>
      </c>
      <c r="O48">
        <v>1.3</v>
      </c>
      <c r="P48">
        <v>0.4</v>
      </c>
      <c r="Q48">
        <v>6.6</v>
      </c>
      <c r="R48">
        <v>0.3</v>
      </c>
      <c r="S48">
        <v>0.2</v>
      </c>
      <c r="T48">
        <v>1.5</v>
      </c>
      <c r="U48">
        <v>0.4</v>
      </c>
      <c r="V48">
        <v>0.2</v>
      </c>
      <c r="W48">
        <v>5</v>
      </c>
      <c r="X48">
        <f t="shared" si="1"/>
        <v>0.32608695652173914</v>
      </c>
      <c r="Y48">
        <v>4.2</v>
      </c>
      <c r="Z48">
        <v>1.2</v>
      </c>
      <c r="AA48">
        <v>1.3</v>
      </c>
    </row>
    <row r="49" spans="1:27">
      <c r="A49" t="s">
        <v>160</v>
      </c>
      <c r="B49" t="s">
        <v>150</v>
      </c>
      <c r="C49" t="s">
        <v>49</v>
      </c>
      <c r="D49" t="s">
        <v>59</v>
      </c>
      <c r="E49">
        <v>22</v>
      </c>
      <c r="F49">
        <v>28</v>
      </c>
      <c r="G49">
        <v>1761</v>
      </c>
      <c r="H49">
        <f t="shared" si="2"/>
        <v>19.566666666666666</v>
      </c>
      <c r="I49">
        <v>3</v>
      </c>
      <c r="J49">
        <f t="shared" si="3"/>
        <v>0.15332197614991483</v>
      </c>
      <c r="K49">
        <v>0.8</v>
      </c>
      <c r="L49">
        <v>0.2</v>
      </c>
      <c r="M49">
        <v>4</v>
      </c>
      <c r="N49">
        <f t="shared" si="0"/>
        <v>0.20442930153321975</v>
      </c>
      <c r="O49">
        <v>1.8</v>
      </c>
      <c r="P49">
        <v>0.9</v>
      </c>
      <c r="Q49">
        <v>12</v>
      </c>
      <c r="R49">
        <v>0.7</v>
      </c>
      <c r="S49">
        <v>0.5</v>
      </c>
      <c r="T49">
        <v>3.4</v>
      </c>
      <c r="U49">
        <v>1.4</v>
      </c>
      <c r="V49">
        <v>0.4</v>
      </c>
      <c r="W49">
        <v>6</v>
      </c>
      <c r="X49">
        <f t="shared" si="1"/>
        <v>0.30664395229982966</v>
      </c>
      <c r="Y49">
        <v>5.6</v>
      </c>
      <c r="Z49">
        <v>0.7</v>
      </c>
      <c r="AA49">
        <v>0.9</v>
      </c>
    </row>
    <row r="50" spans="1:27">
      <c r="A50" t="s">
        <v>161</v>
      </c>
      <c r="B50" t="s">
        <v>158</v>
      </c>
      <c r="C50" t="s">
        <v>49</v>
      </c>
      <c r="D50" t="s">
        <v>21</v>
      </c>
      <c r="E50">
        <v>27</v>
      </c>
      <c r="F50">
        <v>19</v>
      </c>
      <c r="G50">
        <v>1118</v>
      </c>
      <c r="H50">
        <f t="shared" si="2"/>
        <v>12.422222222222222</v>
      </c>
      <c r="I50">
        <v>3</v>
      </c>
      <c r="J50">
        <f t="shared" si="3"/>
        <v>0.24150268336314848</v>
      </c>
      <c r="K50">
        <v>1.2</v>
      </c>
      <c r="L50">
        <v>0.5</v>
      </c>
      <c r="M50">
        <v>1</v>
      </c>
      <c r="N50">
        <f t="shared" si="0"/>
        <v>8.0500894454382826E-2</v>
      </c>
      <c r="O50">
        <v>0.9</v>
      </c>
      <c r="P50">
        <v>0.4</v>
      </c>
      <c r="Q50">
        <v>4.9000000000000004</v>
      </c>
      <c r="R50">
        <v>0.05</v>
      </c>
      <c r="S50">
        <v>0.2</v>
      </c>
      <c r="T50">
        <v>1.5</v>
      </c>
      <c r="U50">
        <v>0.3</v>
      </c>
      <c r="V50">
        <v>0.4</v>
      </c>
      <c r="W50">
        <v>5</v>
      </c>
      <c r="X50">
        <f t="shared" si="1"/>
        <v>0.4025044722719141</v>
      </c>
      <c r="Y50">
        <v>5.0999999999999996</v>
      </c>
      <c r="Z50">
        <v>1.8</v>
      </c>
      <c r="AA50">
        <v>1.1000000000000001</v>
      </c>
    </row>
    <row r="51" spans="1:27">
      <c r="A51" t="s">
        <v>162</v>
      </c>
      <c r="B51" t="s">
        <v>55</v>
      </c>
      <c r="C51" t="s">
        <v>49</v>
      </c>
      <c r="D51" t="s">
        <v>21</v>
      </c>
      <c r="E51">
        <v>31</v>
      </c>
      <c r="F51">
        <v>28</v>
      </c>
      <c r="G51">
        <v>1524</v>
      </c>
      <c r="H51">
        <f t="shared" si="2"/>
        <v>16.933333333333334</v>
      </c>
      <c r="I51">
        <v>3</v>
      </c>
      <c r="J51">
        <f t="shared" si="3"/>
        <v>0.17716535433070865</v>
      </c>
      <c r="K51">
        <v>1.4</v>
      </c>
      <c r="L51">
        <v>0.5</v>
      </c>
      <c r="M51">
        <v>2</v>
      </c>
      <c r="N51">
        <f t="shared" si="0"/>
        <v>0.11811023622047244</v>
      </c>
      <c r="O51">
        <v>0.7</v>
      </c>
      <c r="P51">
        <v>0.5</v>
      </c>
      <c r="Q51">
        <v>9.9</v>
      </c>
      <c r="R51">
        <v>0.7</v>
      </c>
      <c r="S51">
        <v>0.3</v>
      </c>
      <c r="T51">
        <v>2</v>
      </c>
      <c r="U51">
        <v>0.9</v>
      </c>
      <c r="V51">
        <v>0.4</v>
      </c>
      <c r="W51">
        <v>3</v>
      </c>
      <c r="X51">
        <f t="shared" si="1"/>
        <v>0.17716535433070865</v>
      </c>
      <c r="Y51">
        <v>2.2000000000000002</v>
      </c>
      <c r="Z51">
        <v>0.3</v>
      </c>
      <c r="AA51">
        <v>0.9</v>
      </c>
    </row>
    <row r="52" spans="1:27">
      <c r="A52" t="s">
        <v>163</v>
      </c>
      <c r="B52" t="s">
        <v>69</v>
      </c>
      <c r="C52" t="s">
        <v>49</v>
      </c>
      <c r="D52" t="s">
        <v>18</v>
      </c>
      <c r="E52">
        <v>23</v>
      </c>
      <c r="F52">
        <v>30</v>
      </c>
      <c r="G52">
        <v>955</v>
      </c>
      <c r="H52">
        <f t="shared" si="2"/>
        <v>10.611111111111111</v>
      </c>
      <c r="I52">
        <v>3</v>
      </c>
      <c r="J52">
        <f t="shared" si="3"/>
        <v>0.28272251308900526</v>
      </c>
      <c r="K52">
        <v>0.6</v>
      </c>
      <c r="L52">
        <v>0.2</v>
      </c>
      <c r="M52">
        <v>0</v>
      </c>
      <c r="N52">
        <f t="shared" si="0"/>
        <v>0</v>
      </c>
      <c r="O52">
        <v>0.7</v>
      </c>
      <c r="P52">
        <v>0.2</v>
      </c>
      <c r="Q52">
        <v>5.6</v>
      </c>
      <c r="R52">
        <v>0.4</v>
      </c>
      <c r="S52">
        <v>0.6</v>
      </c>
      <c r="T52">
        <v>2.2000000000000002</v>
      </c>
      <c r="U52">
        <v>0.7</v>
      </c>
      <c r="V52">
        <v>0.4</v>
      </c>
      <c r="W52">
        <v>2</v>
      </c>
      <c r="X52">
        <f t="shared" si="1"/>
        <v>0.18848167539267016</v>
      </c>
      <c r="Y52">
        <v>2.4</v>
      </c>
      <c r="Z52">
        <v>0.1</v>
      </c>
      <c r="AA52">
        <v>0.4</v>
      </c>
    </row>
    <row r="53" spans="1:27">
      <c r="A53" t="s">
        <v>164</v>
      </c>
      <c r="B53" t="s">
        <v>54</v>
      </c>
      <c r="C53" t="s">
        <v>53</v>
      </c>
      <c r="D53" t="s">
        <v>165</v>
      </c>
      <c r="E53">
        <v>33</v>
      </c>
      <c r="F53">
        <v>17</v>
      </c>
      <c r="G53">
        <v>897</v>
      </c>
      <c r="H53">
        <f t="shared" si="2"/>
        <v>9.9666666666666668</v>
      </c>
      <c r="I53">
        <v>3</v>
      </c>
      <c r="J53">
        <f t="shared" si="3"/>
        <v>0.30100334448160537</v>
      </c>
      <c r="K53">
        <v>0.9</v>
      </c>
      <c r="L53">
        <v>0.4</v>
      </c>
      <c r="M53">
        <v>0</v>
      </c>
      <c r="N53">
        <f t="shared" si="0"/>
        <v>0</v>
      </c>
      <c r="O53">
        <v>0.4</v>
      </c>
      <c r="P53">
        <v>0.3</v>
      </c>
      <c r="Q53">
        <v>7.2</v>
      </c>
      <c r="R53">
        <v>0.2</v>
      </c>
      <c r="S53">
        <v>0.2</v>
      </c>
      <c r="T53">
        <v>1.4</v>
      </c>
      <c r="U53">
        <v>0.2</v>
      </c>
      <c r="V53">
        <v>0.6</v>
      </c>
      <c r="W53">
        <v>5</v>
      </c>
      <c r="X53">
        <f t="shared" si="1"/>
        <v>0.50167224080267558</v>
      </c>
      <c r="Y53">
        <v>2.5</v>
      </c>
      <c r="Z53">
        <v>0.7</v>
      </c>
      <c r="AA53">
        <v>0.4</v>
      </c>
    </row>
    <row r="54" spans="1:27">
      <c r="A54" t="s">
        <v>166</v>
      </c>
      <c r="B54" t="s">
        <v>69</v>
      </c>
      <c r="C54" t="s">
        <v>49</v>
      </c>
      <c r="D54" t="s">
        <v>18</v>
      </c>
      <c r="E54">
        <v>19</v>
      </c>
      <c r="F54">
        <v>20</v>
      </c>
      <c r="G54">
        <v>1323</v>
      </c>
      <c r="H54">
        <f t="shared" si="2"/>
        <v>14.7</v>
      </c>
      <c r="I54">
        <v>3</v>
      </c>
      <c r="J54">
        <f t="shared" si="3"/>
        <v>0.20408163265306123</v>
      </c>
      <c r="K54">
        <v>1.2</v>
      </c>
      <c r="L54">
        <v>0.5</v>
      </c>
      <c r="M54">
        <v>0</v>
      </c>
      <c r="N54">
        <f t="shared" si="0"/>
        <v>0</v>
      </c>
      <c r="O54">
        <v>0.9</v>
      </c>
      <c r="P54">
        <v>0.7</v>
      </c>
      <c r="Q54">
        <v>12.7</v>
      </c>
      <c r="R54">
        <v>0.7</v>
      </c>
      <c r="S54">
        <v>0.4</v>
      </c>
      <c r="T54">
        <v>2.7</v>
      </c>
      <c r="U54">
        <v>1.3</v>
      </c>
      <c r="V54">
        <v>0.8</v>
      </c>
      <c r="W54">
        <v>11</v>
      </c>
      <c r="X54">
        <f t="shared" si="1"/>
        <v>0.74829931972789121</v>
      </c>
      <c r="Y54">
        <v>2.5</v>
      </c>
      <c r="Z54">
        <v>0.4</v>
      </c>
      <c r="AA54">
        <v>0.6</v>
      </c>
    </row>
    <row r="55" spans="1:27">
      <c r="A55" t="s">
        <v>167</v>
      </c>
      <c r="B55" t="s">
        <v>147</v>
      </c>
      <c r="C55" t="s">
        <v>49</v>
      </c>
      <c r="D55" t="s">
        <v>21</v>
      </c>
      <c r="E55">
        <v>30</v>
      </c>
      <c r="F55">
        <v>24</v>
      </c>
      <c r="G55">
        <v>1428</v>
      </c>
      <c r="H55">
        <f t="shared" si="2"/>
        <v>15.866666666666667</v>
      </c>
      <c r="I55">
        <v>3</v>
      </c>
      <c r="J55">
        <f t="shared" si="3"/>
        <v>0.18907563025210083</v>
      </c>
      <c r="K55">
        <v>0.9</v>
      </c>
      <c r="L55">
        <v>0.3</v>
      </c>
      <c r="M55">
        <v>1</v>
      </c>
      <c r="N55">
        <f t="shared" si="0"/>
        <v>6.3025210084033612E-2</v>
      </c>
      <c r="O55">
        <v>0.8</v>
      </c>
      <c r="P55">
        <v>0.4</v>
      </c>
      <c r="Q55">
        <v>9</v>
      </c>
      <c r="R55">
        <v>0.3</v>
      </c>
      <c r="S55">
        <v>0.1</v>
      </c>
      <c r="T55">
        <v>1.3</v>
      </c>
      <c r="U55">
        <v>0.8</v>
      </c>
      <c r="V55">
        <v>0.7</v>
      </c>
      <c r="W55">
        <v>13</v>
      </c>
      <c r="X55">
        <f t="shared" si="1"/>
        <v>0.81932773109243695</v>
      </c>
      <c r="Y55">
        <v>3.3</v>
      </c>
      <c r="Z55">
        <v>1.3</v>
      </c>
      <c r="AA55">
        <v>0.7</v>
      </c>
    </row>
    <row r="56" spans="1:27">
      <c r="A56" t="s">
        <v>168</v>
      </c>
      <c r="B56" t="s">
        <v>48</v>
      </c>
      <c r="C56" t="s">
        <v>49</v>
      </c>
      <c r="D56" t="s">
        <v>75</v>
      </c>
      <c r="E56">
        <v>29</v>
      </c>
      <c r="F56">
        <v>26</v>
      </c>
      <c r="G56">
        <v>898</v>
      </c>
      <c r="H56">
        <f t="shared" si="2"/>
        <v>9.9777777777777779</v>
      </c>
      <c r="I56">
        <v>3</v>
      </c>
      <c r="J56">
        <f t="shared" si="3"/>
        <v>0.30066815144766146</v>
      </c>
      <c r="K56">
        <v>0.6</v>
      </c>
      <c r="L56">
        <v>0.2</v>
      </c>
      <c r="M56">
        <v>0</v>
      </c>
      <c r="N56">
        <f t="shared" si="0"/>
        <v>0</v>
      </c>
      <c r="O56">
        <v>0.6</v>
      </c>
      <c r="P56">
        <v>0.2</v>
      </c>
      <c r="Q56">
        <v>4.5</v>
      </c>
      <c r="R56">
        <v>0.2</v>
      </c>
      <c r="S56">
        <v>0.08</v>
      </c>
      <c r="T56">
        <v>1.4</v>
      </c>
      <c r="U56">
        <v>0.4</v>
      </c>
      <c r="V56">
        <v>0.2</v>
      </c>
      <c r="W56">
        <v>3</v>
      </c>
      <c r="X56">
        <f t="shared" si="1"/>
        <v>0.30066815144766146</v>
      </c>
      <c r="Y56">
        <v>1.8</v>
      </c>
      <c r="Z56">
        <v>0.2</v>
      </c>
      <c r="AA56">
        <v>0.5</v>
      </c>
    </row>
    <row r="57" spans="1:27">
      <c r="A57" t="s">
        <v>169</v>
      </c>
      <c r="B57" t="s">
        <v>83</v>
      </c>
      <c r="C57" t="s">
        <v>87</v>
      </c>
      <c r="D57" t="s">
        <v>75</v>
      </c>
      <c r="E57">
        <v>32</v>
      </c>
      <c r="F57">
        <v>33</v>
      </c>
      <c r="G57">
        <v>2108</v>
      </c>
      <c r="H57">
        <f t="shared" si="2"/>
        <v>23.422222222222221</v>
      </c>
      <c r="I57">
        <v>2</v>
      </c>
      <c r="J57">
        <f t="shared" si="3"/>
        <v>8.5388994307400379E-2</v>
      </c>
      <c r="K57">
        <v>1.4</v>
      </c>
      <c r="L57">
        <v>0.5</v>
      </c>
      <c r="M57">
        <v>4</v>
      </c>
      <c r="N57">
        <f t="shared" si="0"/>
        <v>0.17077798861480076</v>
      </c>
      <c r="O57">
        <v>1.3</v>
      </c>
      <c r="P57">
        <v>1.3</v>
      </c>
      <c r="Q57">
        <v>17.899999999999999</v>
      </c>
      <c r="R57">
        <v>0.8</v>
      </c>
      <c r="S57">
        <v>0.5</v>
      </c>
      <c r="T57">
        <v>2.2000000000000002</v>
      </c>
      <c r="U57">
        <v>0.6</v>
      </c>
      <c r="V57">
        <v>0.2</v>
      </c>
      <c r="W57">
        <v>6</v>
      </c>
      <c r="X57">
        <f t="shared" si="1"/>
        <v>0.25616698292220114</v>
      </c>
      <c r="Y57">
        <v>2.8</v>
      </c>
      <c r="Z57">
        <v>0.2</v>
      </c>
      <c r="AA57">
        <v>0.2</v>
      </c>
    </row>
    <row r="58" spans="1:27">
      <c r="A58" t="s">
        <v>170</v>
      </c>
      <c r="B58" t="s">
        <v>56</v>
      </c>
      <c r="C58" t="s">
        <v>49</v>
      </c>
      <c r="D58" t="s">
        <v>21</v>
      </c>
      <c r="E58">
        <v>23</v>
      </c>
      <c r="F58">
        <v>34</v>
      </c>
      <c r="G58">
        <v>2132</v>
      </c>
      <c r="H58">
        <f t="shared" si="2"/>
        <v>23.68888888888889</v>
      </c>
      <c r="I58">
        <v>2</v>
      </c>
      <c r="J58">
        <f t="shared" si="3"/>
        <v>8.4427767354596617E-2</v>
      </c>
      <c r="K58">
        <v>1.6</v>
      </c>
      <c r="L58">
        <v>0.7</v>
      </c>
      <c r="M58">
        <v>3</v>
      </c>
      <c r="N58">
        <f t="shared" si="0"/>
        <v>0.12664165103189493</v>
      </c>
      <c r="O58">
        <v>3.4</v>
      </c>
      <c r="P58">
        <v>0.9</v>
      </c>
      <c r="Q58">
        <v>12.2</v>
      </c>
      <c r="R58">
        <v>0.9</v>
      </c>
      <c r="S58">
        <v>0.7</v>
      </c>
      <c r="T58">
        <v>2.7</v>
      </c>
      <c r="U58">
        <v>1.2</v>
      </c>
      <c r="V58">
        <v>0.3</v>
      </c>
      <c r="W58">
        <v>3</v>
      </c>
      <c r="X58">
        <f t="shared" si="1"/>
        <v>0.12664165103189493</v>
      </c>
      <c r="Y58">
        <v>7.1</v>
      </c>
      <c r="Z58">
        <v>0.6</v>
      </c>
      <c r="AA58">
        <v>1.1000000000000001</v>
      </c>
    </row>
    <row r="59" spans="1:27">
      <c r="A59" t="s">
        <v>171</v>
      </c>
      <c r="B59" t="s">
        <v>103</v>
      </c>
      <c r="C59" t="s">
        <v>49</v>
      </c>
      <c r="D59" t="s">
        <v>59</v>
      </c>
      <c r="E59">
        <v>28</v>
      </c>
      <c r="F59">
        <v>21</v>
      </c>
      <c r="G59">
        <v>1682</v>
      </c>
      <c r="H59">
        <f t="shared" si="2"/>
        <v>18.68888888888889</v>
      </c>
      <c r="I59">
        <v>2</v>
      </c>
      <c r="J59">
        <f t="shared" si="3"/>
        <v>0.1070154577883472</v>
      </c>
      <c r="K59">
        <v>1.8</v>
      </c>
      <c r="L59">
        <v>0.6</v>
      </c>
      <c r="M59">
        <v>4</v>
      </c>
      <c r="N59">
        <f t="shared" si="0"/>
        <v>0.2140309155766944</v>
      </c>
      <c r="O59">
        <v>1.8</v>
      </c>
      <c r="P59">
        <v>1.2</v>
      </c>
      <c r="Q59">
        <v>23</v>
      </c>
      <c r="R59">
        <v>0.8</v>
      </c>
      <c r="S59">
        <v>0.8</v>
      </c>
      <c r="T59">
        <v>3.3</v>
      </c>
      <c r="U59">
        <v>0.7</v>
      </c>
      <c r="V59">
        <v>0.6</v>
      </c>
      <c r="W59">
        <v>3</v>
      </c>
      <c r="X59">
        <f t="shared" si="1"/>
        <v>0.1605231866825208</v>
      </c>
      <c r="Y59">
        <v>5.0999999999999996</v>
      </c>
      <c r="Z59">
        <v>1</v>
      </c>
      <c r="AA59">
        <v>1</v>
      </c>
    </row>
    <row r="60" spans="1:27">
      <c r="A60" t="s">
        <v>172</v>
      </c>
      <c r="B60" t="s">
        <v>50</v>
      </c>
      <c r="C60" t="s">
        <v>49</v>
      </c>
      <c r="D60" t="s">
        <v>18</v>
      </c>
      <c r="E60">
        <v>29</v>
      </c>
      <c r="F60">
        <v>20</v>
      </c>
      <c r="G60">
        <v>846</v>
      </c>
      <c r="H60">
        <f t="shared" si="2"/>
        <v>9.4</v>
      </c>
      <c r="I60">
        <v>2</v>
      </c>
      <c r="J60">
        <f t="shared" si="3"/>
        <v>0.21276595744680851</v>
      </c>
      <c r="K60">
        <v>0.7</v>
      </c>
      <c r="L60">
        <v>0.3</v>
      </c>
      <c r="M60">
        <v>1</v>
      </c>
      <c r="N60">
        <f t="shared" si="0"/>
        <v>0.10638297872340426</v>
      </c>
      <c r="O60">
        <v>1.4</v>
      </c>
      <c r="P60">
        <v>0.7</v>
      </c>
      <c r="Q60">
        <v>11.7</v>
      </c>
      <c r="R60">
        <v>0.6</v>
      </c>
      <c r="S60">
        <v>0.5</v>
      </c>
      <c r="T60">
        <v>1.8</v>
      </c>
      <c r="U60">
        <v>1</v>
      </c>
      <c r="V60">
        <v>0.3</v>
      </c>
      <c r="W60">
        <v>3</v>
      </c>
      <c r="X60">
        <f t="shared" si="1"/>
        <v>0.31914893617021273</v>
      </c>
      <c r="Y60">
        <v>2.2999999999999998</v>
      </c>
      <c r="Z60">
        <v>0.2</v>
      </c>
      <c r="AA60">
        <v>0.5</v>
      </c>
    </row>
    <row r="61" spans="1:27">
      <c r="A61" t="s">
        <v>173</v>
      </c>
      <c r="B61" t="s">
        <v>147</v>
      </c>
      <c r="C61" t="s">
        <v>49</v>
      </c>
      <c r="D61" t="s">
        <v>59</v>
      </c>
      <c r="E61">
        <v>21</v>
      </c>
      <c r="F61">
        <v>29</v>
      </c>
      <c r="G61">
        <v>1429</v>
      </c>
      <c r="H61">
        <f t="shared" si="2"/>
        <v>15.877777777777778</v>
      </c>
      <c r="I61">
        <v>2</v>
      </c>
      <c r="J61">
        <f t="shared" si="3"/>
        <v>0.12596221133659902</v>
      </c>
      <c r="K61">
        <v>0.7</v>
      </c>
      <c r="L61">
        <v>0.3</v>
      </c>
      <c r="M61">
        <v>1</v>
      </c>
      <c r="N61">
        <f t="shared" si="0"/>
        <v>6.2981105668299509E-2</v>
      </c>
      <c r="O61">
        <v>1.3</v>
      </c>
      <c r="P61">
        <v>0.3</v>
      </c>
      <c r="Q61">
        <v>6.8</v>
      </c>
      <c r="R61">
        <v>0.2</v>
      </c>
      <c r="S61">
        <v>0.03</v>
      </c>
      <c r="T61">
        <v>2.6</v>
      </c>
      <c r="U61">
        <v>0.8</v>
      </c>
      <c r="V61">
        <v>0.5</v>
      </c>
      <c r="W61">
        <v>3</v>
      </c>
      <c r="X61">
        <f t="shared" si="1"/>
        <v>0.18894331700489853</v>
      </c>
      <c r="Y61">
        <v>4.4000000000000004</v>
      </c>
      <c r="Z61">
        <v>0.8</v>
      </c>
      <c r="AA61">
        <v>0.7</v>
      </c>
    </row>
    <row r="62" spans="1:27">
      <c r="A62" t="s">
        <v>174</v>
      </c>
      <c r="B62" t="s">
        <v>103</v>
      </c>
      <c r="C62" t="s">
        <v>49</v>
      </c>
      <c r="D62" t="s">
        <v>21</v>
      </c>
      <c r="E62">
        <v>28</v>
      </c>
      <c r="F62">
        <v>25</v>
      </c>
      <c r="G62">
        <v>1241</v>
      </c>
      <c r="H62">
        <f t="shared" si="2"/>
        <v>13.78888888888889</v>
      </c>
      <c r="I62">
        <v>2</v>
      </c>
      <c r="J62">
        <f t="shared" si="3"/>
        <v>0.14504431909750201</v>
      </c>
      <c r="K62">
        <v>0.9</v>
      </c>
      <c r="L62">
        <v>0.3</v>
      </c>
      <c r="M62">
        <v>0</v>
      </c>
      <c r="N62">
        <f t="shared" si="0"/>
        <v>0</v>
      </c>
      <c r="O62">
        <v>0.7</v>
      </c>
      <c r="P62">
        <v>0.3</v>
      </c>
      <c r="Q62">
        <v>6.2</v>
      </c>
      <c r="R62">
        <v>0.04</v>
      </c>
      <c r="S62">
        <v>0.08</v>
      </c>
      <c r="T62">
        <v>0.8</v>
      </c>
      <c r="U62">
        <v>0.2</v>
      </c>
      <c r="V62">
        <v>0.08</v>
      </c>
      <c r="W62">
        <v>1</v>
      </c>
      <c r="X62">
        <f t="shared" si="1"/>
        <v>7.2522159548751006E-2</v>
      </c>
      <c r="Y62">
        <v>2.2000000000000002</v>
      </c>
      <c r="Z62">
        <v>0.6</v>
      </c>
      <c r="AA62">
        <v>0.5</v>
      </c>
    </row>
    <row r="63" spans="1:27">
      <c r="A63" t="s">
        <v>175</v>
      </c>
      <c r="B63" t="s">
        <v>64</v>
      </c>
      <c r="C63" t="s">
        <v>176</v>
      </c>
      <c r="D63" t="s">
        <v>21</v>
      </c>
      <c r="E63">
        <v>31</v>
      </c>
      <c r="F63">
        <v>19</v>
      </c>
      <c r="G63">
        <v>831</v>
      </c>
      <c r="H63">
        <f t="shared" si="2"/>
        <v>9.2333333333333325</v>
      </c>
      <c r="I63">
        <v>2</v>
      </c>
      <c r="J63">
        <f t="shared" si="3"/>
        <v>0.21660649819494587</v>
      </c>
      <c r="K63">
        <v>1.3</v>
      </c>
      <c r="L63">
        <v>0.6</v>
      </c>
      <c r="M63">
        <v>0</v>
      </c>
      <c r="N63">
        <f t="shared" si="0"/>
        <v>0</v>
      </c>
      <c r="O63">
        <v>0.5</v>
      </c>
      <c r="P63">
        <v>0.4</v>
      </c>
      <c r="Q63">
        <v>4.8</v>
      </c>
      <c r="R63">
        <v>0.2</v>
      </c>
      <c r="S63">
        <v>0</v>
      </c>
      <c r="T63">
        <v>0.8</v>
      </c>
      <c r="U63">
        <v>0.05</v>
      </c>
      <c r="V63">
        <v>0.3</v>
      </c>
      <c r="W63">
        <v>2</v>
      </c>
      <c r="X63">
        <f t="shared" si="1"/>
        <v>0.21660649819494587</v>
      </c>
      <c r="Y63">
        <v>3.8</v>
      </c>
      <c r="Z63">
        <v>1.4</v>
      </c>
      <c r="AA63">
        <v>0.6</v>
      </c>
    </row>
    <row r="64" spans="1:27">
      <c r="A64" t="s">
        <v>177</v>
      </c>
      <c r="B64" t="s">
        <v>55</v>
      </c>
      <c r="C64" t="s">
        <v>49</v>
      </c>
      <c r="D64" t="s">
        <v>178</v>
      </c>
      <c r="E64">
        <v>27</v>
      </c>
      <c r="F64">
        <v>19</v>
      </c>
      <c r="G64">
        <v>618</v>
      </c>
      <c r="H64">
        <f t="shared" si="2"/>
        <v>6.8666666666666663</v>
      </c>
      <c r="I64">
        <v>2</v>
      </c>
      <c r="J64">
        <f t="shared" si="3"/>
        <v>0.29126213592233013</v>
      </c>
      <c r="K64">
        <v>0.5</v>
      </c>
      <c r="L64">
        <v>0.2</v>
      </c>
      <c r="M64">
        <v>0</v>
      </c>
      <c r="N64">
        <f t="shared" ref="N64:N88" si="4">M64/H64</f>
        <v>0</v>
      </c>
      <c r="O64">
        <v>0.2</v>
      </c>
      <c r="P64">
        <v>0.6</v>
      </c>
      <c r="Q64">
        <v>8.1</v>
      </c>
      <c r="R64">
        <v>0.5</v>
      </c>
      <c r="S64">
        <v>0.2</v>
      </c>
      <c r="T64">
        <v>1.6</v>
      </c>
      <c r="U64">
        <v>0.5</v>
      </c>
      <c r="V64">
        <v>0.3</v>
      </c>
      <c r="W64">
        <v>4</v>
      </c>
      <c r="X64">
        <f t="shared" ref="X64:X88" si="5">W64/H64</f>
        <v>0.58252427184466027</v>
      </c>
      <c r="Y64">
        <v>2</v>
      </c>
      <c r="Z64">
        <v>0.6</v>
      </c>
      <c r="AA64">
        <v>0.3</v>
      </c>
    </row>
    <row r="65" spans="1:27">
      <c r="A65" t="s">
        <v>179</v>
      </c>
      <c r="B65" t="s">
        <v>83</v>
      </c>
      <c r="C65" t="s">
        <v>49</v>
      </c>
      <c r="D65" t="s">
        <v>75</v>
      </c>
      <c r="E65">
        <v>28</v>
      </c>
      <c r="F65">
        <v>23</v>
      </c>
      <c r="G65">
        <v>654</v>
      </c>
      <c r="H65">
        <f t="shared" si="2"/>
        <v>7.2666666666666666</v>
      </c>
      <c r="I65">
        <v>2</v>
      </c>
      <c r="J65">
        <f t="shared" si="3"/>
        <v>0.27522935779816515</v>
      </c>
      <c r="K65">
        <v>0.3</v>
      </c>
      <c r="L65">
        <v>0.2</v>
      </c>
      <c r="M65">
        <v>2</v>
      </c>
      <c r="N65">
        <f t="shared" si="4"/>
        <v>0.27522935779816515</v>
      </c>
      <c r="O65">
        <v>0.4</v>
      </c>
      <c r="P65">
        <v>0.3</v>
      </c>
      <c r="Q65">
        <v>7.3</v>
      </c>
      <c r="R65">
        <v>0.3</v>
      </c>
      <c r="S65">
        <v>0.1</v>
      </c>
      <c r="T65">
        <v>1.6</v>
      </c>
      <c r="U65">
        <v>0.6</v>
      </c>
      <c r="V65">
        <v>0.2</v>
      </c>
      <c r="W65">
        <v>3</v>
      </c>
      <c r="X65">
        <f t="shared" si="5"/>
        <v>0.41284403669724773</v>
      </c>
      <c r="Y65">
        <v>1.4</v>
      </c>
      <c r="Z65">
        <v>0.1</v>
      </c>
      <c r="AA65">
        <v>0.2</v>
      </c>
    </row>
    <row r="66" spans="1:27">
      <c r="A66" t="s">
        <v>180</v>
      </c>
      <c r="B66" t="s">
        <v>67</v>
      </c>
      <c r="C66" t="s">
        <v>49</v>
      </c>
      <c r="D66" t="s">
        <v>75</v>
      </c>
      <c r="E66">
        <v>26</v>
      </c>
      <c r="F66">
        <v>18</v>
      </c>
      <c r="G66">
        <v>539</v>
      </c>
      <c r="H66">
        <f t="shared" si="2"/>
        <v>5.9888888888888889</v>
      </c>
      <c r="I66">
        <v>2</v>
      </c>
      <c r="J66">
        <f t="shared" si="3"/>
        <v>0.33395176252319109</v>
      </c>
      <c r="K66">
        <v>0.4</v>
      </c>
      <c r="L66">
        <v>0.2</v>
      </c>
      <c r="M66">
        <v>0</v>
      </c>
      <c r="N66">
        <f t="shared" si="4"/>
        <v>0</v>
      </c>
      <c r="O66">
        <v>0.5</v>
      </c>
      <c r="P66">
        <v>0.1</v>
      </c>
      <c r="Q66">
        <v>4.4000000000000004</v>
      </c>
      <c r="R66">
        <v>0.06</v>
      </c>
      <c r="S66">
        <v>0.1</v>
      </c>
      <c r="T66">
        <v>0.9</v>
      </c>
      <c r="U66">
        <v>0.5</v>
      </c>
      <c r="V66">
        <v>0.2</v>
      </c>
      <c r="W66">
        <v>3</v>
      </c>
      <c r="X66">
        <f t="shared" si="5"/>
        <v>0.5009276437847866</v>
      </c>
      <c r="Y66">
        <v>1.7</v>
      </c>
      <c r="Z66">
        <v>0.3</v>
      </c>
      <c r="AA66">
        <v>0.5</v>
      </c>
    </row>
    <row r="67" spans="1:27">
      <c r="A67" t="s">
        <v>181</v>
      </c>
      <c r="B67" t="s">
        <v>153</v>
      </c>
      <c r="C67" t="s">
        <v>182</v>
      </c>
      <c r="D67" t="s">
        <v>183</v>
      </c>
      <c r="E67">
        <v>21</v>
      </c>
      <c r="F67">
        <v>28</v>
      </c>
      <c r="G67">
        <v>2358</v>
      </c>
      <c r="H67">
        <f t="shared" si="2"/>
        <v>26.2</v>
      </c>
      <c r="I67">
        <v>1</v>
      </c>
      <c r="J67">
        <f t="shared" si="3"/>
        <v>3.8167938931297711E-2</v>
      </c>
      <c r="K67">
        <v>2.5</v>
      </c>
      <c r="L67">
        <v>0.8</v>
      </c>
      <c r="M67">
        <v>2</v>
      </c>
      <c r="N67">
        <f t="shared" si="4"/>
        <v>7.6335877862595422E-2</v>
      </c>
      <c r="O67">
        <v>5.6</v>
      </c>
      <c r="P67">
        <v>0.9</v>
      </c>
      <c r="Q67">
        <v>19</v>
      </c>
      <c r="R67">
        <v>1</v>
      </c>
      <c r="S67">
        <v>0.4</v>
      </c>
      <c r="T67">
        <v>3.1</v>
      </c>
      <c r="U67">
        <v>0.8</v>
      </c>
      <c r="V67">
        <v>0.1</v>
      </c>
      <c r="W67">
        <v>4</v>
      </c>
      <c r="X67">
        <f t="shared" si="5"/>
        <v>0.15267175572519084</v>
      </c>
      <c r="Y67">
        <v>9.6999999999999993</v>
      </c>
      <c r="Z67">
        <v>0.1</v>
      </c>
      <c r="AA67">
        <v>0.8</v>
      </c>
    </row>
    <row r="68" spans="1:27">
      <c r="A68" t="s">
        <v>184</v>
      </c>
      <c r="B68" t="s">
        <v>103</v>
      </c>
      <c r="C68" t="s">
        <v>49</v>
      </c>
      <c r="D68" t="s">
        <v>18</v>
      </c>
      <c r="E68">
        <v>21</v>
      </c>
      <c r="F68">
        <v>19</v>
      </c>
      <c r="G68">
        <v>920</v>
      </c>
      <c r="H68">
        <f t="shared" si="2"/>
        <v>10.222222222222221</v>
      </c>
      <c r="I68">
        <v>1</v>
      </c>
      <c r="J68">
        <f t="shared" si="3"/>
        <v>9.7826086956521743E-2</v>
      </c>
      <c r="K68">
        <v>1.2</v>
      </c>
      <c r="L68">
        <v>0.2</v>
      </c>
      <c r="M68">
        <v>1</v>
      </c>
      <c r="N68">
        <f t="shared" si="4"/>
        <v>9.7826086956521743E-2</v>
      </c>
      <c r="O68">
        <v>1.8</v>
      </c>
      <c r="P68">
        <v>0.4</v>
      </c>
      <c r="Q68">
        <v>12.1</v>
      </c>
      <c r="R68">
        <v>0.5</v>
      </c>
      <c r="S68">
        <v>0.5</v>
      </c>
      <c r="T68">
        <v>1.7</v>
      </c>
      <c r="U68">
        <v>0.6</v>
      </c>
      <c r="V68">
        <v>0.4</v>
      </c>
      <c r="W68">
        <v>5</v>
      </c>
      <c r="X68">
        <f t="shared" si="5"/>
        <v>0.48913043478260876</v>
      </c>
      <c r="Y68">
        <v>3.9</v>
      </c>
      <c r="Z68">
        <v>0.3</v>
      </c>
      <c r="AA68">
        <v>0.5</v>
      </c>
    </row>
    <row r="69" spans="1:27">
      <c r="A69" t="s">
        <v>185</v>
      </c>
      <c r="B69" t="s">
        <v>52</v>
      </c>
      <c r="C69" t="s">
        <v>49</v>
      </c>
      <c r="D69" t="s">
        <v>75</v>
      </c>
      <c r="E69">
        <v>24</v>
      </c>
      <c r="F69">
        <v>27</v>
      </c>
      <c r="G69">
        <v>1382</v>
      </c>
      <c r="H69">
        <f t="shared" si="2"/>
        <v>15.355555555555556</v>
      </c>
      <c r="I69">
        <v>1</v>
      </c>
      <c r="J69">
        <f t="shared" si="3"/>
        <v>6.5123010130246017E-2</v>
      </c>
      <c r="K69">
        <v>0.4</v>
      </c>
      <c r="L69">
        <v>0.2</v>
      </c>
      <c r="M69">
        <v>4</v>
      </c>
      <c r="N69">
        <f t="shared" si="4"/>
        <v>0.26049204052098407</v>
      </c>
      <c r="O69">
        <v>0.5</v>
      </c>
      <c r="P69">
        <v>0.7</v>
      </c>
      <c r="Q69">
        <v>16.100000000000001</v>
      </c>
      <c r="R69">
        <v>0.5</v>
      </c>
      <c r="S69">
        <v>0.5</v>
      </c>
      <c r="T69">
        <v>1.7</v>
      </c>
      <c r="U69">
        <v>0.4</v>
      </c>
      <c r="V69">
        <v>0.1</v>
      </c>
      <c r="W69">
        <v>4</v>
      </c>
      <c r="X69">
        <f t="shared" si="5"/>
        <v>0.26049204052098407</v>
      </c>
      <c r="Y69">
        <v>1.8</v>
      </c>
      <c r="Z69">
        <v>0.1</v>
      </c>
      <c r="AA69">
        <v>0.3</v>
      </c>
    </row>
    <row r="70" spans="1:27">
      <c r="A70" t="s">
        <v>186</v>
      </c>
      <c r="B70" t="s">
        <v>83</v>
      </c>
      <c r="C70" t="s">
        <v>49</v>
      </c>
      <c r="D70" t="s">
        <v>59</v>
      </c>
      <c r="E70">
        <v>29</v>
      </c>
      <c r="F70">
        <v>26</v>
      </c>
      <c r="G70">
        <v>878</v>
      </c>
      <c r="H70">
        <f t="shared" si="2"/>
        <v>9.7555555555555564</v>
      </c>
      <c r="I70">
        <v>1</v>
      </c>
      <c r="J70">
        <f t="shared" si="3"/>
        <v>0.10250569476082004</v>
      </c>
      <c r="K70">
        <v>0.5</v>
      </c>
      <c r="L70">
        <v>0.3</v>
      </c>
      <c r="M70">
        <v>0</v>
      </c>
      <c r="N70">
        <f t="shared" si="4"/>
        <v>0</v>
      </c>
      <c r="O70">
        <v>1.3</v>
      </c>
      <c r="P70">
        <v>0.4</v>
      </c>
      <c r="Q70">
        <v>6.9</v>
      </c>
      <c r="R70">
        <v>0.3</v>
      </c>
      <c r="S70">
        <v>0.5</v>
      </c>
      <c r="T70">
        <v>1.2</v>
      </c>
      <c r="U70">
        <v>0.3</v>
      </c>
      <c r="V70">
        <v>0.2</v>
      </c>
      <c r="W70">
        <v>2</v>
      </c>
      <c r="X70">
        <f t="shared" si="5"/>
        <v>0.20501138952164008</v>
      </c>
      <c r="Y70">
        <v>3</v>
      </c>
      <c r="Z70">
        <v>0.2</v>
      </c>
      <c r="AA70">
        <v>0.1</v>
      </c>
    </row>
    <row r="71" spans="1:27">
      <c r="A71" t="s">
        <v>187</v>
      </c>
      <c r="B71" t="s">
        <v>150</v>
      </c>
      <c r="C71" t="s">
        <v>49</v>
      </c>
      <c r="D71" t="s">
        <v>18</v>
      </c>
      <c r="E71">
        <v>27</v>
      </c>
      <c r="F71">
        <v>27</v>
      </c>
      <c r="G71">
        <v>1199</v>
      </c>
      <c r="H71">
        <f t="shared" si="2"/>
        <v>13.322222222222223</v>
      </c>
      <c r="I71">
        <v>1</v>
      </c>
      <c r="J71">
        <f t="shared" si="3"/>
        <v>7.5062552126772306E-2</v>
      </c>
      <c r="K71">
        <v>0.7</v>
      </c>
      <c r="L71">
        <v>0.2</v>
      </c>
      <c r="M71">
        <v>2</v>
      </c>
      <c r="N71">
        <f t="shared" si="4"/>
        <v>0.15012510425354461</v>
      </c>
      <c r="O71">
        <v>0.4</v>
      </c>
      <c r="P71">
        <v>0.5</v>
      </c>
      <c r="Q71">
        <v>7.5</v>
      </c>
      <c r="R71">
        <v>0.6</v>
      </c>
      <c r="S71">
        <v>0.5</v>
      </c>
      <c r="T71">
        <v>2.4</v>
      </c>
      <c r="U71">
        <v>1</v>
      </c>
      <c r="V71">
        <v>0.4</v>
      </c>
      <c r="W71">
        <v>2</v>
      </c>
      <c r="X71">
        <f t="shared" si="5"/>
        <v>0.15012510425354461</v>
      </c>
      <c r="Y71">
        <v>2</v>
      </c>
      <c r="Z71">
        <v>0.5</v>
      </c>
      <c r="AA71">
        <v>0.4</v>
      </c>
    </row>
    <row r="72" spans="1:27">
      <c r="A72" t="s">
        <v>188</v>
      </c>
      <c r="B72" t="s">
        <v>62</v>
      </c>
      <c r="C72" t="s">
        <v>49</v>
      </c>
      <c r="D72" t="s">
        <v>18</v>
      </c>
      <c r="E72">
        <v>28</v>
      </c>
      <c r="F72">
        <v>26</v>
      </c>
      <c r="G72">
        <v>1066</v>
      </c>
      <c r="H72">
        <f t="shared" si="2"/>
        <v>11.844444444444445</v>
      </c>
      <c r="I72">
        <v>1</v>
      </c>
      <c r="J72">
        <f t="shared" si="3"/>
        <v>8.4427767354596617E-2</v>
      </c>
      <c r="K72">
        <v>0.5</v>
      </c>
      <c r="L72">
        <v>0.2</v>
      </c>
      <c r="M72">
        <v>0</v>
      </c>
      <c r="N72">
        <f t="shared" si="4"/>
        <v>0</v>
      </c>
      <c r="O72">
        <v>0.8</v>
      </c>
      <c r="P72">
        <v>0.5</v>
      </c>
      <c r="Q72">
        <v>8.6</v>
      </c>
      <c r="R72">
        <v>0.2</v>
      </c>
      <c r="S72">
        <v>0.7</v>
      </c>
      <c r="T72">
        <v>2.1</v>
      </c>
      <c r="U72">
        <v>1</v>
      </c>
      <c r="V72">
        <v>0.4</v>
      </c>
      <c r="W72">
        <v>3</v>
      </c>
      <c r="X72">
        <f t="shared" si="5"/>
        <v>0.25328330206378985</v>
      </c>
      <c r="Y72">
        <v>2</v>
      </c>
      <c r="Z72">
        <v>0.5</v>
      </c>
      <c r="AA72">
        <v>0.4</v>
      </c>
    </row>
    <row r="73" spans="1:27">
      <c r="A73" t="s">
        <v>189</v>
      </c>
      <c r="B73" t="s">
        <v>56</v>
      </c>
      <c r="C73" t="s">
        <v>49</v>
      </c>
      <c r="D73" t="s">
        <v>21</v>
      </c>
      <c r="E73">
        <v>45</v>
      </c>
      <c r="F73">
        <v>22</v>
      </c>
      <c r="G73">
        <v>885</v>
      </c>
      <c r="H73">
        <f t="shared" si="2"/>
        <v>9.8333333333333339</v>
      </c>
      <c r="I73">
        <v>1</v>
      </c>
      <c r="J73">
        <f t="shared" si="3"/>
        <v>0.10169491525423728</v>
      </c>
      <c r="K73">
        <v>1</v>
      </c>
      <c r="L73">
        <v>0.3</v>
      </c>
      <c r="M73">
        <v>0</v>
      </c>
      <c r="N73">
        <f t="shared" si="4"/>
        <v>0</v>
      </c>
      <c r="O73">
        <v>1</v>
      </c>
      <c r="P73">
        <v>0.3</v>
      </c>
      <c r="Q73">
        <v>7.1</v>
      </c>
      <c r="R73">
        <v>0.5</v>
      </c>
      <c r="S73">
        <v>0.09</v>
      </c>
      <c r="T73">
        <v>0.6</v>
      </c>
      <c r="U73">
        <v>0.2</v>
      </c>
      <c r="V73">
        <v>0.2</v>
      </c>
      <c r="W73">
        <v>3</v>
      </c>
      <c r="X73">
        <f t="shared" si="5"/>
        <v>0.30508474576271183</v>
      </c>
      <c r="Y73">
        <v>2.8</v>
      </c>
      <c r="Z73">
        <v>0.5</v>
      </c>
      <c r="AA73">
        <v>0.3</v>
      </c>
    </row>
    <row r="74" spans="1:27">
      <c r="A74" t="s">
        <v>190</v>
      </c>
      <c r="B74" t="s">
        <v>64</v>
      </c>
      <c r="C74" t="s">
        <v>49</v>
      </c>
      <c r="D74" t="s">
        <v>21</v>
      </c>
      <c r="E74">
        <v>18</v>
      </c>
      <c r="F74">
        <v>17</v>
      </c>
      <c r="G74">
        <v>639</v>
      </c>
      <c r="H74">
        <f t="shared" si="2"/>
        <v>7.1</v>
      </c>
      <c r="I74">
        <v>1</v>
      </c>
      <c r="J74">
        <f t="shared" si="3"/>
        <v>0.14084507042253522</v>
      </c>
      <c r="K74">
        <v>0.6</v>
      </c>
      <c r="L74">
        <v>0.2</v>
      </c>
      <c r="M74">
        <v>1</v>
      </c>
      <c r="N74">
        <f t="shared" si="4"/>
        <v>0.14084507042253522</v>
      </c>
      <c r="O74">
        <v>0.2</v>
      </c>
      <c r="P74">
        <v>0.4</v>
      </c>
      <c r="Q74">
        <v>5.8</v>
      </c>
      <c r="R74">
        <v>0.2</v>
      </c>
      <c r="S74">
        <v>0</v>
      </c>
      <c r="T74">
        <v>0.8</v>
      </c>
      <c r="U74">
        <v>0.4</v>
      </c>
      <c r="V74">
        <v>0.6</v>
      </c>
      <c r="W74">
        <v>3</v>
      </c>
      <c r="X74">
        <f t="shared" si="5"/>
        <v>0.42253521126760568</v>
      </c>
      <c r="Y74">
        <v>2.1</v>
      </c>
      <c r="Z74">
        <v>1.1000000000000001</v>
      </c>
      <c r="AA74">
        <v>0.5</v>
      </c>
    </row>
    <row r="75" spans="1:27">
      <c r="A75" t="s">
        <v>191</v>
      </c>
      <c r="B75" t="s">
        <v>147</v>
      </c>
      <c r="C75" t="s">
        <v>49</v>
      </c>
      <c r="D75" t="s">
        <v>21</v>
      </c>
      <c r="E75">
        <v>26</v>
      </c>
      <c r="F75">
        <v>25</v>
      </c>
      <c r="G75">
        <v>938</v>
      </c>
      <c r="H75">
        <f t="shared" si="2"/>
        <v>10.422222222222222</v>
      </c>
      <c r="I75">
        <v>1</v>
      </c>
      <c r="J75">
        <f t="shared" si="3"/>
        <v>9.5948827292110878E-2</v>
      </c>
      <c r="K75">
        <v>0.8</v>
      </c>
      <c r="L75">
        <v>0.1</v>
      </c>
      <c r="M75">
        <v>0</v>
      </c>
      <c r="N75">
        <f t="shared" si="4"/>
        <v>0</v>
      </c>
      <c r="O75">
        <v>0.6</v>
      </c>
      <c r="P75">
        <v>0.2</v>
      </c>
      <c r="Q75">
        <v>3.6</v>
      </c>
      <c r="R75">
        <v>0.1</v>
      </c>
      <c r="S75">
        <v>0.1</v>
      </c>
      <c r="T75">
        <v>0.9</v>
      </c>
      <c r="U75">
        <v>0.6</v>
      </c>
      <c r="V75">
        <v>0.6</v>
      </c>
      <c r="W75">
        <v>8</v>
      </c>
      <c r="X75">
        <f t="shared" si="5"/>
        <v>0.76759061833688702</v>
      </c>
      <c r="Y75">
        <v>2.9</v>
      </c>
      <c r="Z75">
        <v>1</v>
      </c>
      <c r="AA75">
        <v>1</v>
      </c>
    </row>
    <row r="76" spans="1:27">
      <c r="A76" t="s">
        <v>192</v>
      </c>
      <c r="B76" t="s">
        <v>153</v>
      </c>
      <c r="C76" t="s">
        <v>49</v>
      </c>
      <c r="D76" t="s">
        <v>21</v>
      </c>
      <c r="E76">
        <v>27</v>
      </c>
      <c r="F76">
        <v>19</v>
      </c>
      <c r="G76">
        <v>673</v>
      </c>
      <c r="H76">
        <f t="shared" si="2"/>
        <v>7.4777777777777779</v>
      </c>
      <c r="I76">
        <v>1</v>
      </c>
      <c r="J76">
        <f t="shared" si="3"/>
        <v>0.1337295690936107</v>
      </c>
      <c r="K76">
        <v>0.5</v>
      </c>
      <c r="L76">
        <v>0.2</v>
      </c>
      <c r="M76">
        <v>0</v>
      </c>
      <c r="N76">
        <f t="shared" si="4"/>
        <v>0</v>
      </c>
      <c r="O76">
        <v>0.05</v>
      </c>
      <c r="P76">
        <v>0.3</v>
      </c>
      <c r="Q76">
        <v>5.2</v>
      </c>
      <c r="R76">
        <v>0.1</v>
      </c>
      <c r="S76">
        <v>0.05</v>
      </c>
      <c r="T76">
        <v>0.8</v>
      </c>
      <c r="U76">
        <v>0.3</v>
      </c>
      <c r="V76">
        <v>0.05</v>
      </c>
      <c r="W76">
        <v>2</v>
      </c>
      <c r="X76">
        <f t="shared" si="5"/>
        <v>0.26745913818722139</v>
      </c>
      <c r="Y76">
        <v>1.4</v>
      </c>
      <c r="Z76">
        <v>0.2</v>
      </c>
      <c r="AA76">
        <v>0.7</v>
      </c>
    </row>
    <row r="77" spans="1:27">
      <c r="A77" t="s">
        <v>193</v>
      </c>
      <c r="B77" t="s">
        <v>158</v>
      </c>
      <c r="C77" t="s">
        <v>49</v>
      </c>
      <c r="D77" t="s">
        <v>75</v>
      </c>
      <c r="E77">
        <v>36</v>
      </c>
      <c r="F77">
        <v>30</v>
      </c>
      <c r="G77">
        <v>1506</v>
      </c>
      <c r="H77">
        <f t="shared" si="2"/>
        <v>16.733333333333334</v>
      </c>
      <c r="I77">
        <v>0</v>
      </c>
      <c r="J77">
        <f t="shared" si="3"/>
        <v>0</v>
      </c>
      <c r="K77">
        <v>0.5</v>
      </c>
      <c r="L77">
        <v>0.1</v>
      </c>
      <c r="M77">
        <v>8</v>
      </c>
      <c r="N77">
        <f t="shared" si="4"/>
        <v>0.4780876494023904</v>
      </c>
      <c r="O77">
        <v>1</v>
      </c>
      <c r="P77">
        <v>1.3</v>
      </c>
      <c r="Q77">
        <v>12</v>
      </c>
      <c r="R77">
        <v>1.3</v>
      </c>
      <c r="S77">
        <v>1</v>
      </c>
      <c r="T77">
        <v>1.8</v>
      </c>
      <c r="U77">
        <v>0.5</v>
      </c>
      <c r="V77">
        <v>0.4</v>
      </c>
      <c r="W77">
        <v>5</v>
      </c>
      <c r="X77">
        <f t="shared" si="5"/>
        <v>0.29880478087649398</v>
      </c>
      <c r="Y77">
        <v>2.5</v>
      </c>
      <c r="Z77">
        <v>0.3</v>
      </c>
      <c r="AA77">
        <v>0.2</v>
      </c>
    </row>
    <row r="78" spans="1:27">
      <c r="A78" t="s">
        <v>194</v>
      </c>
      <c r="B78" t="s">
        <v>64</v>
      </c>
      <c r="C78" t="s">
        <v>49</v>
      </c>
      <c r="D78" t="s">
        <v>18</v>
      </c>
      <c r="E78">
        <v>22</v>
      </c>
      <c r="F78">
        <v>32</v>
      </c>
      <c r="G78">
        <v>2489</v>
      </c>
      <c r="H78">
        <f t="shared" si="2"/>
        <v>27.655555555555555</v>
      </c>
      <c r="I78">
        <v>0</v>
      </c>
      <c r="J78">
        <f t="shared" si="3"/>
        <v>0</v>
      </c>
      <c r="K78">
        <v>1.3</v>
      </c>
      <c r="L78">
        <v>0.3</v>
      </c>
      <c r="M78">
        <v>3</v>
      </c>
      <c r="N78">
        <f t="shared" si="4"/>
        <v>0.10847730012053033</v>
      </c>
      <c r="O78">
        <v>3</v>
      </c>
      <c r="P78">
        <v>0.8</v>
      </c>
      <c r="Q78">
        <v>15.7</v>
      </c>
      <c r="R78">
        <v>0.7</v>
      </c>
      <c r="S78">
        <v>0.8</v>
      </c>
      <c r="T78">
        <v>3.8</v>
      </c>
      <c r="U78">
        <v>1.8</v>
      </c>
      <c r="V78">
        <v>0.6</v>
      </c>
      <c r="W78">
        <v>5</v>
      </c>
      <c r="X78">
        <f t="shared" si="5"/>
        <v>0.18079550020088389</v>
      </c>
      <c r="Y78">
        <v>6.1</v>
      </c>
      <c r="Z78">
        <v>0.5</v>
      </c>
      <c r="AA78">
        <v>0.7</v>
      </c>
    </row>
    <row r="79" spans="1:27">
      <c r="A79" t="s">
        <v>195</v>
      </c>
      <c r="B79" t="s">
        <v>158</v>
      </c>
      <c r="C79" t="s">
        <v>49</v>
      </c>
      <c r="D79" t="s">
        <v>18</v>
      </c>
      <c r="E79">
        <v>26</v>
      </c>
      <c r="F79">
        <v>19</v>
      </c>
      <c r="G79">
        <v>797</v>
      </c>
      <c r="H79">
        <f t="shared" si="2"/>
        <v>8.8555555555555561</v>
      </c>
      <c r="I79">
        <v>0</v>
      </c>
      <c r="J79">
        <f t="shared" si="3"/>
        <v>0</v>
      </c>
      <c r="K79">
        <v>0.7</v>
      </c>
      <c r="L79">
        <v>0.3</v>
      </c>
      <c r="M79">
        <v>1</v>
      </c>
      <c r="N79">
        <f t="shared" si="4"/>
        <v>0.11292346298619824</v>
      </c>
      <c r="O79">
        <v>1.2</v>
      </c>
      <c r="P79">
        <v>0.5</v>
      </c>
      <c r="Q79">
        <v>9.3000000000000007</v>
      </c>
      <c r="R79">
        <v>0.2</v>
      </c>
      <c r="S79">
        <v>0</v>
      </c>
      <c r="T79">
        <v>3.5</v>
      </c>
      <c r="U79">
        <v>0.6</v>
      </c>
      <c r="V79">
        <v>0.6</v>
      </c>
      <c r="W79">
        <v>6</v>
      </c>
      <c r="X79">
        <f t="shared" si="5"/>
        <v>0.67754077791718947</v>
      </c>
      <c r="Y79">
        <v>3.6</v>
      </c>
      <c r="Z79">
        <v>0.5</v>
      </c>
      <c r="AA79">
        <v>0.5</v>
      </c>
    </row>
    <row r="80" spans="1:27">
      <c r="A80" t="s">
        <v>196</v>
      </c>
      <c r="B80" t="s">
        <v>69</v>
      </c>
      <c r="C80" t="s">
        <v>49</v>
      </c>
      <c r="D80" t="s">
        <v>21</v>
      </c>
      <c r="E80">
        <v>22</v>
      </c>
      <c r="F80">
        <v>31</v>
      </c>
      <c r="G80">
        <v>1477</v>
      </c>
      <c r="H80">
        <f t="shared" si="2"/>
        <v>16.411111111111111</v>
      </c>
      <c r="I80">
        <v>0</v>
      </c>
      <c r="J80">
        <f t="shared" si="3"/>
        <v>0</v>
      </c>
      <c r="K80">
        <v>0.7</v>
      </c>
      <c r="L80">
        <v>0.2</v>
      </c>
      <c r="M80">
        <v>3</v>
      </c>
      <c r="N80">
        <f t="shared" si="4"/>
        <v>0.18280297901150983</v>
      </c>
      <c r="O80">
        <v>1.3</v>
      </c>
      <c r="P80">
        <v>0.4</v>
      </c>
      <c r="Q80">
        <v>7.6</v>
      </c>
      <c r="R80">
        <v>0.7</v>
      </c>
      <c r="S80">
        <v>0.4</v>
      </c>
      <c r="T80">
        <v>2.9</v>
      </c>
      <c r="U80">
        <v>1</v>
      </c>
      <c r="V80">
        <v>0.4</v>
      </c>
      <c r="W80">
        <v>7</v>
      </c>
      <c r="X80">
        <f t="shared" si="5"/>
        <v>0.42654028436018959</v>
      </c>
      <c r="Y80">
        <v>3.5</v>
      </c>
      <c r="Z80">
        <v>0.6</v>
      </c>
      <c r="AA80">
        <v>0.5</v>
      </c>
    </row>
    <row r="81" spans="1:27">
      <c r="A81" t="s">
        <v>197</v>
      </c>
      <c r="B81" t="s">
        <v>67</v>
      </c>
      <c r="C81" t="s">
        <v>49</v>
      </c>
      <c r="D81" t="s">
        <v>18</v>
      </c>
      <c r="E81">
        <v>31</v>
      </c>
      <c r="F81">
        <v>23</v>
      </c>
      <c r="G81">
        <v>1273</v>
      </c>
      <c r="H81">
        <f t="shared" si="2"/>
        <v>14.144444444444444</v>
      </c>
      <c r="I81">
        <v>0</v>
      </c>
      <c r="J81">
        <f t="shared" si="3"/>
        <v>0</v>
      </c>
      <c r="K81">
        <v>0.7</v>
      </c>
      <c r="L81">
        <v>0.3</v>
      </c>
      <c r="M81">
        <v>5</v>
      </c>
      <c r="N81">
        <f t="shared" si="4"/>
        <v>0.35349567949725058</v>
      </c>
      <c r="O81">
        <v>0.6</v>
      </c>
      <c r="P81">
        <v>0.7</v>
      </c>
      <c r="Q81">
        <v>14.9</v>
      </c>
      <c r="R81">
        <v>0.6</v>
      </c>
      <c r="S81">
        <v>0.5</v>
      </c>
      <c r="T81">
        <v>2.2999999999999998</v>
      </c>
      <c r="U81">
        <v>1</v>
      </c>
      <c r="V81">
        <v>0.1</v>
      </c>
      <c r="W81">
        <v>7</v>
      </c>
      <c r="X81">
        <f t="shared" si="5"/>
        <v>0.49489395129615082</v>
      </c>
      <c r="Y81">
        <v>2.7</v>
      </c>
      <c r="Z81">
        <v>0.2</v>
      </c>
      <c r="AA81">
        <v>0.7</v>
      </c>
    </row>
    <row r="82" spans="1:27">
      <c r="A82" t="s">
        <v>198</v>
      </c>
      <c r="B82" t="s">
        <v>64</v>
      </c>
      <c r="C82" t="s">
        <v>49</v>
      </c>
      <c r="D82" t="s">
        <v>18</v>
      </c>
      <c r="E82">
        <v>24</v>
      </c>
      <c r="F82">
        <v>21</v>
      </c>
      <c r="G82">
        <v>1064</v>
      </c>
      <c r="H82">
        <f t="shared" si="2"/>
        <v>11.822222222222223</v>
      </c>
      <c r="I82">
        <v>0</v>
      </c>
      <c r="J82">
        <f t="shared" si="3"/>
        <v>0</v>
      </c>
      <c r="K82">
        <v>0.7</v>
      </c>
      <c r="L82">
        <v>0.1</v>
      </c>
      <c r="M82">
        <v>1</v>
      </c>
      <c r="N82">
        <f t="shared" si="4"/>
        <v>8.4586466165413529E-2</v>
      </c>
      <c r="O82">
        <v>1.3</v>
      </c>
      <c r="P82">
        <v>0.4</v>
      </c>
      <c r="Q82">
        <v>10.5</v>
      </c>
      <c r="R82">
        <v>0.2</v>
      </c>
      <c r="S82">
        <v>0.1</v>
      </c>
      <c r="T82">
        <v>2.1</v>
      </c>
      <c r="U82">
        <v>0.6</v>
      </c>
      <c r="V82">
        <v>0.5</v>
      </c>
      <c r="W82">
        <v>3</v>
      </c>
      <c r="X82">
        <f t="shared" si="5"/>
        <v>0.25375939849624057</v>
      </c>
      <c r="Y82">
        <v>3.6</v>
      </c>
      <c r="Z82">
        <v>0.3</v>
      </c>
      <c r="AA82">
        <v>0.2</v>
      </c>
    </row>
    <row r="83" spans="1:27">
      <c r="A83" t="s">
        <v>199</v>
      </c>
      <c r="B83" t="s">
        <v>103</v>
      </c>
      <c r="C83" t="s">
        <v>49</v>
      </c>
      <c r="D83" t="s">
        <v>18</v>
      </c>
      <c r="E83">
        <v>20</v>
      </c>
      <c r="F83">
        <v>20</v>
      </c>
      <c r="G83">
        <v>773</v>
      </c>
      <c r="H83">
        <f t="shared" si="2"/>
        <v>8.5888888888888886</v>
      </c>
      <c r="I83">
        <v>0</v>
      </c>
      <c r="J83">
        <f t="shared" si="3"/>
        <v>0</v>
      </c>
      <c r="K83">
        <v>0.5</v>
      </c>
      <c r="L83">
        <v>0</v>
      </c>
      <c r="M83">
        <v>0</v>
      </c>
      <c r="N83">
        <f t="shared" si="4"/>
        <v>0</v>
      </c>
      <c r="O83">
        <v>1.7</v>
      </c>
      <c r="P83">
        <v>0.3</v>
      </c>
      <c r="Q83">
        <v>5.9</v>
      </c>
      <c r="R83">
        <v>0.5</v>
      </c>
      <c r="S83">
        <v>0.1</v>
      </c>
      <c r="T83">
        <v>1.6</v>
      </c>
      <c r="U83">
        <v>1</v>
      </c>
      <c r="V83">
        <v>0.5</v>
      </c>
      <c r="W83">
        <v>2</v>
      </c>
      <c r="X83">
        <f t="shared" si="5"/>
        <v>0.2328589909443726</v>
      </c>
      <c r="Y83">
        <v>4</v>
      </c>
      <c r="Z83">
        <v>0.4</v>
      </c>
      <c r="AA83">
        <v>1.1000000000000001</v>
      </c>
    </row>
    <row r="84" spans="1:27">
      <c r="A84" t="s">
        <v>200</v>
      </c>
      <c r="B84" t="s">
        <v>147</v>
      </c>
      <c r="C84" t="s">
        <v>49</v>
      </c>
      <c r="D84" t="s">
        <v>75</v>
      </c>
      <c r="E84">
        <v>22</v>
      </c>
      <c r="F84">
        <v>19</v>
      </c>
      <c r="G84">
        <v>1141</v>
      </c>
      <c r="H84">
        <f t="shared" si="2"/>
        <v>12.677777777777777</v>
      </c>
      <c r="I84">
        <v>0</v>
      </c>
      <c r="J84">
        <f t="shared" si="3"/>
        <v>0</v>
      </c>
      <c r="K84">
        <v>0.3</v>
      </c>
      <c r="L84">
        <v>0.1</v>
      </c>
      <c r="M84">
        <v>2</v>
      </c>
      <c r="N84">
        <f t="shared" si="4"/>
        <v>0.1577563540753725</v>
      </c>
      <c r="O84">
        <v>1.8</v>
      </c>
      <c r="P84">
        <v>0.5</v>
      </c>
      <c r="Q84">
        <v>13.3</v>
      </c>
      <c r="R84">
        <v>0.4</v>
      </c>
      <c r="S84">
        <v>0.6</v>
      </c>
      <c r="T84">
        <v>2.2000000000000002</v>
      </c>
      <c r="U84">
        <v>1.3</v>
      </c>
      <c r="V84">
        <v>0.2</v>
      </c>
      <c r="W84">
        <v>5</v>
      </c>
      <c r="X84">
        <f t="shared" si="5"/>
        <v>0.39439088518843124</v>
      </c>
      <c r="Y84">
        <v>4.3</v>
      </c>
      <c r="Z84">
        <v>0.3</v>
      </c>
      <c r="AA84">
        <v>0.3</v>
      </c>
    </row>
    <row r="85" spans="1:27">
      <c r="A85" t="s">
        <v>201</v>
      </c>
      <c r="B85" t="s">
        <v>73</v>
      </c>
      <c r="C85" t="s">
        <v>49</v>
      </c>
      <c r="D85" t="s">
        <v>18</v>
      </c>
      <c r="E85">
        <v>30</v>
      </c>
      <c r="F85">
        <v>19</v>
      </c>
      <c r="G85">
        <v>1189</v>
      </c>
      <c r="H85">
        <f t="shared" si="2"/>
        <v>13.21111111111111</v>
      </c>
      <c r="I85">
        <v>0</v>
      </c>
      <c r="J85">
        <f t="shared" si="3"/>
        <v>0</v>
      </c>
      <c r="K85">
        <v>0.5</v>
      </c>
      <c r="L85">
        <v>0</v>
      </c>
      <c r="M85">
        <v>1</v>
      </c>
      <c r="N85">
        <f t="shared" si="4"/>
        <v>7.5693860386879738E-2</v>
      </c>
      <c r="O85">
        <v>1.7</v>
      </c>
      <c r="P85">
        <v>0.8</v>
      </c>
      <c r="Q85">
        <v>12.8</v>
      </c>
      <c r="R85">
        <v>1.5</v>
      </c>
      <c r="S85">
        <v>0.9</v>
      </c>
      <c r="T85">
        <v>4.8</v>
      </c>
      <c r="U85">
        <v>2</v>
      </c>
      <c r="V85">
        <v>1.1000000000000001</v>
      </c>
      <c r="W85">
        <v>3</v>
      </c>
      <c r="X85">
        <f t="shared" si="5"/>
        <v>0.2270815811606392</v>
      </c>
      <c r="Y85">
        <v>4.5</v>
      </c>
      <c r="Z85">
        <v>0.6</v>
      </c>
      <c r="AA85">
        <v>1.9</v>
      </c>
    </row>
    <row r="86" spans="1:27">
      <c r="A86" t="s">
        <v>202</v>
      </c>
      <c r="B86" t="s">
        <v>54</v>
      </c>
      <c r="C86" t="s">
        <v>49</v>
      </c>
      <c r="D86" t="s">
        <v>21</v>
      </c>
      <c r="E86">
        <v>27</v>
      </c>
      <c r="F86">
        <v>23</v>
      </c>
      <c r="G86">
        <v>777</v>
      </c>
      <c r="H86">
        <f t="shared" si="2"/>
        <v>8.6333333333333329</v>
      </c>
      <c r="I86">
        <v>0</v>
      </c>
      <c r="J86">
        <f t="shared" si="3"/>
        <v>0</v>
      </c>
      <c r="K86">
        <v>0.6</v>
      </c>
      <c r="L86">
        <v>0.2</v>
      </c>
      <c r="M86">
        <v>0</v>
      </c>
      <c r="N86">
        <f t="shared" si="4"/>
        <v>0</v>
      </c>
      <c r="O86">
        <v>1</v>
      </c>
      <c r="P86">
        <v>0.4</v>
      </c>
      <c r="Q86">
        <v>6.9</v>
      </c>
      <c r="R86">
        <v>0.4</v>
      </c>
      <c r="S86">
        <v>0.1</v>
      </c>
      <c r="T86">
        <v>1.3</v>
      </c>
      <c r="U86">
        <v>0.3</v>
      </c>
      <c r="V86">
        <v>0.3</v>
      </c>
      <c r="W86">
        <v>4</v>
      </c>
      <c r="X86">
        <f t="shared" si="5"/>
        <v>0.46332046332046334</v>
      </c>
      <c r="Y86">
        <v>3</v>
      </c>
      <c r="Z86">
        <v>0.1</v>
      </c>
      <c r="AA86">
        <v>0.6</v>
      </c>
    </row>
    <row r="87" spans="1:27">
      <c r="A87" t="s">
        <v>203</v>
      </c>
      <c r="B87" t="s">
        <v>58</v>
      </c>
      <c r="C87" t="s">
        <v>49</v>
      </c>
      <c r="D87" t="s">
        <v>21</v>
      </c>
      <c r="E87">
        <v>26</v>
      </c>
      <c r="F87">
        <v>18</v>
      </c>
      <c r="G87">
        <v>597</v>
      </c>
      <c r="H87">
        <f t="shared" si="2"/>
        <v>6.6333333333333337</v>
      </c>
      <c r="I87">
        <v>0</v>
      </c>
      <c r="J87">
        <f t="shared" si="3"/>
        <v>0</v>
      </c>
      <c r="K87">
        <v>0.4</v>
      </c>
      <c r="L87">
        <v>0.1</v>
      </c>
      <c r="M87">
        <v>1</v>
      </c>
      <c r="N87">
        <f t="shared" si="4"/>
        <v>0.15075376884422109</v>
      </c>
      <c r="O87">
        <v>0.7</v>
      </c>
      <c r="P87">
        <v>0.4</v>
      </c>
      <c r="Q87">
        <v>9.9</v>
      </c>
      <c r="R87">
        <v>0.4</v>
      </c>
      <c r="S87">
        <v>0.2</v>
      </c>
      <c r="T87">
        <v>1.5</v>
      </c>
      <c r="U87">
        <v>0.5</v>
      </c>
      <c r="V87">
        <v>0.1</v>
      </c>
      <c r="W87">
        <v>1</v>
      </c>
      <c r="X87">
        <f t="shared" si="5"/>
        <v>0.15075376884422109</v>
      </c>
      <c r="Y87">
        <v>2.2000000000000002</v>
      </c>
      <c r="Z87">
        <v>0.1</v>
      </c>
      <c r="AA87">
        <v>0.8</v>
      </c>
    </row>
    <row r="88" spans="1:27">
      <c r="A88" t="s">
        <v>204</v>
      </c>
      <c r="B88" t="s">
        <v>147</v>
      </c>
      <c r="C88" t="s">
        <v>49</v>
      </c>
      <c r="D88" t="s">
        <v>18</v>
      </c>
      <c r="E88">
        <v>24</v>
      </c>
      <c r="F88">
        <v>18</v>
      </c>
      <c r="G88">
        <v>778</v>
      </c>
      <c r="H88">
        <f t="shared" si="2"/>
        <v>8.6444444444444439</v>
      </c>
      <c r="I88">
        <v>0</v>
      </c>
      <c r="J88">
        <f t="shared" si="3"/>
        <v>0</v>
      </c>
      <c r="K88">
        <v>0.7</v>
      </c>
      <c r="L88">
        <v>0.2</v>
      </c>
      <c r="M88">
        <v>0</v>
      </c>
      <c r="N88">
        <f t="shared" si="4"/>
        <v>0</v>
      </c>
      <c r="O88">
        <v>0.9</v>
      </c>
      <c r="P88">
        <v>0.3</v>
      </c>
      <c r="Q88">
        <v>4.9000000000000004</v>
      </c>
      <c r="R88">
        <v>0.06</v>
      </c>
      <c r="S88">
        <v>0.2</v>
      </c>
      <c r="T88">
        <v>1.7</v>
      </c>
      <c r="U88">
        <v>0.9</v>
      </c>
      <c r="V88">
        <v>0.3</v>
      </c>
      <c r="W88">
        <v>1</v>
      </c>
      <c r="X88">
        <f t="shared" si="5"/>
        <v>0.11568123393316196</v>
      </c>
      <c r="Y88">
        <v>3</v>
      </c>
      <c r="Z88">
        <v>0.4</v>
      </c>
      <c r="AA88">
        <v>0.8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B6D2-7108-4AFE-9675-2017EF670541}">
  <dimension ref="A1:Z92"/>
  <sheetViews>
    <sheetView workbookViewId="0">
      <selection activeCell="J98" sqref="J98"/>
    </sheetView>
  </sheetViews>
  <sheetFormatPr defaultRowHeight="15"/>
  <cols>
    <col min="14" max="18" width="9.140625" style="11"/>
    <col min="20" max="20" width="9.140625" style="11"/>
    <col min="24" max="24" width="9.140625" style="11"/>
  </cols>
  <sheetData>
    <row r="1" spans="1:26">
      <c r="A1" t="s">
        <v>0</v>
      </c>
      <c r="B1" t="s">
        <v>41</v>
      </c>
      <c r="C1" t="s">
        <v>42</v>
      </c>
      <c r="D1" t="s">
        <v>1</v>
      </c>
      <c r="E1" t="s">
        <v>43</v>
      </c>
      <c r="F1" t="s">
        <v>44</v>
      </c>
      <c r="G1" t="s">
        <v>45</v>
      </c>
      <c r="H1" t="s">
        <v>32</v>
      </c>
      <c r="I1" t="s">
        <v>2</v>
      </c>
      <c r="J1" t="s">
        <v>389</v>
      </c>
      <c r="K1" t="s">
        <v>46</v>
      </c>
      <c r="L1" t="s">
        <v>3</v>
      </c>
      <c r="M1" t="s">
        <v>4</v>
      </c>
      <c r="N1" s="11" t="s">
        <v>393</v>
      </c>
      <c r="O1" s="11" t="s">
        <v>145</v>
      </c>
      <c r="P1" s="11" t="s">
        <v>395</v>
      </c>
      <c r="Q1" s="11" t="s">
        <v>7</v>
      </c>
      <c r="R1" s="11" t="s">
        <v>8</v>
      </c>
      <c r="S1" t="s">
        <v>9</v>
      </c>
      <c r="T1" s="11" t="s">
        <v>394</v>
      </c>
      <c r="U1" t="s">
        <v>11</v>
      </c>
      <c r="V1" t="s">
        <v>12</v>
      </c>
      <c r="W1" t="s">
        <v>13</v>
      </c>
      <c r="X1" s="11" t="s">
        <v>391</v>
      </c>
      <c r="Y1" t="s">
        <v>15</v>
      </c>
      <c r="Z1" t="s">
        <v>396</v>
      </c>
    </row>
    <row r="2" spans="1:26">
      <c r="A2" t="s">
        <v>22</v>
      </c>
      <c r="B2" t="s">
        <v>83</v>
      </c>
      <c r="C2" t="s">
        <v>84</v>
      </c>
      <c r="D2" t="s">
        <v>29</v>
      </c>
      <c r="E2">
        <v>34</v>
      </c>
      <c r="F2">
        <v>31</v>
      </c>
      <c r="G2">
        <v>2772</v>
      </c>
      <c r="H2">
        <f t="shared" ref="H2:H33" si="0">G2/90</f>
        <v>30.8</v>
      </c>
      <c r="I2">
        <v>18</v>
      </c>
      <c r="J2">
        <f t="shared" ref="J2:J33" si="1">I2/H2</f>
        <v>0.58441558441558439</v>
      </c>
      <c r="K2">
        <v>2.1</v>
      </c>
      <c r="L2">
        <v>1.1000000000000001</v>
      </c>
      <c r="M2">
        <v>5</v>
      </c>
      <c r="N2" s="11">
        <f>M2/H2</f>
        <v>0.16233766233766234</v>
      </c>
      <c r="O2" s="11">
        <v>1.6</v>
      </c>
      <c r="P2" s="11">
        <v>1.3</v>
      </c>
      <c r="Q2" s="11">
        <v>19.7</v>
      </c>
      <c r="R2" s="11">
        <v>1</v>
      </c>
      <c r="S2">
        <v>0.5</v>
      </c>
      <c r="T2" s="11">
        <v>3.1</v>
      </c>
      <c r="U2">
        <v>0.9</v>
      </c>
      <c r="V2">
        <v>0.4</v>
      </c>
      <c r="W2">
        <v>8</v>
      </c>
      <c r="X2" s="11">
        <v>5.8</v>
      </c>
      <c r="Y2">
        <v>0.8</v>
      </c>
      <c r="Z2">
        <v>0.9</v>
      </c>
    </row>
    <row r="3" spans="1:26">
      <c r="A3" t="s">
        <v>23</v>
      </c>
      <c r="B3" t="s">
        <v>62</v>
      </c>
      <c r="C3" t="s">
        <v>85</v>
      </c>
      <c r="D3" t="s">
        <v>29</v>
      </c>
      <c r="E3">
        <v>31</v>
      </c>
      <c r="F3">
        <v>29</v>
      </c>
      <c r="G3">
        <v>2610</v>
      </c>
      <c r="H3">
        <f t="shared" si="0"/>
        <v>29</v>
      </c>
      <c r="I3">
        <v>8</v>
      </c>
      <c r="J3">
        <f t="shared" si="1"/>
        <v>0.27586206896551724</v>
      </c>
      <c r="K3">
        <v>2.1</v>
      </c>
      <c r="L3">
        <v>0.9</v>
      </c>
      <c r="M3">
        <v>4</v>
      </c>
      <c r="N3" s="11">
        <f t="shared" ref="N3:N66" si="2">M3/H3</f>
        <v>0.13793103448275862</v>
      </c>
      <c r="O3" s="11">
        <v>2.2999999999999998</v>
      </c>
      <c r="P3" s="11">
        <v>2</v>
      </c>
      <c r="Q3" s="11">
        <v>24.1</v>
      </c>
      <c r="R3" s="11">
        <v>2.2999999999999998</v>
      </c>
      <c r="S3">
        <v>0.7</v>
      </c>
      <c r="T3" s="11">
        <v>4.0999999999999996</v>
      </c>
      <c r="U3">
        <v>0.8</v>
      </c>
      <c r="V3">
        <v>0.1</v>
      </c>
      <c r="W3">
        <v>8</v>
      </c>
      <c r="X3" s="11">
        <v>6.6</v>
      </c>
      <c r="Y3">
        <v>0.3</v>
      </c>
      <c r="Z3">
        <v>1.2</v>
      </c>
    </row>
    <row r="4" spans="1:26">
      <c r="A4" t="s">
        <v>24</v>
      </c>
      <c r="B4" t="s">
        <v>86</v>
      </c>
      <c r="C4" t="s">
        <v>87</v>
      </c>
      <c r="D4" t="s">
        <v>29</v>
      </c>
      <c r="E4">
        <v>31</v>
      </c>
      <c r="F4">
        <v>28</v>
      </c>
      <c r="G4">
        <v>2520</v>
      </c>
      <c r="H4">
        <f t="shared" si="0"/>
        <v>28</v>
      </c>
      <c r="I4">
        <v>9</v>
      </c>
      <c r="J4">
        <f t="shared" si="1"/>
        <v>0.32142857142857145</v>
      </c>
      <c r="K4">
        <v>2.2999999999999998</v>
      </c>
      <c r="L4">
        <v>0.9</v>
      </c>
      <c r="M4">
        <v>5</v>
      </c>
      <c r="N4" s="11">
        <f t="shared" si="2"/>
        <v>0.17857142857142858</v>
      </c>
      <c r="O4" s="11">
        <v>1.6</v>
      </c>
      <c r="P4" s="11">
        <v>2.1</v>
      </c>
      <c r="Q4" s="11">
        <v>39.1</v>
      </c>
      <c r="R4" s="11">
        <v>3.9</v>
      </c>
      <c r="S4">
        <v>0.8</v>
      </c>
      <c r="T4" s="11">
        <v>5</v>
      </c>
      <c r="U4">
        <v>0.5</v>
      </c>
      <c r="V4">
        <v>0.3</v>
      </c>
      <c r="W4">
        <v>5</v>
      </c>
      <c r="X4" s="11">
        <v>6.1</v>
      </c>
      <c r="Y4">
        <v>0.4</v>
      </c>
      <c r="Z4">
        <v>0.6</v>
      </c>
    </row>
    <row r="5" spans="1:26">
      <c r="A5" t="s">
        <v>88</v>
      </c>
      <c r="B5" t="s">
        <v>67</v>
      </c>
      <c r="C5" t="s">
        <v>51</v>
      </c>
      <c r="D5" t="s">
        <v>89</v>
      </c>
      <c r="E5">
        <v>28</v>
      </c>
      <c r="F5">
        <v>30</v>
      </c>
      <c r="G5">
        <v>2700</v>
      </c>
      <c r="H5">
        <f t="shared" si="0"/>
        <v>30</v>
      </c>
      <c r="I5">
        <v>6</v>
      </c>
      <c r="J5">
        <f t="shared" si="1"/>
        <v>0.2</v>
      </c>
      <c r="K5">
        <v>1.8</v>
      </c>
      <c r="L5">
        <v>0.6</v>
      </c>
      <c r="M5">
        <v>8</v>
      </c>
      <c r="N5" s="11">
        <f t="shared" si="2"/>
        <v>0.26666666666666666</v>
      </c>
      <c r="O5" s="11">
        <v>2.4</v>
      </c>
      <c r="P5" s="12" t="s">
        <v>94</v>
      </c>
      <c r="Q5" s="11">
        <v>53.4</v>
      </c>
      <c r="R5" s="11">
        <v>2.7</v>
      </c>
      <c r="S5">
        <v>0.5</v>
      </c>
      <c r="T5" s="11">
        <v>6.4</v>
      </c>
      <c r="U5">
        <v>1.6</v>
      </c>
      <c r="V5">
        <v>0.2</v>
      </c>
      <c r="W5">
        <v>17</v>
      </c>
      <c r="X5" s="11">
        <v>7.5</v>
      </c>
      <c r="Y5">
        <v>0.2</v>
      </c>
      <c r="Z5">
        <v>0.8</v>
      </c>
    </row>
    <row r="6" spans="1:26">
      <c r="A6" t="s">
        <v>90</v>
      </c>
      <c r="B6" t="s">
        <v>50</v>
      </c>
      <c r="C6" t="s">
        <v>53</v>
      </c>
      <c r="D6" t="s">
        <v>91</v>
      </c>
      <c r="E6">
        <v>28</v>
      </c>
      <c r="F6">
        <v>29</v>
      </c>
      <c r="G6">
        <v>2349</v>
      </c>
      <c r="H6">
        <f t="shared" si="0"/>
        <v>26.1</v>
      </c>
      <c r="I6">
        <v>4</v>
      </c>
      <c r="J6">
        <f t="shared" si="1"/>
        <v>0.1532567049808429</v>
      </c>
      <c r="K6">
        <v>2.2999999999999998</v>
      </c>
      <c r="L6">
        <v>0.6</v>
      </c>
      <c r="M6">
        <v>2</v>
      </c>
      <c r="N6" s="11">
        <f t="shared" si="2"/>
        <v>7.662835249042145E-2</v>
      </c>
      <c r="O6" s="11">
        <v>3.4</v>
      </c>
      <c r="P6" s="11">
        <v>1.3</v>
      </c>
      <c r="Q6" s="11">
        <v>30.1</v>
      </c>
      <c r="R6" s="11">
        <v>2</v>
      </c>
      <c r="S6">
        <v>0.6</v>
      </c>
      <c r="T6" s="11">
        <v>3.9</v>
      </c>
      <c r="U6">
        <v>0.7</v>
      </c>
      <c r="V6">
        <v>0.8</v>
      </c>
      <c r="W6">
        <v>8</v>
      </c>
      <c r="X6" s="11">
        <v>8.8000000000000007</v>
      </c>
      <c r="Y6">
        <v>0.8</v>
      </c>
      <c r="Z6">
        <v>0.9</v>
      </c>
    </row>
    <row r="7" spans="1:26">
      <c r="A7" t="s">
        <v>92</v>
      </c>
      <c r="B7" t="s">
        <v>83</v>
      </c>
      <c r="C7" t="s">
        <v>49</v>
      </c>
      <c r="D7" t="s">
        <v>93</v>
      </c>
      <c r="E7">
        <v>28</v>
      </c>
      <c r="F7">
        <v>28</v>
      </c>
      <c r="G7">
        <v>2380</v>
      </c>
      <c r="H7">
        <f t="shared" si="0"/>
        <v>26.444444444444443</v>
      </c>
      <c r="I7">
        <v>10</v>
      </c>
      <c r="J7">
        <f t="shared" si="1"/>
        <v>0.37815126050420172</v>
      </c>
      <c r="K7">
        <v>2.6</v>
      </c>
      <c r="L7">
        <v>0.9</v>
      </c>
      <c r="M7">
        <v>4</v>
      </c>
      <c r="N7" s="11">
        <f t="shared" si="2"/>
        <v>0.15126050420168069</v>
      </c>
      <c r="O7" s="11">
        <v>3</v>
      </c>
      <c r="P7" s="11">
        <v>1</v>
      </c>
      <c r="Q7" s="11">
        <v>17.5</v>
      </c>
      <c r="R7" s="11">
        <v>1</v>
      </c>
      <c r="S7">
        <v>0.6</v>
      </c>
      <c r="T7" s="11">
        <v>5.4</v>
      </c>
      <c r="U7">
        <v>1.1000000000000001</v>
      </c>
      <c r="V7">
        <v>0.9</v>
      </c>
      <c r="W7">
        <v>10</v>
      </c>
      <c r="X7" s="11">
        <v>6.3</v>
      </c>
      <c r="Y7">
        <v>0.5</v>
      </c>
      <c r="Z7">
        <v>1.1000000000000001</v>
      </c>
    </row>
    <row r="8" spans="1:26">
      <c r="A8" t="s">
        <v>134</v>
      </c>
      <c r="B8" t="s">
        <v>158</v>
      </c>
      <c r="C8" t="s">
        <v>53</v>
      </c>
      <c r="D8" t="s">
        <v>139</v>
      </c>
      <c r="E8">
        <v>31</v>
      </c>
      <c r="F8">
        <v>31</v>
      </c>
      <c r="G8">
        <v>2659</v>
      </c>
      <c r="H8">
        <f t="shared" si="0"/>
        <v>29.544444444444444</v>
      </c>
      <c r="I8">
        <v>9</v>
      </c>
      <c r="J8">
        <f t="shared" si="1"/>
        <v>0.30462579917262128</v>
      </c>
      <c r="K8">
        <v>2.2999999999999998</v>
      </c>
      <c r="L8">
        <v>0.9</v>
      </c>
      <c r="M8">
        <v>3</v>
      </c>
      <c r="N8" s="11">
        <f t="shared" si="2"/>
        <v>0.10154193305754043</v>
      </c>
      <c r="O8" s="11">
        <v>3</v>
      </c>
      <c r="P8" s="11">
        <v>1.1000000000000001</v>
      </c>
      <c r="Q8" s="11">
        <v>18.3</v>
      </c>
      <c r="R8" s="11">
        <v>1</v>
      </c>
      <c r="S8">
        <v>0.9</v>
      </c>
      <c r="T8" s="11">
        <v>3.8</v>
      </c>
      <c r="U8">
        <v>0.9</v>
      </c>
      <c r="V8">
        <v>0.5</v>
      </c>
      <c r="W8">
        <v>6</v>
      </c>
      <c r="X8" s="11">
        <v>8.1999999999999993</v>
      </c>
      <c r="Y8">
        <v>0.9</v>
      </c>
      <c r="Z8">
        <v>1.3</v>
      </c>
    </row>
    <row r="9" spans="1:26">
      <c r="A9" t="s">
        <v>135</v>
      </c>
      <c r="B9" t="s">
        <v>56</v>
      </c>
      <c r="C9" t="s">
        <v>205</v>
      </c>
      <c r="D9" t="s">
        <v>29</v>
      </c>
      <c r="E9">
        <v>29</v>
      </c>
      <c r="F9">
        <v>30</v>
      </c>
      <c r="G9">
        <v>2161</v>
      </c>
      <c r="H9">
        <f t="shared" si="0"/>
        <v>24.011111111111113</v>
      </c>
      <c r="I9">
        <v>6</v>
      </c>
      <c r="J9">
        <f t="shared" si="1"/>
        <v>0.24988431281813972</v>
      </c>
      <c r="K9">
        <v>1.6</v>
      </c>
      <c r="L9">
        <v>0.5</v>
      </c>
      <c r="M9">
        <v>3</v>
      </c>
      <c r="N9" s="11">
        <f t="shared" si="2"/>
        <v>0.12494215640906986</v>
      </c>
      <c r="O9" s="11">
        <v>2.8</v>
      </c>
      <c r="P9" s="11">
        <v>1.2</v>
      </c>
      <c r="Q9" s="11">
        <v>24.7</v>
      </c>
      <c r="R9" s="11">
        <v>2</v>
      </c>
      <c r="S9">
        <v>0.3</v>
      </c>
      <c r="T9" s="11">
        <v>3.5</v>
      </c>
      <c r="U9">
        <v>1</v>
      </c>
      <c r="V9">
        <v>0.2</v>
      </c>
      <c r="W9">
        <v>8</v>
      </c>
      <c r="X9" s="11">
        <v>6.3</v>
      </c>
      <c r="Y9">
        <v>0.1</v>
      </c>
      <c r="Z9">
        <v>0.9</v>
      </c>
    </row>
    <row r="10" spans="1:26">
      <c r="A10" t="s">
        <v>136</v>
      </c>
      <c r="B10" t="s">
        <v>62</v>
      </c>
      <c r="C10" t="s">
        <v>206</v>
      </c>
      <c r="D10" t="s">
        <v>89</v>
      </c>
      <c r="E10">
        <v>30</v>
      </c>
      <c r="F10">
        <v>33</v>
      </c>
      <c r="G10">
        <v>2871</v>
      </c>
      <c r="H10">
        <f t="shared" si="0"/>
        <v>31.9</v>
      </c>
      <c r="I10">
        <v>6</v>
      </c>
      <c r="J10">
        <f t="shared" si="1"/>
        <v>0.18808777429467086</v>
      </c>
      <c r="K10">
        <v>1.4</v>
      </c>
      <c r="L10">
        <v>0.6</v>
      </c>
      <c r="M10">
        <v>0</v>
      </c>
      <c r="N10" s="11">
        <f t="shared" si="2"/>
        <v>0</v>
      </c>
      <c r="O10" s="11">
        <v>0.9</v>
      </c>
      <c r="P10" s="11">
        <v>0.7</v>
      </c>
      <c r="Q10" s="11">
        <v>27.7</v>
      </c>
      <c r="R10" s="11">
        <v>2.9</v>
      </c>
      <c r="S10">
        <v>0.2</v>
      </c>
      <c r="T10" s="11">
        <v>7.3</v>
      </c>
      <c r="U10">
        <v>1.4</v>
      </c>
      <c r="V10">
        <v>0.7</v>
      </c>
      <c r="W10">
        <v>8</v>
      </c>
      <c r="X10" s="11">
        <v>4.5999999999999996</v>
      </c>
      <c r="Y10">
        <v>0.9</v>
      </c>
      <c r="Z10">
        <v>0.6</v>
      </c>
    </row>
    <row r="11" spans="1:26">
      <c r="A11" t="s">
        <v>137</v>
      </c>
      <c r="B11" t="s">
        <v>52</v>
      </c>
      <c r="C11" t="s">
        <v>49</v>
      </c>
      <c r="D11" t="s">
        <v>140</v>
      </c>
      <c r="E11">
        <v>21</v>
      </c>
      <c r="F11">
        <v>25</v>
      </c>
      <c r="G11">
        <v>1153</v>
      </c>
      <c r="H11">
        <f t="shared" si="0"/>
        <v>12.811111111111112</v>
      </c>
      <c r="I11">
        <v>5</v>
      </c>
      <c r="J11">
        <f t="shared" si="1"/>
        <v>0.39028620988725066</v>
      </c>
      <c r="K11">
        <v>0.9</v>
      </c>
      <c r="L11">
        <v>0.4</v>
      </c>
      <c r="M11">
        <v>2</v>
      </c>
      <c r="N11" s="11">
        <f t="shared" si="2"/>
        <v>0.15611448395490024</v>
      </c>
      <c r="O11" s="11">
        <v>1</v>
      </c>
      <c r="P11" s="11">
        <v>0.2</v>
      </c>
      <c r="Q11" s="11">
        <v>9</v>
      </c>
      <c r="R11" s="11">
        <v>0.3</v>
      </c>
      <c r="S11">
        <v>0.3</v>
      </c>
      <c r="T11" s="11">
        <v>2.2999999999999998</v>
      </c>
      <c r="U11">
        <v>0.6</v>
      </c>
      <c r="V11">
        <v>0.2</v>
      </c>
      <c r="W11">
        <v>1</v>
      </c>
      <c r="X11" s="11">
        <v>2.5</v>
      </c>
      <c r="Y11">
        <v>0.2</v>
      </c>
      <c r="Z11">
        <v>0.6</v>
      </c>
    </row>
    <row r="12" spans="1:26">
      <c r="A12" t="s">
        <v>138</v>
      </c>
      <c r="B12" t="s">
        <v>83</v>
      </c>
      <c r="C12" t="s">
        <v>53</v>
      </c>
      <c r="D12" t="s">
        <v>140</v>
      </c>
      <c r="E12">
        <v>30</v>
      </c>
      <c r="F12">
        <v>29</v>
      </c>
      <c r="G12">
        <v>2033</v>
      </c>
      <c r="H12">
        <f t="shared" si="0"/>
        <v>22.588888888888889</v>
      </c>
      <c r="I12">
        <v>4</v>
      </c>
      <c r="J12">
        <f t="shared" si="1"/>
        <v>0.17707820954254797</v>
      </c>
      <c r="K12">
        <v>1.3</v>
      </c>
      <c r="L12">
        <v>0.6</v>
      </c>
      <c r="M12">
        <v>1</v>
      </c>
      <c r="N12" s="11">
        <f t="shared" si="2"/>
        <v>4.4269552385636991E-2</v>
      </c>
      <c r="O12" s="11">
        <v>1.9</v>
      </c>
      <c r="P12" s="11">
        <v>0.8</v>
      </c>
      <c r="Q12" s="11">
        <v>22.8</v>
      </c>
      <c r="R12" s="11">
        <v>0.7</v>
      </c>
      <c r="S12">
        <v>0.2</v>
      </c>
      <c r="T12" s="11">
        <v>3.8</v>
      </c>
      <c r="U12">
        <v>0.8</v>
      </c>
      <c r="V12">
        <v>0.03</v>
      </c>
      <c r="W12">
        <v>6</v>
      </c>
      <c r="X12" s="11">
        <v>6.2</v>
      </c>
      <c r="Y12">
        <v>0.2</v>
      </c>
      <c r="Z12">
        <v>0.9</v>
      </c>
    </row>
    <row r="13" spans="1:26">
      <c r="A13" t="s">
        <v>207</v>
      </c>
      <c r="B13" t="s">
        <v>64</v>
      </c>
      <c r="C13" t="s">
        <v>149</v>
      </c>
      <c r="D13" t="s">
        <v>91</v>
      </c>
      <c r="E13">
        <v>29</v>
      </c>
      <c r="F13">
        <v>31</v>
      </c>
      <c r="G13">
        <v>2790</v>
      </c>
      <c r="H13">
        <f t="shared" si="0"/>
        <v>31</v>
      </c>
      <c r="I13">
        <v>3</v>
      </c>
      <c r="J13">
        <f t="shared" si="1"/>
        <v>9.6774193548387094E-2</v>
      </c>
      <c r="K13">
        <v>1.1000000000000001</v>
      </c>
      <c r="L13">
        <v>0.4</v>
      </c>
      <c r="M13">
        <v>4</v>
      </c>
      <c r="N13" s="11">
        <f t="shared" si="2"/>
        <v>0.12903225806451613</v>
      </c>
      <c r="O13" s="11">
        <v>1.1000000000000001</v>
      </c>
      <c r="P13" s="11">
        <v>1.3</v>
      </c>
      <c r="Q13" s="11">
        <v>34.200000000000003</v>
      </c>
      <c r="R13" s="11">
        <v>1.6</v>
      </c>
      <c r="S13">
        <v>0.2</v>
      </c>
      <c r="T13" s="11">
        <v>8.3000000000000007</v>
      </c>
      <c r="U13">
        <v>1.2</v>
      </c>
      <c r="V13">
        <v>0.7</v>
      </c>
      <c r="W13">
        <v>13</v>
      </c>
      <c r="X13" s="11">
        <v>6.5</v>
      </c>
      <c r="Y13">
        <v>1.1000000000000001</v>
      </c>
      <c r="Z13">
        <v>1.2</v>
      </c>
    </row>
    <row r="14" spans="1:26">
      <c r="A14" t="s">
        <v>208</v>
      </c>
      <c r="B14" t="s">
        <v>69</v>
      </c>
      <c r="C14" t="s">
        <v>149</v>
      </c>
      <c r="D14" t="s">
        <v>209</v>
      </c>
      <c r="E14">
        <v>28</v>
      </c>
      <c r="F14">
        <v>28</v>
      </c>
      <c r="G14">
        <v>2356</v>
      </c>
      <c r="H14">
        <f t="shared" si="0"/>
        <v>26.177777777777777</v>
      </c>
      <c r="I14">
        <v>3</v>
      </c>
      <c r="J14">
        <f t="shared" si="1"/>
        <v>0.11460101867572156</v>
      </c>
      <c r="K14">
        <v>1.6</v>
      </c>
      <c r="L14">
        <v>0.4</v>
      </c>
      <c r="M14">
        <v>1</v>
      </c>
      <c r="N14" s="11">
        <f t="shared" si="2"/>
        <v>3.8200339558573854E-2</v>
      </c>
      <c r="O14" s="11">
        <v>0.6</v>
      </c>
      <c r="P14" s="11">
        <v>1.1000000000000001</v>
      </c>
      <c r="Q14" s="11">
        <v>23.2</v>
      </c>
      <c r="R14" s="11">
        <v>2.5</v>
      </c>
      <c r="S14">
        <v>0.3</v>
      </c>
      <c r="T14" s="11">
        <v>4.5999999999999996</v>
      </c>
      <c r="U14">
        <v>0.9</v>
      </c>
      <c r="V14">
        <v>0.4</v>
      </c>
      <c r="W14">
        <v>6</v>
      </c>
      <c r="X14" s="11">
        <v>3.1</v>
      </c>
      <c r="Y14">
        <v>0.7</v>
      </c>
      <c r="Z14">
        <v>0.4</v>
      </c>
    </row>
    <row r="15" spans="1:26">
      <c r="A15" t="s">
        <v>210</v>
      </c>
      <c r="B15" t="s">
        <v>69</v>
      </c>
      <c r="C15" t="s">
        <v>49</v>
      </c>
      <c r="D15" t="s">
        <v>211</v>
      </c>
      <c r="E15">
        <v>21</v>
      </c>
      <c r="F15">
        <v>24</v>
      </c>
      <c r="G15">
        <v>1577</v>
      </c>
      <c r="H15">
        <f t="shared" si="0"/>
        <v>17.522222222222222</v>
      </c>
      <c r="I15">
        <v>3</v>
      </c>
      <c r="J15">
        <f t="shared" si="1"/>
        <v>0.17121116043119847</v>
      </c>
      <c r="K15">
        <v>1.3</v>
      </c>
      <c r="L15">
        <v>0.5</v>
      </c>
      <c r="M15">
        <v>3</v>
      </c>
      <c r="N15" s="11">
        <f t="shared" si="2"/>
        <v>0.17121116043119847</v>
      </c>
      <c r="O15" s="11">
        <v>2.9</v>
      </c>
      <c r="P15" s="11">
        <v>0.8</v>
      </c>
      <c r="Q15" s="11">
        <v>11.5</v>
      </c>
      <c r="R15" s="11">
        <v>0.6</v>
      </c>
      <c r="S15">
        <v>0.8</v>
      </c>
      <c r="T15" s="11">
        <v>2.8</v>
      </c>
      <c r="U15">
        <v>1</v>
      </c>
      <c r="V15">
        <v>0.5</v>
      </c>
      <c r="W15">
        <v>5</v>
      </c>
      <c r="X15" s="11">
        <v>5.0999999999999996</v>
      </c>
      <c r="Y15">
        <v>0.4</v>
      </c>
      <c r="Z15">
        <v>0.4</v>
      </c>
    </row>
    <row r="16" spans="1:26">
      <c r="A16" t="s">
        <v>212</v>
      </c>
      <c r="B16" t="s">
        <v>55</v>
      </c>
      <c r="C16" t="s">
        <v>53</v>
      </c>
      <c r="D16" t="s">
        <v>89</v>
      </c>
      <c r="E16">
        <v>30</v>
      </c>
      <c r="F16">
        <v>26</v>
      </c>
      <c r="G16">
        <v>2340</v>
      </c>
      <c r="H16">
        <f t="shared" si="0"/>
        <v>26</v>
      </c>
      <c r="I16">
        <v>3</v>
      </c>
      <c r="J16">
        <f t="shared" si="1"/>
        <v>0.11538461538461539</v>
      </c>
      <c r="K16">
        <v>0.9</v>
      </c>
      <c r="L16">
        <v>0.3</v>
      </c>
      <c r="M16">
        <v>0</v>
      </c>
      <c r="N16" s="11">
        <f t="shared" si="2"/>
        <v>0</v>
      </c>
      <c r="O16" s="11">
        <v>0.9</v>
      </c>
      <c r="P16" s="11">
        <v>0.3</v>
      </c>
      <c r="Q16" s="11">
        <v>36.200000000000003</v>
      </c>
      <c r="R16" s="11">
        <v>2.4</v>
      </c>
      <c r="S16">
        <v>0.1</v>
      </c>
      <c r="T16" s="11">
        <v>9.6999999999999993</v>
      </c>
      <c r="U16">
        <v>2.1</v>
      </c>
      <c r="V16">
        <v>1.1000000000000001</v>
      </c>
      <c r="W16">
        <v>15</v>
      </c>
      <c r="X16" s="11">
        <v>7.9</v>
      </c>
      <c r="Y16">
        <v>1.5</v>
      </c>
      <c r="Z16">
        <v>1.4</v>
      </c>
    </row>
    <row r="17" spans="1:26">
      <c r="A17" t="s">
        <v>213</v>
      </c>
      <c r="B17" t="s">
        <v>52</v>
      </c>
      <c r="C17" t="s">
        <v>214</v>
      </c>
      <c r="D17" t="s">
        <v>215</v>
      </c>
      <c r="E17">
        <v>34</v>
      </c>
      <c r="F17">
        <v>32</v>
      </c>
      <c r="G17">
        <v>2880</v>
      </c>
      <c r="H17">
        <f t="shared" si="0"/>
        <v>32</v>
      </c>
      <c r="I17">
        <v>3</v>
      </c>
      <c r="J17">
        <f t="shared" si="1"/>
        <v>9.375E-2</v>
      </c>
      <c r="K17">
        <v>1.7</v>
      </c>
      <c r="L17">
        <v>0.4</v>
      </c>
      <c r="M17">
        <v>2</v>
      </c>
      <c r="N17" s="11">
        <f t="shared" si="2"/>
        <v>6.25E-2</v>
      </c>
      <c r="O17" s="11">
        <v>0.5</v>
      </c>
      <c r="P17" s="11">
        <v>1.2</v>
      </c>
      <c r="Q17" s="11">
        <v>28.3</v>
      </c>
      <c r="R17" s="11">
        <v>1.7</v>
      </c>
      <c r="S17">
        <v>0.4</v>
      </c>
      <c r="T17" s="11">
        <v>5.2</v>
      </c>
      <c r="U17">
        <v>1.4</v>
      </c>
      <c r="V17">
        <v>1.2</v>
      </c>
      <c r="W17">
        <v>17</v>
      </c>
      <c r="X17" s="11">
        <v>3.6</v>
      </c>
      <c r="Y17">
        <v>0.4</v>
      </c>
      <c r="Z17">
        <v>1</v>
      </c>
    </row>
    <row r="18" spans="1:26">
      <c r="A18" t="s">
        <v>216</v>
      </c>
      <c r="B18" t="s">
        <v>158</v>
      </c>
      <c r="C18" t="s">
        <v>217</v>
      </c>
      <c r="D18" t="s">
        <v>139</v>
      </c>
      <c r="E18">
        <v>33</v>
      </c>
      <c r="F18">
        <v>30</v>
      </c>
      <c r="G18">
        <v>2676</v>
      </c>
      <c r="H18">
        <f t="shared" si="0"/>
        <v>29.733333333333334</v>
      </c>
      <c r="I18">
        <v>3</v>
      </c>
      <c r="J18">
        <f t="shared" si="1"/>
        <v>0.10089686098654709</v>
      </c>
      <c r="K18">
        <v>0.5</v>
      </c>
      <c r="L18">
        <v>0.2</v>
      </c>
      <c r="M18">
        <v>1</v>
      </c>
      <c r="N18" s="11">
        <f t="shared" si="2"/>
        <v>3.3632286995515695E-2</v>
      </c>
      <c r="O18" s="11">
        <v>0.5</v>
      </c>
      <c r="P18" s="11">
        <v>1.2</v>
      </c>
      <c r="Q18" s="11">
        <v>32.9</v>
      </c>
      <c r="R18" s="11">
        <v>2.9</v>
      </c>
      <c r="S18">
        <v>0.4</v>
      </c>
      <c r="T18" s="11">
        <v>5</v>
      </c>
      <c r="U18">
        <v>0.8</v>
      </c>
      <c r="V18">
        <v>0.6</v>
      </c>
      <c r="W18">
        <v>9</v>
      </c>
      <c r="X18" s="11">
        <v>3.7</v>
      </c>
      <c r="Y18">
        <v>0.8</v>
      </c>
      <c r="Z18">
        <v>0.8</v>
      </c>
    </row>
    <row r="19" spans="1:26">
      <c r="A19" t="s">
        <v>218</v>
      </c>
      <c r="B19" t="s">
        <v>55</v>
      </c>
      <c r="C19" t="s">
        <v>49</v>
      </c>
      <c r="D19" t="s">
        <v>140</v>
      </c>
      <c r="E19">
        <v>21</v>
      </c>
      <c r="F19">
        <v>28</v>
      </c>
      <c r="G19">
        <v>2520</v>
      </c>
      <c r="H19">
        <f t="shared" si="0"/>
        <v>28</v>
      </c>
      <c r="I19">
        <v>2</v>
      </c>
      <c r="J19">
        <f t="shared" si="1"/>
        <v>7.1428571428571425E-2</v>
      </c>
      <c r="K19">
        <v>0.9</v>
      </c>
      <c r="L19">
        <v>0.3</v>
      </c>
      <c r="M19">
        <v>5</v>
      </c>
      <c r="N19" s="11">
        <f t="shared" si="2"/>
        <v>0.17857142857142858</v>
      </c>
      <c r="O19" s="11">
        <v>1.5</v>
      </c>
      <c r="P19" s="11">
        <v>2</v>
      </c>
      <c r="Q19" s="11">
        <v>36.5</v>
      </c>
      <c r="R19" s="11">
        <v>2.2999999999999998</v>
      </c>
      <c r="S19">
        <v>0.5</v>
      </c>
      <c r="T19" s="11">
        <v>4.7</v>
      </c>
      <c r="U19">
        <v>1.2</v>
      </c>
      <c r="V19">
        <v>0.4</v>
      </c>
      <c r="W19">
        <v>11</v>
      </c>
      <c r="X19" s="11">
        <v>5.6</v>
      </c>
      <c r="Y19">
        <v>0.4</v>
      </c>
      <c r="Z19">
        <v>1.2</v>
      </c>
    </row>
    <row r="20" spans="1:26">
      <c r="A20" t="s">
        <v>219</v>
      </c>
      <c r="B20" t="s">
        <v>67</v>
      </c>
      <c r="C20" t="s">
        <v>49</v>
      </c>
      <c r="D20" t="s">
        <v>89</v>
      </c>
      <c r="E20">
        <v>29</v>
      </c>
      <c r="F20">
        <v>26</v>
      </c>
      <c r="G20">
        <v>2256</v>
      </c>
      <c r="H20">
        <f t="shared" si="0"/>
        <v>25.066666666666666</v>
      </c>
      <c r="I20">
        <v>2</v>
      </c>
      <c r="J20">
        <f t="shared" si="1"/>
        <v>7.9787234042553196E-2</v>
      </c>
      <c r="K20">
        <v>0.7</v>
      </c>
      <c r="L20">
        <v>0.2</v>
      </c>
      <c r="M20">
        <v>3</v>
      </c>
      <c r="N20" s="11">
        <f t="shared" si="2"/>
        <v>0.11968085106382979</v>
      </c>
      <c r="O20" s="11">
        <v>2.7</v>
      </c>
      <c r="P20" s="11">
        <v>1.2</v>
      </c>
      <c r="Q20" s="11">
        <v>31.2</v>
      </c>
      <c r="R20" s="11">
        <v>1.2</v>
      </c>
      <c r="S20">
        <v>0.2</v>
      </c>
      <c r="T20" s="11">
        <v>5.2</v>
      </c>
      <c r="U20">
        <v>1.5</v>
      </c>
      <c r="V20">
        <v>0.3</v>
      </c>
      <c r="W20">
        <v>8</v>
      </c>
      <c r="X20" s="11">
        <v>7.5</v>
      </c>
      <c r="Y20">
        <v>0.3</v>
      </c>
      <c r="Z20">
        <v>1.8</v>
      </c>
    </row>
    <row r="21" spans="1:26">
      <c r="A21" t="s">
        <v>220</v>
      </c>
      <c r="B21" t="s">
        <v>73</v>
      </c>
      <c r="C21" t="s">
        <v>149</v>
      </c>
      <c r="D21" t="s">
        <v>139</v>
      </c>
      <c r="E21">
        <v>29</v>
      </c>
      <c r="F21">
        <v>24</v>
      </c>
      <c r="G21">
        <v>1359</v>
      </c>
      <c r="H21">
        <f t="shared" si="0"/>
        <v>15.1</v>
      </c>
      <c r="I21">
        <v>2</v>
      </c>
      <c r="J21">
        <f t="shared" si="1"/>
        <v>0.13245033112582782</v>
      </c>
      <c r="K21">
        <v>1.3</v>
      </c>
      <c r="L21">
        <v>0.5</v>
      </c>
      <c r="M21">
        <v>1</v>
      </c>
      <c r="N21" s="11">
        <f t="shared" si="2"/>
        <v>6.6225165562913912E-2</v>
      </c>
      <c r="O21" s="11">
        <v>0.7</v>
      </c>
      <c r="P21" s="11">
        <v>1.1000000000000001</v>
      </c>
      <c r="Q21" s="11">
        <v>8.9</v>
      </c>
      <c r="R21" s="11">
        <v>1.2</v>
      </c>
      <c r="S21">
        <v>0.5</v>
      </c>
      <c r="T21" s="11">
        <v>2</v>
      </c>
      <c r="U21">
        <v>0.5</v>
      </c>
      <c r="V21">
        <v>0.04</v>
      </c>
      <c r="W21">
        <v>3</v>
      </c>
      <c r="X21" s="11">
        <v>3.2</v>
      </c>
      <c r="Y21">
        <v>0.5</v>
      </c>
      <c r="Z21">
        <v>0.5</v>
      </c>
    </row>
    <row r="22" spans="1:26">
      <c r="A22" t="s">
        <v>221</v>
      </c>
      <c r="B22" t="s">
        <v>69</v>
      </c>
      <c r="C22" t="s">
        <v>222</v>
      </c>
      <c r="D22" t="s">
        <v>215</v>
      </c>
      <c r="E22">
        <v>31</v>
      </c>
      <c r="F22">
        <v>32</v>
      </c>
      <c r="G22">
        <v>2690</v>
      </c>
      <c r="H22">
        <f t="shared" si="0"/>
        <v>29.888888888888889</v>
      </c>
      <c r="I22">
        <v>2</v>
      </c>
      <c r="J22">
        <f t="shared" si="1"/>
        <v>6.6914498141263934E-2</v>
      </c>
      <c r="K22">
        <v>0.6</v>
      </c>
      <c r="L22">
        <v>0.2</v>
      </c>
      <c r="M22">
        <v>0</v>
      </c>
      <c r="N22" s="11">
        <f t="shared" si="2"/>
        <v>0</v>
      </c>
      <c r="O22" s="11">
        <v>1</v>
      </c>
      <c r="P22" s="11">
        <v>0.7</v>
      </c>
      <c r="Q22" s="11">
        <v>25.3</v>
      </c>
      <c r="R22" s="11">
        <v>1.5</v>
      </c>
      <c r="S22">
        <v>0.2</v>
      </c>
      <c r="T22" s="11">
        <v>7.4</v>
      </c>
      <c r="U22">
        <v>1.3</v>
      </c>
      <c r="V22">
        <v>0.6</v>
      </c>
      <c r="W22">
        <v>11</v>
      </c>
      <c r="X22" s="11">
        <v>4.7</v>
      </c>
      <c r="Y22">
        <v>0.9</v>
      </c>
      <c r="Z22">
        <v>0.7</v>
      </c>
    </row>
    <row r="23" spans="1:26">
      <c r="A23" t="s">
        <v>223</v>
      </c>
      <c r="B23" t="s">
        <v>64</v>
      </c>
      <c r="C23" t="s">
        <v>49</v>
      </c>
      <c r="D23" t="s">
        <v>140</v>
      </c>
      <c r="E23">
        <v>21</v>
      </c>
      <c r="F23">
        <v>23</v>
      </c>
      <c r="G23">
        <v>1493</v>
      </c>
      <c r="H23">
        <f t="shared" si="0"/>
        <v>16.588888888888889</v>
      </c>
      <c r="I23">
        <v>2</v>
      </c>
      <c r="J23">
        <f t="shared" si="1"/>
        <v>0.12056262558606833</v>
      </c>
      <c r="K23">
        <v>0.5</v>
      </c>
      <c r="L23">
        <v>0.2</v>
      </c>
      <c r="M23">
        <v>0</v>
      </c>
      <c r="N23" s="11">
        <f t="shared" si="2"/>
        <v>0</v>
      </c>
      <c r="O23" s="11">
        <v>1</v>
      </c>
      <c r="P23" s="11">
        <v>0.6</v>
      </c>
      <c r="Q23" s="11">
        <v>18.100000000000001</v>
      </c>
      <c r="R23" s="11">
        <v>0.9</v>
      </c>
      <c r="S23">
        <v>0.2</v>
      </c>
      <c r="T23" s="11">
        <v>5</v>
      </c>
      <c r="U23">
        <v>1</v>
      </c>
      <c r="V23">
        <v>0.3</v>
      </c>
      <c r="W23">
        <v>7</v>
      </c>
      <c r="X23" s="11">
        <v>4.2</v>
      </c>
      <c r="Y23">
        <v>0.4</v>
      </c>
      <c r="Z23">
        <v>0.8</v>
      </c>
    </row>
    <row r="24" spans="1:26">
      <c r="A24" t="s">
        <v>224</v>
      </c>
      <c r="B24" t="s">
        <v>64</v>
      </c>
      <c r="C24" t="s">
        <v>49</v>
      </c>
      <c r="D24" t="s">
        <v>211</v>
      </c>
      <c r="E24">
        <v>23</v>
      </c>
      <c r="F24">
        <v>17</v>
      </c>
      <c r="G24">
        <v>748</v>
      </c>
      <c r="H24">
        <f t="shared" si="0"/>
        <v>8.3111111111111118</v>
      </c>
      <c r="I24">
        <v>2</v>
      </c>
      <c r="J24">
        <f t="shared" si="1"/>
        <v>0.24064171122994651</v>
      </c>
      <c r="K24">
        <v>0.4</v>
      </c>
      <c r="L24">
        <v>0.2</v>
      </c>
      <c r="M24">
        <v>0</v>
      </c>
      <c r="N24" s="11">
        <f t="shared" si="2"/>
        <v>0</v>
      </c>
      <c r="O24" s="11">
        <v>0.9</v>
      </c>
      <c r="P24" s="11">
        <v>0.4</v>
      </c>
      <c r="Q24" s="11">
        <v>9.4</v>
      </c>
      <c r="R24" s="11">
        <v>0.2</v>
      </c>
      <c r="S24">
        <v>0.3</v>
      </c>
      <c r="T24" s="11">
        <v>2.5</v>
      </c>
      <c r="U24">
        <v>0.9</v>
      </c>
      <c r="V24">
        <v>0.5</v>
      </c>
      <c r="W24">
        <v>2</v>
      </c>
      <c r="X24" s="11">
        <v>2.5</v>
      </c>
      <c r="Y24">
        <v>0.2</v>
      </c>
      <c r="Z24">
        <v>0.2</v>
      </c>
    </row>
    <row r="25" spans="1:26">
      <c r="A25" t="s">
        <v>225</v>
      </c>
      <c r="B25" t="s">
        <v>226</v>
      </c>
      <c r="C25" t="s">
        <v>49</v>
      </c>
      <c r="D25" t="s">
        <v>140</v>
      </c>
      <c r="E25">
        <v>21</v>
      </c>
      <c r="F25">
        <v>31</v>
      </c>
      <c r="G25">
        <v>1426</v>
      </c>
      <c r="H25">
        <f t="shared" si="0"/>
        <v>15.844444444444445</v>
      </c>
      <c r="I25">
        <v>2</v>
      </c>
      <c r="J25">
        <f t="shared" si="1"/>
        <v>0.12622720897615708</v>
      </c>
      <c r="K25">
        <v>0.7</v>
      </c>
      <c r="L25">
        <v>0.2</v>
      </c>
      <c r="M25">
        <v>1</v>
      </c>
      <c r="N25" s="11">
        <f t="shared" si="2"/>
        <v>6.311360448807854E-2</v>
      </c>
      <c r="O25" s="11">
        <v>0.6</v>
      </c>
      <c r="P25" s="11">
        <v>0.3</v>
      </c>
      <c r="Q25" s="11">
        <v>11.4</v>
      </c>
      <c r="R25" s="11">
        <v>1</v>
      </c>
      <c r="S25">
        <v>0.3</v>
      </c>
      <c r="T25" s="11">
        <v>2.7</v>
      </c>
      <c r="U25">
        <v>0.8</v>
      </c>
      <c r="V25">
        <v>0.1</v>
      </c>
      <c r="W25">
        <v>3</v>
      </c>
      <c r="X25" s="11">
        <v>2.6</v>
      </c>
      <c r="Y25">
        <v>0.2</v>
      </c>
      <c r="Z25">
        <v>0.6</v>
      </c>
    </row>
    <row r="26" spans="1:26">
      <c r="A26" t="s">
        <v>227</v>
      </c>
      <c r="B26" t="s">
        <v>48</v>
      </c>
      <c r="C26" t="s">
        <v>49</v>
      </c>
      <c r="D26" t="s">
        <v>89</v>
      </c>
      <c r="E26">
        <v>32</v>
      </c>
      <c r="F26">
        <v>33</v>
      </c>
      <c r="G26">
        <v>2161</v>
      </c>
      <c r="H26">
        <f t="shared" si="0"/>
        <v>24.011111111111113</v>
      </c>
      <c r="I26">
        <v>2</v>
      </c>
      <c r="J26">
        <f t="shared" si="1"/>
        <v>8.3294770939379911E-2</v>
      </c>
      <c r="K26">
        <v>0.8</v>
      </c>
      <c r="L26">
        <v>0.2</v>
      </c>
      <c r="M26">
        <v>2</v>
      </c>
      <c r="N26" s="11">
        <f t="shared" si="2"/>
        <v>8.3294770939379911E-2</v>
      </c>
      <c r="O26" s="11">
        <v>0.7</v>
      </c>
      <c r="P26" s="11">
        <v>0.3</v>
      </c>
      <c r="Q26" s="11">
        <v>19.600000000000001</v>
      </c>
      <c r="R26" s="11">
        <v>1.8</v>
      </c>
      <c r="S26">
        <v>0.4</v>
      </c>
      <c r="T26" s="11">
        <v>3.2</v>
      </c>
      <c r="U26">
        <v>1.2</v>
      </c>
      <c r="V26">
        <v>0.2</v>
      </c>
      <c r="W26">
        <v>12</v>
      </c>
      <c r="X26" s="11">
        <v>2.2999999999999998</v>
      </c>
      <c r="Y26">
        <v>0.2</v>
      </c>
      <c r="Z26">
        <v>0.6</v>
      </c>
    </row>
    <row r="27" spans="1:26">
      <c r="A27" t="s">
        <v>228</v>
      </c>
      <c r="B27" t="s">
        <v>52</v>
      </c>
      <c r="C27" t="s">
        <v>49</v>
      </c>
      <c r="D27" t="s">
        <v>229</v>
      </c>
      <c r="E27">
        <v>28</v>
      </c>
      <c r="F27">
        <v>32</v>
      </c>
      <c r="G27">
        <v>2201</v>
      </c>
      <c r="H27">
        <f t="shared" si="0"/>
        <v>24.455555555555556</v>
      </c>
      <c r="I27">
        <v>2</v>
      </c>
      <c r="J27">
        <f t="shared" si="1"/>
        <v>8.1781008632439797E-2</v>
      </c>
      <c r="K27">
        <v>0.8</v>
      </c>
      <c r="L27">
        <v>0.2</v>
      </c>
      <c r="M27">
        <v>0</v>
      </c>
      <c r="N27" s="11">
        <f t="shared" si="2"/>
        <v>0</v>
      </c>
      <c r="O27" s="11">
        <v>0.5</v>
      </c>
      <c r="P27" s="11">
        <v>0.2</v>
      </c>
      <c r="Q27" s="11">
        <v>26</v>
      </c>
      <c r="R27" s="11">
        <v>2.1</v>
      </c>
      <c r="S27">
        <v>0.06</v>
      </c>
      <c r="T27" s="11">
        <v>5.2</v>
      </c>
      <c r="U27">
        <v>2</v>
      </c>
      <c r="V27">
        <v>0.8</v>
      </c>
      <c r="W27">
        <v>12</v>
      </c>
      <c r="X27" s="11">
        <v>3.8</v>
      </c>
      <c r="Y27">
        <v>0.9</v>
      </c>
      <c r="Z27">
        <v>1.2</v>
      </c>
    </row>
    <row r="28" spans="1:26">
      <c r="A28" t="s">
        <v>230</v>
      </c>
      <c r="B28" t="s">
        <v>226</v>
      </c>
      <c r="C28" t="s">
        <v>49</v>
      </c>
      <c r="D28" t="s">
        <v>140</v>
      </c>
      <c r="E28">
        <v>21</v>
      </c>
      <c r="F28">
        <v>28</v>
      </c>
      <c r="G28">
        <v>1792</v>
      </c>
      <c r="H28">
        <f t="shared" si="0"/>
        <v>19.911111111111111</v>
      </c>
      <c r="I28">
        <v>2</v>
      </c>
      <c r="J28">
        <f t="shared" si="1"/>
        <v>0.10044642857142858</v>
      </c>
      <c r="K28">
        <v>0.7</v>
      </c>
      <c r="L28">
        <v>0.1</v>
      </c>
      <c r="M28">
        <v>1</v>
      </c>
      <c r="N28" s="11">
        <f t="shared" si="2"/>
        <v>5.0223214285714288E-2</v>
      </c>
      <c r="O28" s="11">
        <v>0.4</v>
      </c>
      <c r="P28" s="11">
        <v>0.3</v>
      </c>
      <c r="Q28" s="11">
        <v>14.1</v>
      </c>
      <c r="R28" s="11">
        <v>0.3</v>
      </c>
      <c r="S28">
        <v>0.04</v>
      </c>
      <c r="T28" s="11">
        <v>3.5</v>
      </c>
      <c r="U28">
        <v>2.4</v>
      </c>
      <c r="V28">
        <v>0.6</v>
      </c>
      <c r="W28">
        <v>16</v>
      </c>
      <c r="X28" s="11">
        <v>2.8</v>
      </c>
      <c r="Y28">
        <v>0.3</v>
      </c>
      <c r="Z28">
        <v>1</v>
      </c>
    </row>
    <row r="29" spans="1:26">
      <c r="A29" t="s">
        <v>231</v>
      </c>
      <c r="B29" t="s">
        <v>226</v>
      </c>
      <c r="C29" t="s">
        <v>49</v>
      </c>
      <c r="D29" t="s">
        <v>229</v>
      </c>
      <c r="E29">
        <v>24</v>
      </c>
      <c r="F29">
        <v>25</v>
      </c>
      <c r="G29">
        <v>2250</v>
      </c>
      <c r="H29">
        <f t="shared" si="0"/>
        <v>25</v>
      </c>
      <c r="I29">
        <v>1</v>
      </c>
      <c r="J29">
        <f t="shared" si="1"/>
        <v>0.04</v>
      </c>
      <c r="K29">
        <v>1.3</v>
      </c>
      <c r="L29">
        <v>0.2</v>
      </c>
      <c r="M29">
        <v>2</v>
      </c>
      <c r="N29" s="11">
        <f t="shared" si="2"/>
        <v>0.08</v>
      </c>
      <c r="O29" s="11">
        <v>0.7</v>
      </c>
      <c r="P29" s="11">
        <v>0.6</v>
      </c>
      <c r="Q29" s="11">
        <v>28.4</v>
      </c>
      <c r="R29" s="11">
        <v>3.4</v>
      </c>
      <c r="S29">
        <v>0.3</v>
      </c>
      <c r="T29" s="11">
        <v>7.1</v>
      </c>
      <c r="U29">
        <v>1</v>
      </c>
      <c r="V29">
        <v>2.2000000000000002</v>
      </c>
      <c r="W29">
        <v>10</v>
      </c>
      <c r="X29" s="11">
        <v>5.6</v>
      </c>
      <c r="Y29">
        <v>1.3</v>
      </c>
      <c r="Z29">
        <v>1</v>
      </c>
    </row>
    <row r="30" spans="1:26">
      <c r="A30" t="s">
        <v>232</v>
      </c>
      <c r="B30" t="s">
        <v>54</v>
      </c>
      <c r="C30" t="s">
        <v>53</v>
      </c>
      <c r="D30" t="s">
        <v>89</v>
      </c>
      <c r="E30">
        <v>33</v>
      </c>
      <c r="F30">
        <v>28</v>
      </c>
      <c r="G30">
        <v>2430</v>
      </c>
      <c r="H30">
        <f t="shared" si="0"/>
        <v>27</v>
      </c>
      <c r="I30">
        <v>1</v>
      </c>
      <c r="J30">
        <f t="shared" si="1"/>
        <v>3.7037037037037035E-2</v>
      </c>
      <c r="K30">
        <v>1.1000000000000001</v>
      </c>
      <c r="L30">
        <v>0.3</v>
      </c>
      <c r="M30">
        <v>1</v>
      </c>
      <c r="N30" s="11">
        <f t="shared" si="2"/>
        <v>3.7037037037037035E-2</v>
      </c>
      <c r="O30" s="11">
        <v>0.6</v>
      </c>
      <c r="P30" s="11">
        <v>1.2</v>
      </c>
      <c r="Q30" s="11">
        <v>30.8</v>
      </c>
      <c r="R30" s="11">
        <v>4.4000000000000004</v>
      </c>
      <c r="S30">
        <v>0.5</v>
      </c>
      <c r="T30" s="11">
        <v>8.3000000000000007</v>
      </c>
      <c r="U30">
        <v>1.7</v>
      </c>
      <c r="V30">
        <v>2</v>
      </c>
      <c r="W30">
        <v>16</v>
      </c>
      <c r="X30" s="11">
        <v>5.7</v>
      </c>
      <c r="Y30">
        <v>1.3</v>
      </c>
      <c r="Z30">
        <v>1.1000000000000001</v>
      </c>
    </row>
    <row r="31" spans="1:26">
      <c r="A31" t="s">
        <v>233</v>
      </c>
      <c r="B31" t="s">
        <v>48</v>
      </c>
      <c r="C31" t="s">
        <v>49</v>
      </c>
      <c r="D31" t="s">
        <v>89</v>
      </c>
      <c r="E31">
        <v>32</v>
      </c>
      <c r="F31">
        <v>28</v>
      </c>
      <c r="G31">
        <v>2520</v>
      </c>
      <c r="H31">
        <f t="shared" si="0"/>
        <v>28</v>
      </c>
      <c r="I31">
        <v>1</v>
      </c>
      <c r="J31">
        <f t="shared" si="1"/>
        <v>3.5714285714285712E-2</v>
      </c>
      <c r="K31">
        <v>1.5</v>
      </c>
      <c r="L31">
        <v>0.6</v>
      </c>
      <c r="M31">
        <v>4</v>
      </c>
      <c r="N31" s="11">
        <f t="shared" si="2"/>
        <v>0.14285714285714285</v>
      </c>
      <c r="O31" s="11">
        <v>0.6</v>
      </c>
      <c r="P31" s="11">
        <v>1.5</v>
      </c>
      <c r="Q31" s="11">
        <v>33.1</v>
      </c>
      <c r="R31" s="11">
        <v>1.4</v>
      </c>
      <c r="S31">
        <v>0.3</v>
      </c>
      <c r="T31" s="11">
        <v>4.5999999999999996</v>
      </c>
      <c r="U31">
        <v>1.1000000000000001</v>
      </c>
      <c r="V31">
        <v>1.2</v>
      </c>
      <c r="W31">
        <v>10</v>
      </c>
      <c r="X31" s="11">
        <v>3.4</v>
      </c>
      <c r="Y31">
        <v>0.3</v>
      </c>
      <c r="Z31">
        <v>0.7</v>
      </c>
    </row>
    <row r="32" spans="1:26">
      <c r="A32" t="s">
        <v>234</v>
      </c>
      <c r="B32" t="s">
        <v>56</v>
      </c>
      <c r="C32" t="s">
        <v>49</v>
      </c>
      <c r="D32" t="s">
        <v>140</v>
      </c>
      <c r="E32">
        <v>31</v>
      </c>
      <c r="F32">
        <v>26</v>
      </c>
      <c r="G32">
        <v>1692</v>
      </c>
      <c r="H32">
        <f t="shared" si="0"/>
        <v>18.8</v>
      </c>
      <c r="I32">
        <v>1</v>
      </c>
      <c r="J32">
        <f t="shared" si="1"/>
        <v>5.3191489361702128E-2</v>
      </c>
      <c r="K32">
        <v>0.4</v>
      </c>
      <c r="L32">
        <v>0.08</v>
      </c>
      <c r="M32">
        <v>4</v>
      </c>
      <c r="N32" s="11">
        <f t="shared" si="2"/>
        <v>0.21276595744680851</v>
      </c>
      <c r="O32" s="11">
        <v>1</v>
      </c>
      <c r="P32" s="11">
        <v>0.8</v>
      </c>
      <c r="Q32" s="11">
        <v>17.3</v>
      </c>
      <c r="R32" s="11">
        <v>1.8</v>
      </c>
      <c r="S32">
        <v>0.3</v>
      </c>
      <c r="T32" s="11">
        <v>6.6</v>
      </c>
      <c r="U32">
        <v>2.2000000000000002</v>
      </c>
      <c r="V32">
        <v>1.2</v>
      </c>
      <c r="W32">
        <v>9</v>
      </c>
      <c r="X32" s="11">
        <v>5</v>
      </c>
      <c r="Y32">
        <v>0.8</v>
      </c>
      <c r="Z32">
        <v>0.9</v>
      </c>
    </row>
    <row r="33" spans="1:26">
      <c r="A33" t="s">
        <v>235</v>
      </c>
      <c r="B33" t="s">
        <v>69</v>
      </c>
      <c r="C33" t="s">
        <v>49</v>
      </c>
      <c r="D33" t="s">
        <v>236</v>
      </c>
      <c r="E33">
        <v>26</v>
      </c>
      <c r="F33">
        <v>32</v>
      </c>
      <c r="G33">
        <v>1871</v>
      </c>
      <c r="H33">
        <f t="shared" si="0"/>
        <v>20.788888888888888</v>
      </c>
      <c r="I33">
        <v>1</v>
      </c>
      <c r="J33">
        <f t="shared" si="1"/>
        <v>4.8102618920363445E-2</v>
      </c>
      <c r="K33">
        <v>0.9</v>
      </c>
      <c r="L33">
        <v>0.3</v>
      </c>
      <c r="M33">
        <v>2</v>
      </c>
      <c r="N33" s="11">
        <f t="shared" si="2"/>
        <v>9.620523784072689E-2</v>
      </c>
      <c r="O33" s="11">
        <v>2.2000000000000002</v>
      </c>
      <c r="P33" s="11">
        <v>0.6</v>
      </c>
      <c r="Q33" s="11">
        <v>14.3</v>
      </c>
      <c r="R33" s="11">
        <v>1.1000000000000001</v>
      </c>
      <c r="S33">
        <v>0.7</v>
      </c>
      <c r="T33" s="11">
        <v>4.3</v>
      </c>
      <c r="U33">
        <v>1.2</v>
      </c>
      <c r="V33">
        <v>0.5</v>
      </c>
      <c r="W33">
        <v>10</v>
      </c>
      <c r="X33" s="11">
        <v>4.3</v>
      </c>
      <c r="Y33">
        <v>0.5</v>
      </c>
      <c r="Z33">
        <v>0.2</v>
      </c>
    </row>
    <row r="34" spans="1:26">
      <c r="A34" t="s">
        <v>237</v>
      </c>
      <c r="B34" t="s">
        <v>50</v>
      </c>
      <c r="C34" t="s">
        <v>149</v>
      </c>
      <c r="D34" t="s">
        <v>89</v>
      </c>
      <c r="E34">
        <v>30</v>
      </c>
      <c r="F34">
        <v>31</v>
      </c>
      <c r="G34">
        <v>2790</v>
      </c>
      <c r="H34">
        <f t="shared" ref="H34:H65" si="3">G34/90</f>
        <v>31</v>
      </c>
      <c r="I34">
        <v>1</v>
      </c>
      <c r="J34">
        <f t="shared" ref="J34:J65" si="4">I34/H34</f>
        <v>3.2258064516129031E-2</v>
      </c>
      <c r="K34">
        <v>0.6</v>
      </c>
      <c r="L34">
        <v>0.2</v>
      </c>
      <c r="M34">
        <v>2</v>
      </c>
      <c r="N34" s="11">
        <f t="shared" si="2"/>
        <v>6.4516129032258063E-2</v>
      </c>
      <c r="O34" s="11">
        <v>1</v>
      </c>
      <c r="P34" s="11">
        <v>0.9</v>
      </c>
      <c r="Q34" s="11">
        <v>31.2</v>
      </c>
      <c r="R34" s="11">
        <v>1</v>
      </c>
      <c r="S34">
        <v>0.7</v>
      </c>
      <c r="T34" s="11">
        <v>5.9</v>
      </c>
      <c r="U34">
        <v>1.7</v>
      </c>
      <c r="V34">
        <v>0.6</v>
      </c>
      <c r="W34">
        <v>8</v>
      </c>
      <c r="X34" s="11">
        <v>4.2</v>
      </c>
      <c r="Y34">
        <v>0.2</v>
      </c>
      <c r="Z34">
        <v>1.2</v>
      </c>
    </row>
    <row r="35" spans="1:26">
      <c r="A35" t="s">
        <v>238</v>
      </c>
      <c r="B35" t="s">
        <v>58</v>
      </c>
      <c r="C35" t="s">
        <v>239</v>
      </c>
      <c r="D35" t="s">
        <v>89</v>
      </c>
      <c r="E35">
        <v>26</v>
      </c>
      <c r="F35">
        <v>31</v>
      </c>
      <c r="G35">
        <v>2790</v>
      </c>
      <c r="H35">
        <f t="shared" si="3"/>
        <v>31</v>
      </c>
      <c r="I35">
        <v>1</v>
      </c>
      <c r="J35">
        <f t="shared" si="4"/>
        <v>3.2258064516129031E-2</v>
      </c>
      <c r="K35">
        <v>1.2</v>
      </c>
      <c r="L35">
        <v>0.4</v>
      </c>
      <c r="M35">
        <v>1</v>
      </c>
      <c r="N35" s="11">
        <f t="shared" si="2"/>
        <v>3.2258064516129031E-2</v>
      </c>
      <c r="O35" s="11">
        <v>1.5</v>
      </c>
      <c r="P35" s="11">
        <v>0.7</v>
      </c>
      <c r="Q35" s="11">
        <v>29.2</v>
      </c>
      <c r="R35" s="11">
        <v>1.8</v>
      </c>
      <c r="S35">
        <v>0.5</v>
      </c>
      <c r="T35" s="11">
        <v>5.8</v>
      </c>
      <c r="U35">
        <v>1.5</v>
      </c>
      <c r="V35">
        <v>0.8</v>
      </c>
      <c r="W35">
        <v>13</v>
      </c>
      <c r="X35" s="11">
        <v>5.3</v>
      </c>
      <c r="Y35">
        <v>0.5</v>
      </c>
      <c r="Z35">
        <v>0.7</v>
      </c>
    </row>
    <row r="36" spans="1:26">
      <c r="A36" t="s">
        <v>240</v>
      </c>
      <c r="B36" t="s">
        <v>56</v>
      </c>
      <c r="C36" t="s">
        <v>149</v>
      </c>
      <c r="D36" t="s">
        <v>89</v>
      </c>
      <c r="E36">
        <v>35</v>
      </c>
      <c r="F36">
        <v>29</v>
      </c>
      <c r="G36">
        <v>2190</v>
      </c>
      <c r="H36">
        <f t="shared" si="3"/>
        <v>24.333333333333332</v>
      </c>
      <c r="I36">
        <v>1</v>
      </c>
      <c r="J36">
        <f t="shared" si="4"/>
        <v>4.1095890410958909E-2</v>
      </c>
      <c r="K36">
        <v>0.6</v>
      </c>
      <c r="L36">
        <v>0.2</v>
      </c>
      <c r="M36">
        <v>0</v>
      </c>
      <c r="N36" s="11">
        <f t="shared" si="2"/>
        <v>0</v>
      </c>
      <c r="O36" s="11">
        <v>0.4</v>
      </c>
      <c r="P36" s="11">
        <v>0.2</v>
      </c>
      <c r="Q36" s="11">
        <v>23.9</v>
      </c>
      <c r="R36" s="11">
        <v>1.8</v>
      </c>
      <c r="S36">
        <v>0.03</v>
      </c>
      <c r="T36" s="11">
        <v>5.5</v>
      </c>
      <c r="U36">
        <v>1.7</v>
      </c>
      <c r="V36">
        <v>1</v>
      </c>
      <c r="W36">
        <v>11</v>
      </c>
      <c r="X36" s="11">
        <v>3.1</v>
      </c>
      <c r="Y36">
        <v>0.5</v>
      </c>
      <c r="Z36">
        <v>1.8</v>
      </c>
    </row>
    <row r="37" spans="1:26">
      <c r="A37" t="s">
        <v>241</v>
      </c>
      <c r="B37" t="s">
        <v>150</v>
      </c>
      <c r="C37" t="s">
        <v>149</v>
      </c>
      <c r="D37" t="s">
        <v>242</v>
      </c>
      <c r="E37">
        <v>31</v>
      </c>
      <c r="F37">
        <v>17</v>
      </c>
      <c r="G37">
        <v>1175</v>
      </c>
      <c r="H37">
        <f t="shared" si="3"/>
        <v>13.055555555555555</v>
      </c>
      <c r="I37">
        <v>1</v>
      </c>
      <c r="J37">
        <f t="shared" si="4"/>
        <v>7.6595744680851063E-2</v>
      </c>
      <c r="K37">
        <v>0.5</v>
      </c>
      <c r="L37">
        <v>0.2</v>
      </c>
      <c r="M37">
        <v>1</v>
      </c>
      <c r="N37" s="11">
        <f t="shared" si="2"/>
        <v>7.6595744680851063E-2</v>
      </c>
      <c r="O37" s="11">
        <v>1.3</v>
      </c>
      <c r="P37" s="11">
        <v>0.8</v>
      </c>
      <c r="Q37" s="11">
        <v>14.9</v>
      </c>
      <c r="R37" s="11">
        <v>0.5</v>
      </c>
      <c r="S37">
        <v>0.4</v>
      </c>
      <c r="T37" s="11">
        <v>2.5</v>
      </c>
      <c r="U37">
        <v>0.7</v>
      </c>
      <c r="V37">
        <v>0.4</v>
      </c>
      <c r="W37">
        <v>2</v>
      </c>
      <c r="X37" s="11">
        <v>5.6</v>
      </c>
      <c r="Y37">
        <v>1.6</v>
      </c>
      <c r="Z37">
        <v>1.4</v>
      </c>
    </row>
    <row r="38" spans="1:26">
      <c r="A38" t="s">
        <v>243</v>
      </c>
      <c r="B38" t="s">
        <v>150</v>
      </c>
      <c r="C38" t="s">
        <v>49</v>
      </c>
      <c r="D38" t="s">
        <v>140</v>
      </c>
      <c r="E38">
        <v>29</v>
      </c>
      <c r="F38">
        <v>29</v>
      </c>
      <c r="G38">
        <v>2377</v>
      </c>
      <c r="H38">
        <f t="shared" si="3"/>
        <v>26.411111111111111</v>
      </c>
      <c r="I38">
        <v>1</v>
      </c>
      <c r="J38">
        <f t="shared" si="4"/>
        <v>3.7862852334875893E-2</v>
      </c>
      <c r="K38">
        <v>0.4</v>
      </c>
      <c r="L38">
        <v>0.1</v>
      </c>
      <c r="M38">
        <v>2</v>
      </c>
      <c r="N38" s="11">
        <f t="shared" si="2"/>
        <v>7.5725704669751787E-2</v>
      </c>
      <c r="O38" s="11">
        <v>0.7</v>
      </c>
      <c r="P38" s="11">
        <v>0.9</v>
      </c>
      <c r="Q38" s="11">
        <v>25.3</v>
      </c>
      <c r="R38" s="11">
        <v>1.4</v>
      </c>
      <c r="S38">
        <v>0.3</v>
      </c>
      <c r="T38" s="11">
        <v>5.9</v>
      </c>
      <c r="U38">
        <v>2.2000000000000002</v>
      </c>
      <c r="V38">
        <v>0.8</v>
      </c>
      <c r="W38">
        <v>12</v>
      </c>
      <c r="X38" s="11">
        <v>3.8</v>
      </c>
      <c r="Y38">
        <v>0.5</v>
      </c>
      <c r="Z38">
        <v>1.2</v>
      </c>
    </row>
    <row r="39" spans="1:26">
      <c r="A39" t="s">
        <v>244</v>
      </c>
      <c r="B39" t="s">
        <v>103</v>
      </c>
      <c r="C39" t="s">
        <v>49</v>
      </c>
      <c r="D39" t="s">
        <v>89</v>
      </c>
      <c r="E39">
        <v>26</v>
      </c>
      <c r="F39">
        <v>27</v>
      </c>
      <c r="G39">
        <v>1512</v>
      </c>
      <c r="H39">
        <f t="shared" si="3"/>
        <v>16.8</v>
      </c>
      <c r="I39">
        <v>1</v>
      </c>
      <c r="J39">
        <f t="shared" si="4"/>
        <v>5.9523809523809521E-2</v>
      </c>
      <c r="K39">
        <v>0.6</v>
      </c>
      <c r="L39">
        <v>0.2</v>
      </c>
      <c r="M39">
        <v>0</v>
      </c>
      <c r="N39" s="11">
        <f t="shared" si="2"/>
        <v>0</v>
      </c>
      <c r="O39" s="11">
        <v>0.7</v>
      </c>
      <c r="P39" s="11">
        <v>0.6</v>
      </c>
      <c r="Q39" s="11">
        <v>19.7</v>
      </c>
      <c r="R39" s="11">
        <v>0.6</v>
      </c>
      <c r="S39">
        <v>0.1</v>
      </c>
      <c r="T39" s="11">
        <v>3.3</v>
      </c>
      <c r="U39">
        <v>1</v>
      </c>
      <c r="V39">
        <v>0.4</v>
      </c>
      <c r="W39">
        <v>5</v>
      </c>
      <c r="X39" s="11">
        <v>2.7</v>
      </c>
      <c r="Y39">
        <v>0.1</v>
      </c>
      <c r="Z39">
        <v>0.7</v>
      </c>
    </row>
    <row r="40" spans="1:26">
      <c r="A40" t="s">
        <v>245</v>
      </c>
      <c r="B40" t="s">
        <v>52</v>
      </c>
      <c r="C40" t="s">
        <v>49</v>
      </c>
      <c r="D40" t="s">
        <v>246</v>
      </c>
      <c r="E40">
        <v>26</v>
      </c>
      <c r="F40">
        <v>27</v>
      </c>
      <c r="G40">
        <v>2124</v>
      </c>
      <c r="H40">
        <f t="shared" si="3"/>
        <v>23.6</v>
      </c>
      <c r="I40">
        <v>1</v>
      </c>
      <c r="J40">
        <f t="shared" si="4"/>
        <v>4.2372881355932202E-2</v>
      </c>
      <c r="K40">
        <v>0.7</v>
      </c>
      <c r="L40">
        <v>0.1</v>
      </c>
      <c r="M40">
        <v>0</v>
      </c>
      <c r="N40" s="11">
        <f t="shared" si="2"/>
        <v>0</v>
      </c>
      <c r="O40" s="11">
        <v>1</v>
      </c>
      <c r="P40" s="11">
        <v>0.6</v>
      </c>
      <c r="Q40" s="11">
        <v>25.5</v>
      </c>
      <c r="R40" s="11">
        <v>1.8</v>
      </c>
      <c r="S40">
        <v>1</v>
      </c>
      <c r="T40" s="11">
        <v>5.2</v>
      </c>
      <c r="U40">
        <v>2.4</v>
      </c>
      <c r="V40">
        <v>0.8</v>
      </c>
      <c r="W40">
        <v>16</v>
      </c>
      <c r="X40" s="11">
        <v>3.6</v>
      </c>
      <c r="Y40">
        <v>0.3</v>
      </c>
      <c r="Z40">
        <v>0.7</v>
      </c>
    </row>
    <row r="41" spans="1:26">
      <c r="A41" t="s">
        <v>247</v>
      </c>
      <c r="B41" t="s">
        <v>73</v>
      </c>
      <c r="C41" t="s">
        <v>149</v>
      </c>
      <c r="D41" t="s">
        <v>140</v>
      </c>
      <c r="E41">
        <v>33</v>
      </c>
      <c r="F41">
        <v>21</v>
      </c>
      <c r="G41">
        <v>951</v>
      </c>
      <c r="H41">
        <f t="shared" si="3"/>
        <v>10.566666666666666</v>
      </c>
      <c r="I41">
        <v>1</v>
      </c>
      <c r="J41">
        <f t="shared" si="4"/>
        <v>9.4637223974763415E-2</v>
      </c>
      <c r="K41">
        <v>1.2</v>
      </c>
      <c r="L41">
        <v>0.3</v>
      </c>
      <c r="M41">
        <v>0</v>
      </c>
      <c r="N41" s="11">
        <f t="shared" si="2"/>
        <v>0</v>
      </c>
      <c r="O41" s="11">
        <v>0.4</v>
      </c>
      <c r="P41" s="11">
        <v>0.1</v>
      </c>
      <c r="Q41" s="11">
        <v>9.3000000000000007</v>
      </c>
      <c r="R41" s="11">
        <v>0.3</v>
      </c>
      <c r="S41">
        <v>0.05</v>
      </c>
      <c r="T41" s="11">
        <v>2.1</v>
      </c>
      <c r="U41">
        <v>0.8</v>
      </c>
      <c r="V41">
        <v>0.05</v>
      </c>
      <c r="W41">
        <v>5</v>
      </c>
      <c r="X41" s="11">
        <v>2.8</v>
      </c>
      <c r="Y41">
        <v>0.2</v>
      </c>
      <c r="Z41">
        <v>1</v>
      </c>
    </row>
    <row r="42" spans="1:26">
      <c r="A42" t="s">
        <v>248</v>
      </c>
      <c r="B42" t="s">
        <v>147</v>
      </c>
      <c r="C42" t="s">
        <v>49</v>
      </c>
      <c r="D42" t="s">
        <v>140</v>
      </c>
      <c r="E42">
        <v>23</v>
      </c>
      <c r="F42">
        <v>22</v>
      </c>
      <c r="G42">
        <v>1115</v>
      </c>
      <c r="H42">
        <f t="shared" si="3"/>
        <v>12.388888888888889</v>
      </c>
      <c r="I42">
        <v>1</v>
      </c>
      <c r="J42">
        <f t="shared" si="4"/>
        <v>8.0717488789237665E-2</v>
      </c>
      <c r="K42">
        <v>0.2</v>
      </c>
      <c r="L42">
        <v>0.09</v>
      </c>
      <c r="M42">
        <v>1</v>
      </c>
      <c r="N42" s="11">
        <f t="shared" si="2"/>
        <v>8.0717488789237665E-2</v>
      </c>
      <c r="O42" s="11">
        <v>0.1</v>
      </c>
      <c r="P42" s="11">
        <v>0.2</v>
      </c>
      <c r="Q42" s="11">
        <v>12.5</v>
      </c>
      <c r="R42" s="11">
        <v>1.1000000000000001</v>
      </c>
      <c r="S42">
        <v>0.09</v>
      </c>
      <c r="T42" s="11">
        <v>3.6</v>
      </c>
      <c r="U42">
        <v>1.5</v>
      </c>
      <c r="V42">
        <v>0.7</v>
      </c>
      <c r="W42">
        <v>9</v>
      </c>
      <c r="X42" s="11">
        <v>2.4</v>
      </c>
      <c r="Y42">
        <v>0.3</v>
      </c>
      <c r="Z42">
        <v>1</v>
      </c>
    </row>
    <row r="43" spans="1:26">
      <c r="A43" t="s">
        <v>249</v>
      </c>
      <c r="B43" t="s">
        <v>67</v>
      </c>
      <c r="C43" t="s">
        <v>53</v>
      </c>
      <c r="D43" t="s">
        <v>89</v>
      </c>
      <c r="E43">
        <v>30</v>
      </c>
      <c r="F43">
        <v>27</v>
      </c>
      <c r="G43">
        <v>2430</v>
      </c>
      <c r="H43">
        <f t="shared" si="3"/>
        <v>27</v>
      </c>
      <c r="I43">
        <v>0</v>
      </c>
      <c r="J43">
        <f t="shared" si="4"/>
        <v>0</v>
      </c>
      <c r="K43">
        <v>1.6</v>
      </c>
      <c r="L43">
        <v>0.3</v>
      </c>
      <c r="M43">
        <v>2</v>
      </c>
      <c r="N43" s="11">
        <f t="shared" si="2"/>
        <v>7.407407407407407E-2</v>
      </c>
      <c r="O43" s="11">
        <v>0.9</v>
      </c>
      <c r="P43" s="11">
        <v>0.8</v>
      </c>
      <c r="Q43" s="11">
        <v>53.5</v>
      </c>
      <c r="R43" s="11">
        <v>2.4</v>
      </c>
      <c r="S43">
        <v>0.2</v>
      </c>
      <c r="T43" s="11">
        <v>7.8</v>
      </c>
      <c r="U43">
        <v>1.4</v>
      </c>
      <c r="V43">
        <v>1</v>
      </c>
      <c r="W43">
        <v>10</v>
      </c>
      <c r="X43" s="11">
        <v>5.6</v>
      </c>
      <c r="Y43">
        <v>1.1000000000000001</v>
      </c>
      <c r="Z43">
        <v>1</v>
      </c>
    </row>
    <row r="44" spans="1:26">
      <c r="A44" t="s">
        <v>250</v>
      </c>
      <c r="B44" t="s">
        <v>62</v>
      </c>
      <c r="C44" t="s">
        <v>49</v>
      </c>
      <c r="D44" t="s">
        <v>140</v>
      </c>
      <c r="E44">
        <v>20</v>
      </c>
      <c r="F44">
        <v>18</v>
      </c>
      <c r="G44">
        <v>1173</v>
      </c>
      <c r="H44">
        <f t="shared" si="3"/>
        <v>13.033333333333333</v>
      </c>
      <c r="I44">
        <v>0</v>
      </c>
      <c r="J44">
        <f t="shared" si="4"/>
        <v>0</v>
      </c>
      <c r="K44">
        <v>0.9</v>
      </c>
      <c r="L44">
        <v>0.4</v>
      </c>
      <c r="M44">
        <v>2</v>
      </c>
      <c r="N44" s="11">
        <f t="shared" si="2"/>
        <v>0.15345268542199489</v>
      </c>
      <c r="O44" s="11">
        <v>1.8</v>
      </c>
      <c r="P44" s="11">
        <v>0.6</v>
      </c>
      <c r="Q44" s="11">
        <v>16</v>
      </c>
      <c r="R44" s="11">
        <v>1.2</v>
      </c>
      <c r="S44">
        <v>0.3</v>
      </c>
      <c r="T44" s="11">
        <v>5.8</v>
      </c>
      <c r="U44">
        <v>1.7</v>
      </c>
      <c r="V44">
        <v>0.7</v>
      </c>
      <c r="W44">
        <v>3</v>
      </c>
      <c r="X44" s="11">
        <v>6</v>
      </c>
      <c r="Y44">
        <v>0.6</v>
      </c>
      <c r="Z44">
        <v>1.6</v>
      </c>
    </row>
    <row r="45" spans="1:26">
      <c r="A45" t="s">
        <v>251</v>
      </c>
      <c r="B45" t="s">
        <v>56</v>
      </c>
      <c r="C45" t="s">
        <v>53</v>
      </c>
      <c r="D45" t="s">
        <v>229</v>
      </c>
      <c r="E45">
        <v>26</v>
      </c>
      <c r="F45">
        <v>21</v>
      </c>
      <c r="G45">
        <v>2790</v>
      </c>
      <c r="H45">
        <f t="shared" si="3"/>
        <v>31</v>
      </c>
      <c r="I45">
        <v>0</v>
      </c>
      <c r="J45">
        <f t="shared" si="4"/>
        <v>0</v>
      </c>
      <c r="K45">
        <v>0.3</v>
      </c>
      <c r="L45">
        <v>0</v>
      </c>
      <c r="M45">
        <v>0</v>
      </c>
      <c r="N45" s="11">
        <f t="shared" si="2"/>
        <v>0</v>
      </c>
      <c r="O45" s="11">
        <v>0.4</v>
      </c>
      <c r="P45" s="11">
        <v>0.5</v>
      </c>
      <c r="Q45" s="11">
        <v>39.700000000000003</v>
      </c>
      <c r="R45" s="11">
        <v>3</v>
      </c>
      <c r="S45">
        <v>0.06</v>
      </c>
      <c r="T45" s="11">
        <v>8.5</v>
      </c>
      <c r="U45">
        <v>1.8</v>
      </c>
      <c r="V45">
        <v>1.4</v>
      </c>
      <c r="W45">
        <v>8</v>
      </c>
      <c r="X45" s="11">
        <v>4.9000000000000004</v>
      </c>
      <c r="Y45">
        <v>1.7</v>
      </c>
      <c r="Z45">
        <v>0.8</v>
      </c>
    </row>
    <row r="46" spans="1:26">
      <c r="A46" t="s">
        <v>252</v>
      </c>
      <c r="B46" t="s">
        <v>147</v>
      </c>
      <c r="C46" t="s">
        <v>253</v>
      </c>
      <c r="D46" t="s">
        <v>89</v>
      </c>
      <c r="E46">
        <v>33</v>
      </c>
      <c r="F46">
        <v>29</v>
      </c>
      <c r="G46">
        <v>2563</v>
      </c>
      <c r="H46">
        <f t="shared" si="3"/>
        <v>28.477777777777778</v>
      </c>
      <c r="I46">
        <v>0</v>
      </c>
      <c r="J46">
        <f t="shared" si="4"/>
        <v>0</v>
      </c>
      <c r="K46">
        <v>0.8</v>
      </c>
      <c r="L46">
        <v>0.2</v>
      </c>
      <c r="M46">
        <v>1</v>
      </c>
      <c r="N46" s="11">
        <f t="shared" si="2"/>
        <v>3.5115099492781895E-2</v>
      </c>
      <c r="O46" s="11">
        <v>0.4</v>
      </c>
      <c r="P46" s="11">
        <v>0.8</v>
      </c>
      <c r="Q46" s="11">
        <v>32.200000000000003</v>
      </c>
      <c r="R46" s="11">
        <v>2.8</v>
      </c>
      <c r="S46">
        <v>0.2</v>
      </c>
      <c r="T46" s="11">
        <v>5.2</v>
      </c>
      <c r="U46">
        <v>1.3</v>
      </c>
      <c r="V46">
        <v>0.7</v>
      </c>
      <c r="W46">
        <v>12</v>
      </c>
      <c r="X46" s="11">
        <v>3.9</v>
      </c>
      <c r="Y46">
        <v>0.8</v>
      </c>
      <c r="Z46">
        <v>0.8</v>
      </c>
    </row>
    <row r="47" spans="1:26">
      <c r="A47" t="s">
        <v>254</v>
      </c>
      <c r="B47" t="s">
        <v>54</v>
      </c>
      <c r="C47" t="s">
        <v>49</v>
      </c>
      <c r="D47" t="s">
        <v>183</v>
      </c>
      <c r="E47">
        <v>33</v>
      </c>
      <c r="F47">
        <v>29</v>
      </c>
      <c r="G47">
        <v>1951</v>
      </c>
      <c r="H47">
        <f t="shared" si="3"/>
        <v>21.677777777777777</v>
      </c>
      <c r="I47">
        <v>0</v>
      </c>
      <c r="J47">
        <f t="shared" si="4"/>
        <v>0</v>
      </c>
      <c r="K47">
        <v>0.6</v>
      </c>
      <c r="L47">
        <v>0.2</v>
      </c>
      <c r="M47">
        <v>5</v>
      </c>
      <c r="N47" s="11">
        <f t="shared" si="2"/>
        <v>0.23065094823167606</v>
      </c>
      <c r="O47" s="11">
        <v>1.3</v>
      </c>
      <c r="P47" s="11">
        <v>1.4</v>
      </c>
      <c r="Q47" s="11">
        <v>21.2</v>
      </c>
      <c r="R47" s="11">
        <v>1</v>
      </c>
      <c r="S47">
        <v>0.9</v>
      </c>
      <c r="T47" s="11">
        <v>3.4</v>
      </c>
      <c r="U47">
        <v>1.5</v>
      </c>
      <c r="V47">
        <v>0.7</v>
      </c>
      <c r="W47">
        <v>1</v>
      </c>
      <c r="X47" s="11">
        <v>3.3</v>
      </c>
      <c r="Y47">
        <v>0.1</v>
      </c>
      <c r="Z47">
        <v>0.5</v>
      </c>
    </row>
    <row r="48" spans="1:26">
      <c r="A48" t="s">
        <v>255</v>
      </c>
      <c r="B48" t="s">
        <v>150</v>
      </c>
      <c r="C48" t="s">
        <v>49</v>
      </c>
      <c r="D48" t="s">
        <v>140</v>
      </c>
      <c r="E48">
        <v>28</v>
      </c>
      <c r="F48">
        <v>28</v>
      </c>
      <c r="G48">
        <v>2354</v>
      </c>
      <c r="H48">
        <f t="shared" si="3"/>
        <v>26.155555555555555</v>
      </c>
      <c r="I48">
        <v>0</v>
      </c>
      <c r="J48">
        <f t="shared" si="4"/>
        <v>0</v>
      </c>
      <c r="K48">
        <v>0.8</v>
      </c>
      <c r="L48">
        <v>0.3</v>
      </c>
      <c r="M48">
        <v>2</v>
      </c>
      <c r="N48" s="11">
        <f t="shared" si="2"/>
        <v>7.6465590484282073E-2</v>
      </c>
      <c r="O48" s="11">
        <v>0.4</v>
      </c>
      <c r="P48" s="11">
        <v>0.6</v>
      </c>
      <c r="Q48" s="11">
        <v>25.8</v>
      </c>
      <c r="R48" s="11">
        <v>2.5</v>
      </c>
      <c r="S48">
        <v>0.1</v>
      </c>
      <c r="T48" s="11">
        <v>7.2</v>
      </c>
      <c r="U48">
        <v>2</v>
      </c>
      <c r="V48">
        <v>1.4</v>
      </c>
      <c r="W48">
        <v>14</v>
      </c>
      <c r="X48" s="11">
        <v>3.6</v>
      </c>
      <c r="Y48">
        <v>1</v>
      </c>
      <c r="Z48">
        <v>0.9</v>
      </c>
    </row>
    <row r="49" spans="1:26">
      <c r="A49" t="s">
        <v>256</v>
      </c>
      <c r="B49" t="s">
        <v>83</v>
      </c>
      <c r="C49" t="s">
        <v>257</v>
      </c>
      <c r="D49" t="s">
        <v>89</v>
      </c>
      <c r="E49">
        <v>33</v>
      </c>
      <c r="F49">
        <v>33</v>
      </c>
      <c r="G49">
        <v>2970</v>
      </c>
      <c r="H49">
        <f t="shared" si="3"/>
        <v>33</v>
      </c>
      <c r="I49">
        <v>0</v>
      </c>
      <c r="J49">
        <f t="shared" si="4"/>
        <v>0</v>
      </c>
      <c r="K49">
        <v>0.4</v>
      </c>
      <c r="L49">
        <v>0</v>
      </c>
      <c r="M49">
        <v>0</v>
      </c>
      <c r="N49" s="11">
        <f t="shared" si="2"/>
        <v>0</v>
      </c>
      <c r="O49" s="11">
        <v>0.8</v>
      </c>
      <c r="P49" s="11">
        <v>0.3</v>
      </c>
      <c r="Q49" s="11">
        <v>38.299999999999997</v>
      </c>
      <c r="R49" s="11">
        <v>1.1000000000000001</v>
      </c>
      <c r="S49">
        <v>0.1</v>
      </c>
      <c r="T49" s="11">
        <v>8.1999999999999993</v>
      </c>
      <c r="U49">
        <v>2.2000000000000002</v>
      </c>
      <c r="V49">
        <v>1.1000000000000001</v>
      </c>
      <c r="W49">
        <v>11</v>
      </c>
      <c r="X49" s="11">
        <v>5.5</v>
      </c>
      <c r="Y49">
        <v>0.5</v>
      </c>
      <c r="Z49">
        <v>1.4</v>
      </c>
    </row>
    <row r="50" spans="1:26">
      <c r="A50" t="s">
        <v>258</v>
      </c>
      <c r="B50" t="s">
        <v>55</v>
      </c>
      <c r="C50" t="s">
        <v>259</v>
      </c>
      <c r="D50" t="s">
        <v>229</v>
      </c>
      <c r="E50">
        <v>33</v>
      </c>
      <c r="F50">
        <v>30</v>
      </c>
      <c r="G50">
        <v>2310</v>
      </c>
      <c r="H50">
        <f t="shared" si="3"/>
        <v>25.666666666666668</v>
      </c>
      <c r="I50">
        <v>0</v>
      </c>
      <c r="J50">
        <f t="shared" si="4"/>
        <v>0</v>
      </c>
      <c r="K50">
        <v>0.8</v>
      </c>
      <c r="L50">
        <v>0.2</v>
      </c>
      <c r="M50">
        <v>2</v>
      </c>
      <c r="N50" s="11">
        <f t="shared" si="2"/>
        <v>7.792207792207792E-2</v>
      </c>
      <c r="O50" s="11">
        <v>0.4</v>
      </c>
      <c r="P50" s="11">
        <v>0.4</v>
      </c>
      <c r="Q50" s="11">
        <v>29.2</v>
      </c>
      <c r="R50" s="11">
        <v>3.2</v>
      </c>
      <c r="S50">
        <v>0.2</v>
      </c>
      <c r="T50" s="11">
        <v>6.5</v>
      </c>
      <c r="U50">
        <v>1.5</v>
      </c>
      <c r="V50">
        <v>2</v>
      </c>
      <c r="W50">
        <v>11</v>
      </c>
      <c r="X50" s="11">
        <v>3.4</v>
      </c>
      <c r="Y50">
        <v>1.2</v>
      </c>
      <c r="Z50">
        <v>0.7</v>
      </c>
    </row>
    <row r="51" spans="1:26">
      <c r="A51" t="s">
        <v>260</v>
      </c>
      <c r="B51" t="s">
        <v>52</v>
      </c>
      <c r="C51" t="s">
        <v>84</v>
      </c>
      <c r="D51" t="s">
        <v>89</v>
      </c>
      <c r="E51">
        <v>30</v>
      </c>
      <c r="F51">
        <v>28</v>
      </c>
      <c r="G51">
        <v>2370</v>
      </c>
      <c r="H51">
        <f t="shared" si="3"/>
        <v>26.333333333333332</v>
      </c>
      <c r="I51">
        <v>0</v>
      </c>
      <c r="J51">
        <f t="shared" si="4"/>
        <v>0</v>
      </c>
      <c r="K51">
        <v>0.4</v>
      </c>
      <c r="L51">
        <v>0</v>
      </c>
      <c r="M51">
        <v>1</v>
      </c>
      <c r="N51" s="11">
        <f t="shared" si="2"/>
        <v>3.7974683544303799E-2</v>
      </c>
      <c r="O51" s="11">
        <v>0.2</v>
      </c>
      <c r="P51" s="11">
        <v>0.5</v>
      </c>
      <c r="Q51" s="11">
        <v>29.9</v>
      </c>
      <c r="R51" s="11">
        <v>1.2</v>
      </c>
      <c r="S51">
        <v>0.1</v>
      </c>
      <c r="T51" s="11">
        <v>6.9</v>
      </c>
      <c r="U51">
        <v>1.7</v>
      </c>
      <c r="V51">
        <v>1</v>
      </c>
      <c r="W51">
        <v>18</v>
      </c>
      <c r="X51" s="11">
        <v>3.8</v>
      </c>
      <c r="Y51">
        <v>1.6</v>
      </c>
      <c r="Z51">
        <v>0.8</v>
      </c>
    </row>
    <row r="52" spans="1:26">
      <c r="A52" t="s">
        <v>261</v>
      </c>
      <c r="B52" t="s">
        <v>50</v>
      </c>
      <c r="C52" t="s">
        <v>49</v>
      </c>
      <c r="D52" t="s">
        <v>140</v>
      </c>
      <c r="E52">
        <v>22</v>
      </c>
      <c r="F52">
        <v>24</v>
      </c>
      <c r="G52">
        <v>1873</v>
      </c>
      <c r="H52">
        <f t="shared" si="3"/>
        <v>20.81111111111111</v>
      </c>
      <c r="I52">
        <v>0</v>
      </c>
      <c r="J52">
        <f t="shared" si="4"/>
        <v>0</v>
      </c>
      <c r="K52">
        <v>0.4</v>
      </c>
      <c r="L52">
        <v>0.2</v>
      </c>
      <c r="M52">
        <v>0</v>
      </c>
      <c r="N52" s="11">
        <f t="shared" si="2"/>
        <v>0</v>
      </c>
      <c r="O52" s="11">
        <v>0.3</v>
      </c>
      <c r="P52" s="11">
        <v>0.2</v>
      </c>
      <c r="Q52" s="11">
        <v>32.1</v>
      </c>
      <c r="R52" s="11">
        <v>1.3</v>
      </c>
      <c r="S52">
        <v>0.04</v>
      </c>
      <c r="T52" s="11">
        <v>7.4</v>
      </c>
      <c r="U52">
        <v>1.9</v>
      </c>
      <c r="V52">
        <v>0.5</v>
      </c>
      <c r="W52">
        <v>3</v>
      </c>
      <c r="X52" s="11">
        <v>4.2</v>
      </c>
      <c r="Y52">
        <v>0.6</v>
      </c>
      <c r="Z52">
        <v>1.8</v>
      </c>
    </row>
    <row r="53" spans="1:26">
      <c r="A53" t="s">
        <v>262</v>
      </c>
      <c r="B53" t="s">
        <v>103</v>
      </c>
      <c r="C53" t="s">
        <v>263</v>
      </c>
      <c r="D53" t="s">
        <v>89</v>
      </c>
      <c r="E53">
        <v>32</v>
      </c>
      <c r="F53">
        <v>25</v>
      </c>
      <c r="G53">
        <v>1928</v>
      </c>
      <c r="H53">
        <f t="shared" si="3"/>
        <v>21.422222222222221</v>
      </c>
      <c r="I53">
        <v>0</v>
      </c>
      <c r="J53">
        <f t="shared" si="4"/>
        <v>0</v>
      </c>
      <c r="K53">
        <v>0.4</v>
      </c>
      <c r="L53">
        <v>0.08</v>
      </c>
      <c r="M53">
        <v>0</v>
      </c>
      <c r="N53" s="11">
        <f t="shared" si="2"/>
        <v>0</v>
      </c>
      <c r="O53" s="11">
        <v>0.5</v>
      </c>
      <c r="P53" s="11">
        <v>0.08</v>
      </c>
      <c r="Q53" s="11">
        <v>24.4</v>
      </c>
      <c r="R53" s="11">
        <v>1</v>
      </c>
      <c r="S53">
        <v>0.04</v>
      </c>
      <c r="T53" s="11">
        <v>7.8</v>
      </c>
      <c r="U53">
        <v>1.2</v>
      </c>
      <c r="V53">
        <v>1.5</v>
      </c>
      <c r="W53">
        <v>8</v>
      </c>
      <c r="X53" s="11">
        <v>6.5</v>
      </c>
      <c r="Y53">
        <v>1.5</v>
      </c>
      <c r="Z53">
        <v>1.5</v>
      </c>
    </row>
    <row r="54" spans="1:26">
      <c r="A54" t="s">
        <v>264</v>
      </c>
      <c r="B54" t="s">
        <v>103</v>
      </c>
      <c r="C54" t="s">
        <v>265</v>
      </c>
      <c r="D54" t="s">
        <v>229</v>
      </c>
      <c r="E54">
        <v>33</v>
      </c>
      <c r="F54">
        <v>26</v>
      </c>
      <c r="G54">
        <v>1742</v>
      </c>
      <c r="H54">
        <f t="shared" si="3"/>
        <v>19.355555555555554</v>
      </c>
      <c r="I54">
        <v>0</v>
      </c>
      <c r="J54">
        <f t="shared" si="4"/>
        <v>0</v>
      </c>
      <c r="K54">
        <v>0.2</v>
      </c>
      <c r="L54">
        <v>0.1</v>
      </c>
      <c r="M54">
        <v>0</v>
      </c>
      <c r="N54" s="11">
        <f t="shared" si="2"/>
        <v>0</v>
      </c>
      <c r="O54" s="11">
        <v>0.3</v>
      </c>
      <c r="P54" s="11">
        <v>0.2</v>
      </c>
      <c r="Q54" s="11">
        <v>29.8</v>
      </c>
      <c r="R54" s="11">
        <v>1</v>
      </c>
      <c r="S54">
        <v>0.2</v>
      </c>
      <c r="T54" s="11">
        <v>8.5</v>
      </c>
      <c r="U54">
        <v>2</v>
      </c>
      <c r="V54">
        <v>1.2</v>
      </c>
      <c r="W54">
        <v>15</v>
      </c>
      <c r="X54" s="11">
        <v>4.4000000000000004</v>
      </c>
      <c r="Y54">
        <v>1.2</v>
      </c>
      <c r="Z54">
        <v>0.7</v>
      </c>
    </row>
    <row r="55" spans="1:26">
      <c r="A55" t="s">
        <v>266</v>
      </c>
      <c r="B55" t="s">
        <v>69</v>
      </c>
      <c r="C55" t="s">
        <v>49</v>
      </c>
      <c r="D55" t="s">
        <v>140</v>
      </c>
      <c r="E55">
        <v>22</v>
      </c>
      <c r="F55">
        <v>25</v>
      </c>
      <c r="G55">
        <v>1523</v>
      </c>
      <c r="H55">
        <f t="shared" si="3"/>
        <v>16.922222222222221</v>
      </c>
      <c r="I55">
        <v>0</v>
      </c>
      <c r="J55">
        <f t="shared" si="4"/>
        <v>0</v>
      </c>
      <c r="K55">
        <v>0.8</v>
      </c>
      <c r="L55">
        <v>0.2</v>
      </c>
      <c r="M55">
        <v>1</v>
      </c>
      <c r="N55" s="11">
        <f t="shared" si="2"/>
        <v>5.9093893630991469E-2</v>
      </c>
      <c r="O55" s="11">
        <v>0.6</v>
      </c>
      <c r="P55" s="11">
        <v>0.5</v>
      </c>
      <c r="Q55" s="11">
        <v>13.8</v>
      </c>
      <c r="R55" s="11">
        <v>1.2</v>
      </c>
      <c r="S55">
        <v>0.2</v>
      </c>
      <c r="T55" s="11">
        <v>5.4</v>
      </c>
      <c r="U55">
        <v>1</v>
      </c>
      <c r="V55">
        <v>0.4</v>
      </c>
      <c r="W55">
        <v>6</v>
      </c>
      <c r="X55" s="11">
        <v>3.5</v>
      </c>
      <c r="Y55">
        <v>0.4</v>
      </c>
      <c r="Z55">
        <v>1.2</v>
      </c>
    </row>
    <row r="56" spans="1:26">
      <c r="A56" t="s">
        <v>267</v>
      </c>
      <c r="B56" t="s">
        <v>56</v>
      </c>
      <c r="C56" t="s">
        <v>49</v>
      </c>
      <c r="D56" t="s">
        <v>268</v>
      </c>
      <c r="E56">
        <v>26</v>
      </c>
      <c r="F56">
        <v>26</v>
      </c>
      <c r="G56">
        <v>833</v>
      </c>
      <c r="H56">
        <f t="shared" si="3"/>
        <v>9.2555555555555564</v>
      </c>
      <c r="I56">
        <v>0</v>
      </c>
      <c r="J56">
        <f t="shared" si="4"/>
        <v>0</v>
      </c>
      <c r="K56">
        <v>0.5</v>
      </c>
      <c r="L56">
        <v>0.2</v>
      </c>
      <c r="M56">
        <v>2</v>
      </c>
      <c r="N56" s="11">
        <f t="shared" si="2"/>
        <v>0.21608643457382951</v>
      </c>
      <c r="O56" s="11">
        <v>1.2</v>
      </c>
      <c r="P56" s="11">
        <v>0.6</v>
      </c>
      <c r="Q56" s="11">
        <v>10.8</v>
      </c>
      <c r="R56" s="11">
        <v>0.8</v>
      </c>
      <c r="S56">
        <v>0.2</v>
      </c>
      <c r="T56" s="11">
        <v>1.5</v>
      </c>
      <c r="U56">
        <v>0.4</v>
      </c>
      <c r="V56">
        <v>0</v>
      </c>
      <c r="W56">
        <v>1</v>
      </c>
      <c r="X56" s="11">
        <v>2.4</v>
      </c>
      <c r="Y56">
        <v>0</v>
      </c>
      <c r="Z56">
        <v>0.3</v>
      </c>
    </row>
    <row r="57" spans="1:26">
      <c r="A57" t="s">
        <v>269</v>
      </c>
      <c r="B57" t="s">
        <v>147</v>
      </c>
      <c r="C57" t="s">
        <v>49</v>
      </c>
      <c r="D57" t="s">
        <v>140</v>
      </c>
      <c r="E57">
        <v>23</v>
      </c>
      <c r="F57">
        <v>19</v>
      </c>
      <c r="G57">
        <v>1356</v>
      </c>
      <c r="H57">
        <f t="shared" si="3"/>
        <v>15.066666666666666</v>
      </c>
      <c r="I57">
        <v>0</v>
      </c>
      <c r="J57">
        <f t="shared" si="4"/>
        <v>0</v>
      </c>
      <c r="K57">
        <v>0.7</v>
      </c>
      <c r="L57">
        <v>0.2</v>
      </c>
      <c r="M57">
        <v>2</v>
      </c>
      <c r="N57" s="11">
        <f t="shared" si="2"/>
        <v>0.13274336283185842</v>
      </c>
      <c r="O57" s="11">
        <v>0.9</v>
      </c>
      <c r="P57" s="11">
        <v>0.6</v>
      </c>
      <c r="Q57" s="11">
        <v>24.8</v>
      </c>
      <c r="R57" s="11">
        <v>2.5</v>
      </c>
      <c r="S57">
        <v>0.2</v>
      </c>
      <c r="T57" s="11">
        <v>5.6</v>
      </c>
      <c r="U57">
        <v>2.5</v>
      </c>
      <c r="V57">
        <v>0.2</v>
      </c>
      <c r="W57">
        <v>11</v>
      </c>
      <c r="X57" s="11">
        <v>4.4000000000000004</v>
      </c>
      <c r="Y57">
        <v>0.6</v>
      </c>
      <c r="Z57">
        <v>1.1000000000000001</v>
      </c>
    </row>
    <row r="58" spans="1:26">
      <c r="A58" t="s">
        <v>270</v>
      </c>
      <c r="B58" t="s">
        <v>83</v>
      </c>
      <c r="C58" t="s">
        <v>49</v>
      </c>
      <c r="D58" t="s">
        <v>89</v>
      </c>
      <c r="E58">
        <v>32</v>
      </c>
      <c r="F58">
        <v>28</v>
      </c>
      <c r="G58">
        <v>1914</v>
      </c>
      <c r="H58">
        <f t="shared" si="3"/>
        <v>21.266666666666666</v>
      </c>
      <c r="I58">
        <v>0</v>
      </c>
      <c r="J58">
        <f t="shared" si="4"/>
        <v>0</v>
      </c>
      <c r="K58">
        <v>7.0000000000000007E-2</v>
      </c>
      <c r="L58">
        <v>0</v>
      </c>
      <c r="M58">
        <v>0</v>
      </c>
      <c r="N58" s="11">
        <f t="shared" si="2"/>
        <v>0</v>
      </c>
      <c r="O58" s="11">
        <v>0.2</v>
      </c>
      <c r="P58" s="11">
        <v>0.5</v>
      </c>
      <c r="Q58" s="11">
        <v>22.5</v>
      </c>
      <c r="R58" s="11">
        <v>2</v>
      </c>
      <c r="S58">
        <v>7.0000000000000007E-2</v>
      </c>
      <c r="T58" s="11">
        <v>4.0999999999999996</v>
      </c>
      <c r="U58">
        <v>1.4</v>
      </c>
      <c r="V58">
        <v>0.6</v>
      </c>
      <c r="W58">
        <v>11</v>
      </c>
      <c r="X58" s="11">
        <v>2.8</v>
      </c>
      <c r="Y58">
        <v>0.5</v>
      </c>
      <c r="Z58">
        <v>1</v>
      </c>
    </row>
    <row r="59" spans="1:26">
      <c r="A59" t="s">
        <v>271</v>
      </c>
      <c r="B59" t="s">
        <v>69</v>
      </c>
      <c r="C59" t="s">
        <v>49</v>
      </c>
      <c r="D59" t="s">
        <v>89</v>
      </c>
      <c r="E59">
        <v>32</v>
      </c>
      <c r="F59">
        <v>30</v>
      </c>
      <c r="G59">
        <v>2691</v>
      </c>
      <c r="H59">
        <f t="shared" si="3"/>
        <v>29.9</v>
      </c>
      <c r="I59">
        <v>0</v>
      </c>
      <c r="J59">
        <f t="shared" si="4"/>
        <v>0</v>
      </c>
      <c r="K59">
        <v>0.3</v>
      </c>
      <c r="L59">
        <v>7.0000000000000007E-2</v>
      </c>
      <c r="M59">
        <v>0</v>
      </c>
      <c r="N59" s="11">
        <f t="shared" si="2"/>
        <v>0</v>
      </c>
      <c r="O59" s="11">
        <v>0.1</v>
      </c>
      <c r="P59" s="11">
        <v>0.4</v>
      </c>
      <c r="Q59" s="11">
        <v>16</v>
      </c>
      <c r="R59" s="11">
        <v>2.1</v>
      </c>
      <c r="S59">
        <v>7.0000000000000007E-2</v>
      </c>
      <c r="T59" s="11">
        <v>7.6</v>
      </c>
      <c r="U59">
        <v>1.5</v>
      </c>
      <c r="V59">
        <v>1.2</v>
      </c>
      <c r="W59">
        <v>12</v>
      </c>
      <c r="X59" s="11">
        <v>3.8</v>
      </c>
      <c r="Y59">
        <v>1.2</v>
      </c>
      <c r="Z59">
        <v>1.3</v>
      </c>
    </row>
    <row r="60" spans="1:26">
      <c r="A60" t="s">
        <v>272</v>
      </c>
      <c r="B60" t="s">
        <v>103</v>
      </c>
      <c r="C60" t="s">
        <v>49</v>
      </c>
      <c r="D60" t="s">
        <v>89</v>
      </c>
      <c r="E60">
        <v>21</v>
      </c>
      <c r="F60">
        <v>19</v>
      </c>
      <c r="G60">
        <v>1150</v>
      </c>
      <c r="H60">
        <f t="shared" si="3"/>
        <v>12.777777777777779</v>
      </c>
      <c r="I60">
        <v>0</v>
      </c>
      <c r="J60">
        <f t="shared" si="4"/>
        <v>0</v>
      </c>
      <c r="K60">
        <v>0.4</v>
      </c>
      <c r="L60">
        <v>0.05</v>
      </c>
      <c r="M60">
        <v>0</v>
      </c>
      <c r="N60" s="11">
        <f t="shared" si="2"/>
        <v>0</v>
      </c>
      <c r="O60" s="11">
        <v>0.05</v>
      </c>
      <c r="P60" s="11">
        <v>0.1</v>
      </c>
      <c r="Q60" s="11">
        <v>17.7</v>
      </c>
      <c r="R60" s="11">
        <v>0.8</v>
      </c>
      <c r="S60">
        <v>0</v>
      </c>
      <c r="T60" s="11">
        <v>6.4</v>
      </c>
      <c r="U60">
        <v>1.2</v>
      </c>
      <c r="V60">
        <v>0.6</v>
      </c>
      <c r="W60">
        <v>7</v>
      </c>
      <c r="X60" s="11">
        <v>3.6</v>
      </c>
      <c r="Y60">
        <v>1</v>
      </c>
      <c r="Z60">
        <v>0.7</v>
      </c>
    </row>
    <row r="61" spans="1:26">
      <c r="A61" t="s">
        <v>273</v>
      </c>
      <c r="B61" t="s">
        <v>52</v>
      </c>
      <c r="C61" t="s">
        <v>49</v>
      </c>
      <c r="D61" t="s">
        <v>89</v>
      </c>
      <c r="E61">
        <v>26</v>
      </c>
      <c r="F61">
        <v>20</v>
      </c>
      <c r="G61">
        <v>581</v>
      </c>
      <c r="H61">
        <f t="shared" si="3"/>
        <v>6.4555555555555557</v>
      </c>
      <c r="I61">
        <v>0</v>
      </c>
      <c r="J61">
        <f t="shared" si="4"/>
        <v>0</v>
      </c>
      <c r="K61">
        <v>0.5</v>
      </c>
      <c r="L61">
        <v>0.2</v>
      </c>
      <c r="M61">
        <v>1</v>
      </c>
      <c r="N61" s="11">
        <f t="shared" si="2"/>
        <v>0.1549053356282272</v>
      </c>
      <c r="O61" s="11">
        <v>0.05</v>
      </c>
      <c r="P61" s="11">
        <v>0.4</v>
      </c>
      <c r="Q61" s="11">
        <v>12.1</v>
      </c>
      <c r="R61" s="11">
        <v>0.9</v>
      </c>
      <c r="S61">
        <v>0</v>
      </c>
      <c r="T61" s="11">
        <v>2.8</v>
      </c>
      <c r="U61">
        <v>1.2</v>
      </c>
      <c r="V61">
        <v>0.3</v>
      </c>
      <c r="W61">
        <v>2</v>
      </c>
      <c r="X61" s="11">
        <v>1.4</v>
      </c>
      <c r="Y61">
        <v>0.2</v>
      </c>
      <c r="Z61">
        <v>0.6</v>
      </c>
    </row>
    <row r="62" spans="1:26">
      <c r="A62" t="s">
        <v>274</v>
      </c>
      <c r="B62" t="s">
        <v>83</v>
      </c>
      <c r="C62" t="s">
        <v>49</v>
      </c>
      <c r="D62" t="s">
        <v>140</v>
      </c>
      <c r="E62">
        <v>29</v>
      </c>
      <c r="F62">
        <v>22</v>
      </c>
      <c r="G62">
        <v>1257</v>
      </c>
      <c r="H62">
        <f t="shared" si="3"/>
        <v>13.966666666666667</v>
      </c>
      <c r="I62">
        <v>0</v>
      </c>
      <c r="J62">
        <f t="shared" si="4"/>
        <v>0</v>
      </c>
      <c r="K62">
        <v>0.2</v>
      </c>
      <c r="L62">
        <v>0.09</v>
      </c>
      <c r="M62">
        <v>0</v>
      </c>
      <c r="N62" s="11">
        <f t="shared" si="2"/>
        <v>0</v>
      </c>
      <c r="O62" s="11">
        <v>0.2</v>
      </c>
      <c r="P62" s="11">
        <v>0.3</v>
      </c>
      <c r="Q62" s="11">
        <v>23.3</v>
      </c>
      <c r="R62" s="11">
        <v>1.6</v>
      </c>
      <c r="S62">
        <v>0.2</v>
      </c>
      <c r="T62" s="11">
        <v>3.8</v>
      </c>
      <c r="U62">
        <v>1.1000000000000001</v>
      </c>
      <c r="V62">
        <v>0.3</v>
      </c>
      <c r="W62">
        <v>6</v>
      </c>
      <c r="X62" s="11">
        <v>1.4</v>
      </c>
      <c r="Y62">
        <v>0.1</v>
      </c>
      <c r="Z62">
        <v>0.6</v>
      </c>
    </row>
    <row r="63" spans="1:26">
      <c r="A63" t="s">
        <v>275</v>
      </c>
      <c r="B63" t="s">
        <v>73</v>
      </c>
      <c r="C63" t="s">
        <v>49</v>
      </c>
      <c r="D63" t="s">
        <v>89</v>
      </c>
      <c r="E63">
        <v>27</v>
      </c>
      <c r="F63">
        <v>30</v>
      </c>
      <c r="G63">
        <v>2318</v>
      </c>
      <c r="H63">
        <f t="shared" si="3"/>
        <v>25.755555555555556</v>
      </c>
      <c r="I63">
        <v>0</v>
      </c>
      <c r="J63">
        <f t="shared" si="4"/>
        <v>0</v>
      </c>
      <c r="K63">
        <v>0.4</v>
      </c>
      <c r="L63">
        <v>0.1</v>
      </c>
      <c r="M63">
        <v>1</v>
      </c>
      <c r="N63" s="11">
        <f t="shared" si="2"/>
        <v>3.8826574633304571E-2</v>
      </c>
      <c r="O63" s="11">
        <v>0.6</v>
      </c>
      <c r="P63" s="11">
        <v>0.4</v>
      </c>
      <c r="Q63" s="11">
        <v>19.399999999999999</v>
      </c>
      <c r="R63" s="11">
        <v>1.8</v>
      </c>
      <c r="S63">
        <v>0.2</v>
      </c>
      <c r="T63" s="11">
        <v>7.7</v>
      </c>
      <c r="U63">
        <v>2.2000000000000002</v>
      </c>
      <c r="V63">
        <v>1.5</v>
      </c>
      <c r="W63">
        <v>14</v>
      </c>
      <c r="X63" s="11">
        <v>4.5</v>
      </c>
      <c r="Y63">
        <v>0.6</v>
      </c>
      <c r="Z63">
        <v>1.4</v>
      </c>
    </row>
    <row r="64" spans="1:26">
      <c r="A64" t="s">
        <v>276</v>
      </c>
      <c r="B64" t="s">
        <v>73</v>
      </c>
      <c r="C64" t="s">
        <v>77</v>
      </c>
      <c r="D64" t="s">
        <v>89</v>
      </c>
      <c r="E64">
        <v>28</v>
      </c>
      <c r="F64">
        <v>30</v>
      </c>
      <c r="G64">
        <v>2700</v>
      </c>
      <c r="H64">
        <f t="shared" si="3"/>
        <v>30</v>
      </c>
      <c r="I64">
        <v>0</v>
      </c>
      <c r="J64">
        <f t="shared" si="4"/>
        <v>0</v>
      </c>
      <c r="K64">
        <v>0.8</v>
      </c>
      <c r="L64">
        <v>7.0000000000000007E-2</v>
      </c>
      <c r="M64">
        <v>1</v>
      </c>
      <c r="N64" s="11">
        <f t="shared" si="2"/>
        <v>3.3333333333333333E-2</v>
      </c>
      <c r="O64" s="11">
        <v>0.4</v>
      </c>
      <c r="P64" s="11">
        <v>0.5</v>
      </c>
      <c r="Q64" s="11">
        <v>27.1</v>
      </c>
      <c r="R64" s="11">
        <v>2.2000000000000002</v>
      </c>
      <c r="S64">
        <v>0.2</v>
      </c>
      <c r="T64" s="11">
        <v>7.4</v>
      </c>
      <c r="U64">
        <v>2.2000000000000002</v>
      </c>
      <c r="V64">
        <v>1.4</v>
      </c>
      <c r="W64">
        <v>13</v>
      </c>
      <c r="X64" s="11">
        <v>5.3</v>
      </c>
      <c r="Y64">
        <v>1.2</v>
      </c>
      <c r="Z64">
        <v>2.2000000000000002</v>
      </c>
    </row>
    <row r="65" spans="1:26">
      <c r="A65" t="s">
        <v>277</v>
      </c>
      <c r="B65" t="s">
        <v>54</v>
      </c>
      <c r="C65" t="s">
        <v>49</v>
      </c>
      <c r="D65" t="s">
        <v>89</v>
      </c>
      <c r="E65">
        <v>28</v>
      </c>
      <c r="F65">
        <v>22</v>
      </c>
      <c r="G65">
        <v>1299</v>
      </c>
      <c r="H65">
        <f t="shared" si="3"/>
        <v>14.433333333333334</v>
      </c>
      <c r="I65">
        <v>0</v>
      </c>
      <c r="J65">
        <f t="shared" si="4"/>
        <v>0</v>
      </c>
      <c r="K65">
        <v>0.6</v>
      </c>
      <c r="L65">
        <v>0.09</v>
      </c>
      <c r="M65">
        <v>0</v>
      </c>
      <c r="N65" s="11">
        <f t="shared" si="2"/>
        <v>0</v>
      </c>
      <c r="O65" s="11">
        <v>0.6</v>
      </c>
      <c r="P65" s="11">
        <v>0.3</v>
      </c>
      <c r="Q65" s="11">
        <v>15.9</v>
      </c>
      <c r="R65" s="11">
        <v>1.3</v>
      </c>
      <c r="S65">
        <v>0.09</v>
      </c>
      <c r="T65" s="11">
        <v>4.5999999999999996</v>
      </c>
      <c r="U65">
        <v>2</v>
      </c>
      <c r="V65">
        <v>1.4</v>
      </c>
      <c r="W65">
        <v>12</v>
      </c>
      <c r="X65" s="11">
        <v>4.4000000000000004</v>
      </c>
      <c r="Y65">
        <v>1</v>
      </c>
      <c r="Z65">
        <v>1.2</v>
      </c>
    </row>
    <row r="66" spans="1:26">
      <c r="A66" t="s">
        <v>278</v>
      </c>
      <c r="B66" t="s">
        <v>64</v>
      </c>
      <c r="C66" t="s">
        <v>49</v>
      </c>
      <c r="D66" t="s">
        <v>140</v>
      </c>
      <c r="E66">
        <v>25</v>
      </c>
      <c r="F66">
        <v>21</v>
      </c>
      <c r="G66">
        <v>959</v>
      </c>
      <c r="H66">
        <f t="shared" ref="H66:H81" si="5">G66/90</f>
        <v>10.655555555555555</v>
      </c>
      <c r="I66">
        <v>0</v>
      </c>
      <c r="J66">
        <f t="shared" ref="J66:J81" si="6">I66/H66</f>
        <v>0</v>
      </c>
      <c r="K66">
        <v>0.2</v>
      </c>
      <c r="L66">
        <v>0.05</v>
      </c>
      <c r="M66">
        <v>0</v>
      </c>
      <c r="N66" s="11">
        <f t="shared" si="2"/>
        <v>0</v>
      </c>
      <c r="O66" s="11">
        <v>0.9</v>
      </c>
      <c r="P66" s="11">
        <v>0.3</v>
      </c>
      <c r="Q66" s="11">
        <v>13.9</v>
      </c>
      <c r="R66" s="11">
        <v>0.7</v>
      </c>
      <c r="S66">
        <v>0</v>
      </c>
      <c r="T66" s="11">
        <v>3.7</v>
      </c>
      <c r="U66">
        <v>1</v>
      </c>
      <c r="V66">
        <v>0.2</v>
      </c>
      <c r="W66">
        <v>3</v>
      </c>
      <c r="X66" s="11">
        <v>3.3</v>
      </c>
      <c r="Y66">
        <v>0.1</v>
      </c>
      <c r="Z66">
        <v>0.6</v>
      </c>
    </row>
    <row r="67" spans="1:26">
      <c r="A67" t="s">
        <v>279</v>
      </c>
      <c r="B67" t="s">
        <v>64</v>
      </c>
      <c r="C67" t="s">
        <v>49</v>
      </c>
      <c r="D67" t="s">
        <v>89</v>
      </c>
      <c r="E67">
        <v>31</v>
      </c>
      <c r="F67">
        <v>23</v>
      </c>
      <c r="G67">
        <v>1897</v>
      </c>
      <c r="H67">
        <f t="shared" si="5"/>
        <v>21.077777777777779</v>
      </c>
      <c r="I67">
        <v>0</v>
      </c>
      <c r="J67">
        <f t="shared" si="6"/>
        <v>0</v>
      </c>
      <c r="K67">
        <v>0.7</v>
      </c>
      <c r="L67">
        <v>0.3</v>
      </c>
      <c r="M67">
        <v>0</v>
      </c>
      <c r="N67" s="11">
        <f t="shared" ref="N67:N81" si="7">M67/H67</f>
        <v>0</v>
      </c>
      <c r="O67" s="11">
        <v>0.4</v>
      </c>
      <c r="P67" s="11">
        <v>0.09</v>
      </c>
      <c r="Q67" s="11">
        <v>28.7</v>
      </c>
      <c r="R67" s="11">
        <v>3.1</v>
      </c>
      <c r="S67">
        <v>0.04</v>
      </c>
      <c r="T67" s="11">
        <v>5.9</v>
      </c>
      <c r="U67">
        <v>1.3</v>
      </c>
      <c r="V67">
        <v>1.3</v>
      </c>
      <c r="W67">
        <v>12</v>
      </c>
      <c r="X67" s="11">
        <v>3.6</v>
      </c>
      <c r="Y67">
        <v>1.3</v>
      </c>
      <c r="Z67">
        <v>1</v>
      </c>
    </row>
    <row r="68" spans="1:26">
      <c r="A68" t="s">
        <v>280</v>
      </c>
      <c r="B68" t="s">
        <v>52</v>
      </c>
      <c r="C68" t="s">
        <v>49</v>
      </c>
      <c r="D68" t="s">
        <v>281</v>
      </c>
      <c r="E68">
        <v>24</v>
      </c>
      <c r="F68">
        <v>27</v>
      </c>
      <c r="G68">
        <v>2032</v>
      </c>
      <c r="H68">
        <f t="shared" si="5"/>
        <v>22.577777777777779</v>
      </c>
      <c r="I68">
        <v>0</v>
      </c>
      <c r="J68">
        <f t="shared" si="6"/>
        <v>0</v>
      </c>
      <c r="K68">
        <v>0.4</v>
      </c>
      <c r="L68">
        <v>0.2</v>
      </c>
      <c r="M68">
        <v>1</v>
      </c>
      <c r="N68" s="11">
        <f t="shared" si="7"/>
        <v>4.4291338582677163E-2</v>
      </c>
      <c r="O68" s="11">
        <v>0.8</v>
      </c>
      <c r="P68" s="11">
        <v>0.5</v>
      </c>
      <c r="Q68" s="11">
        <v>22.7</v>
      </c>
      <c r="R68" s="11">
        <v>1.3</v>
      </c>
      <c r="S68">
        <v>1</v>
      </c>
      <c r="T68" s="11">
        <v>5</v>
      </c>
      <c r="U68">
        <v>2.5</v>
      </c>
      <c r="V68">
        <v>1.1000000000000001</v>
      </c>
      <c r="W68">
        <v>7</v>
      </c>
      <c r="X68" s="11">
        <v>4</v>
      </c>
      <c r="Y68">
        <v>0.5</v>
      </c>
      <c r="Z68">
        <v>1</v>
      </c>
    </row>
    <row r="69" spans="1:26">
      <c r="A69" t="s">
        <v>282</v>
      </c>
      <c r="B69" t="s">
        <v>158</v>
      </c>
      <c r="C69" t="s">
        <v>49</v>
      </c>
      <c r="D69" t="s">
        <v>140</v>
      </c>
      <c r="E69">
        <v>26</v>
      </c>
      <c r="F69">
        <v>17</v>
      </c>
      <c r="G69">
        <v>821</v>
      </c>
      <c r="H69">
        <f t="shared" si="5"/>
        <v>9.1222222222222218</v>
      </c>
      <c r="I69">
        <v>0</v>
      </c>
      <c r="J69">
        <f t="shared" si="6"/>
        <v>0</v>
      </c>
      <c r="K69">
        <v>0.5</v>
      </c>
      <c r="L69">
        <v>0.06</v>
      </c>
      <c r="M69">
        <v>0</v>
      </c>
      <c r="N69" s="11">
        <f t="shared" si="7"/>
        <v>0</v>
      </c>
      <c r="O69" s="11">
        <v>0.2</v>
      </c>
      <c r="P69" s="11">
        <v>0.06</v>
      </c>
      <c r="Q69" s="11">
        <v>17.7</v>
      </c>
      <c r="R69" s="11">
        <v>1.6</v>
      </c>
      <c r="S69">
        <v>0.06</v>
      </c>
      <c r="T69" s="11">
        <v>2.8</v>
      </c>
      <c r="U69">
        <v>0.7</v>
      </c>
      <c r="V69">
        <v>0.5</v>
      </c>
      <c r="W69">
        <v>4</v>
      </c>
      <c r="X69" s="11">
        <v>1.3</v>
      </c>
      <c r="Y69">
        <v>0.3</v>
      </c>
      <c r="Z69">
        <v>0.8</v>
      </c>
    </row>
    <row r="70" spans="1:26">
      <c r="A70" t="s">
        <v>283</v>
      </c>
      <c r="B70" t="s">
        <v>62</v>
      </c>
      <c r="C70" t="s">
        <v>87</v>
      </c>
      <c r="D70" t="s">
        <v>140</v>
      </c>
      <c r="E70">
        <v>29</v>
      </c>
      <c r="F70">
        <v>22</v>
      </c>
      <c r="G70">
        <v>1531</v>
      </c>
      <c r="H70">
        <f t="shared" si="5"/>
        <v>17.011111111111113</v>
      </c>
      <c r="I70">
        <v>0</v>
      </c>
      <c r="J70">
        <f t="shared" si="6"/>
        <v>0</v>
      </c>
      <c r="K70">
        <v>0.5</v>
      </c>
      <c r="L70">
        <v>0.09</v>
      </c>
      <c r="M70">
        <v>0</v>
      </c>
      <c r="N70" s="11">
        <f t="shared" si="7"/>
        <v>0</v>
      </c>
      <c r="O70" s="11">
        <v>0.2</v>
      </c>
      <c r="P70" s="11">
        <v>0.5</v>
      </c>
      <c r="Q70" s="11">
        <v>22.2</v>
      </c>
      <c r="R70" s="11">
        <v>0.7</v>
      </c>
      <c r="S70">
        <v>0.05</v>
      </c>
      <c r="T70" s="11">
        <v>4.7</v>
      </c>
      <c r="U70">
        <v>1.4</v>
      </c>
      <c r="V70">
        <v>0.7</v>
      </c>
      <c r="W70">
        <v>7</v>
      </c>
      <c r="X70" s="11">
        <v>3.4</v>
      </c>
      <c r="Y70">
        <v>1</v>
      </c>
      <c r="Z70">
        <v>1</v>
      </c>
    </row>
    <row r="71" spans="1:26">
      <c r="A71" t="s">
        <v>284</v>
      </c>
      <c r="B71" t="s">
        <v>54</v>
      </c>
      <c r="C71" t="s">
        <v>49</v>
      </c>
      <c r="D71" t="s">
        <v>89</v>
      </c>
      <c r="E71">
        <v>30</v>
      </c>
      <c r="F71">
        <v>25</v>
      </c>
      <c r="G71">
        <v>1783</v>
      </c>
      <c r="H71">
        <f t="shared" si="5"/>
        <v>19.81111111111111</v>
      </c>
      <c r="I71">
        <v>0</v>
      </c>
      <c r="J71">
        <f t="shared" si="6"/>
        <v>0</v>
      </c>
      <c r="K71">
        <v>0.9</v>
      </c>
      <c r="L71">
        <v>0.2</v>
      </c>
      <c r="M71">
        <v>0</v>
      </c>
      <c r="N71" s="11">
        <f t="shared" si="7"/>
        <v>0</v>
      </c>
      <c r="O71" s="11">
        <v>0.4</v>
      </c>
      <c r="P71" s="11">
        <v>0.2</v>
      </c>
      <c r="Q71" s="11">
        <v>16.600000000000001</v>
      </c>
      <c r="R71" s="11">
        <v>0.8</v>
      </c>
      <c r="S71">
        <v>0.2</v>
      </c>
      <c r="T71" s="11">
        <v>3.2</v>
      </c>
      <c r="U71">
        <v>0.8</v>
      </c>
      <c r="V71">
        <v>0.3</v>
      </c>
      <c r="W71">
        <v>8</v>
      </c>
      <c r="X71" s="11">
        <v>2.8</v>
      </c>
      <c r="Y71">
        <v>0.4</v>
      </c>
      <c r="Z71">
        <v>0.8</v>
      </c>
    </row>
    <row r="72" spans="1:26">
      <c r="A72" t="s">
        <v>285</v>
      </c>
      <c r="B72" t="s">
        <v>48</v>
      </c>
      <c r="C72" t="s">
        <v>154</v>
      </c>
      <c r="D72" t="s">
        <v>286</v>
      </c>
      <c r="E72">
        <v>30</v>
      </c>
      <c r="F72">
        <v>28</v>
      </c>
      <c r="G72">
        <v>1868</v>
      </c>
      <c r="H72">
        <f t="shared" si="5"/>
        <v>20.755555555555556</v>
      </c>
      <c r="I72">
        <v>0</v>
      </c>
      <c r="J72">
        <f t="shared" si="6"/>
        <v>0</v>
      </c>
      <c r="K72">
        <v>0.3</v>
      </c>
      <c r="L72">
        <v>0.1</v>
      </c>
      <c r="M72">
        <v>1</v>
      </c>
      <c r="N72" s="11">
        <f t="shared" si="7"/>
        <v>4.8179871520342608E-2</v>
      </c>
      <c r="O72" s="11">
        <v>0.6</v>
      </c>
      <c r="P72" s="11">
        <v>0.1</v>
      </c>
      <c r="Q72" s="11">
        <v>20.6</v>
      </c>
      <c r="R72" s="11">
        <v>0.8</v>
      </c>
      <c r="S72">
        <v>0.1</v>
      </c>
      <c r="T72" s="11">
        <v>4.8</v>
      </c>
      <c r="U72">
        <v>1.1000000000000001</v>
      </c>
      <c r="V72">
        <v>0.7</v>
      </c>
      <c r="W72">
        <v>12</v>
      </c>
      <c r="X72" s="11">
        <v>3.1</v>
      </c>
      <c r="Y72">
        <v>0.5</v>
      </c>
      <c r="Z72">
        <v>1.4</v>
      </c>
    </row>
    <row r="73" spans="1:26">
      <c r="A73" t="s">
        <v>287</v>
      </c>
      <c r="B73" t="s">
        <v>54</v>
      </c>
      <c r="C73" t="s">
        <v>49</v>
      </c>
      <c r="D73" t="s">
        <v>89</v>
      </c>
      <c r="E73">
        <v>28</v>
      </c>
      <c r="F73">
        <v>19</v>
      </c>
      <c r="G73">
        <v>1269</v>
      </c>
      <c r="H73">
        <f t="shared" si="5"/>
        <v>14.1</v>
      </c>
      <c r="I73">
        <v>0</v>
      </c>
      <c r="J73">
        <f t="shared" si="6"/>
        <v>0</v>
      </c>
      <c r="K73">
        <v>0.2</v>
      </c>
      <c r="L73">
        <v>0</v>
      </c>
      <c r="M73">
        <v>2</v>
      </c>
      <c r="N73" s="11">
        <f t="shared" si="7"/>
        <v>0.14184397163120568</v>
      </c>
      <c r="O73" s="11">
        <v>0.5</v>
      </c>
      <c r="P73" s="11">
        <v>0.3</v>
      </c>
      <c r="Q73" s="11">
        <v>17.399999999999999</v>
      </c>
      <c r="R73" s="11">
        <v>1.4</v>
      </c>
      <c r="S73">
        <v>0.2</v>
      </c>
      <c r="T73" s="11">
        <v>5.0999999999999996</v>
      </c>
      <c r="U73">
        <v>1.4</v>
      </c>
      <c r="V73">
        <v>0.9</v>
      </c>
      <c r="W73">
        <v>4</v>
      </c>
      <c r="X73" s="11">
        <v>3.4</v>
      </c>
      <c r="Y73">
        <v>0.5</v>
      </c>
      <c r="Z73">
        <v>1.4</v>
      </c>
    </row>
    <row r="74" spans="1:26">
      <c r="A74" t="s">
        <v>288</v>
      </c>
      <c r="B74" t="s">
        <v>226</v>
      </c>
      <c r="C74" t="s">
        <v>65</v>
      </c>
      <c r="D74" t="s">
        <v>140</v>
      </c>
      <c r="E74">
        <v>32</v>
      </c>
      <c r="F74">
        <v>24</v>
      </c>
      <c r="G74">
        <v>2160</v>
      </c>
      <c r="H74">
        <f t="shared" si="5"/>
        <v>24</v>
      </c>
      <c r="I74">
        <v>0</v>
      </c>
      <c r="J74">
        <f t="shared" si="6"/>
        <v>0</v>
      </c>
      <c r="K74">
        <v>0.3</v>
      </c>
      <c r="L74">
        <v>0.04</v>
      </c>
      <c r="M74">
        <v>1</v>
      </c>
      <c r="N74" s="11">
        <f t="shared" si="7"/>
        <v>4.1666666666666664E-2</v>
      </c>
      <c r="O74" s="11">
        <v>1.1000000000000001</v>
      </c>
      <c r="P74" s="11">
        <v>0.8</v>
      </c>
      <c r="Q74" s="11">
        <v>24.5</v>
      </c>
      <c r="R74" s="11">
        <v>0.6</v>
      </c>
      <c r="S74">
        <v>0.2</v>
      </c>
      <c r="T74" s="11">
        <v>6.3</v>
      </c>
      <c r="U74">
        <v>1.5</v>
      </c>
      <c r="V74">
        <v>0.4</v>
      </c>
      <c r="W74">
        <v>13</v>
      </c>
      <c r="X74" s="11">
        <v>6.3</v>
      </c>
      <c r="Y74">
        <v>1.3</v>
      </c>
      <c r="Z74">
        <v>1.2</v>
      </c>
    </row>
    <row r="75" spans="1:26">
      <c r="A75" t="s">
        <v>289</v>
      </c>
      <c r="B75" t="s">
        <v>73</v>
      </c>
      <c r="C75" t="s">
        <v>49</v>
      </c>
      <c r="D75" t="s">
        <v>140</v>
      </c>
      <c r="E75">
        <v>28</v>
      </c>
      <c r="F75">
        <v>17</v>
      </c>
      <c r="G75">
        <v>769</v>
      </c>
      <c r="H75">
        <f t="shared" si="5"/>
        <v>8.5444444444444443</v>
      </c>
      <c r="I75">
        <v>0</v>
      </c>
      <c r="J75">
        <f t="shared" si="6"/>
        <v>0</v>
      </c>
      <c r="K75">
        <v>0.5</v>
      </c>
      <c r="L75">
        <v>0.06</v>
      </c>
      <c r="M75">
        <v>0</v>
      </c>
      <c r="N75" s="11">
        <f t="shared" si="7"/>
        <v>0</v>
      </c>
      <c r="O75" s="11">
        <v>0.5</v>
      </c>
      <c r="P75" s="11">
        <v>0.2</v>
      </c>
      <c r="Q75" s="11">
        <v>7.8</v>
      </c>
      <c r="R75" s="11">
        <v>0.6</v>
      </c>
      <c r="S75">
        <v>0.1</v>
      </c>
      <c r="T75" s="11">
        <v>2.8</v>
      </c>
      <c r="U75">
        <v>0.8</v>
      </c>
      <c r="V75">
        <v>0.5</v>
      </c>
      <c r="W75">
        <v>2</v>
      </c>
      <c r="X75" s="11">
        <v>2</v>
      </c>
      <c r="Y75">
        <v>0.2</v>
      </c>
      <c r="Z75">
        <v>1.2</v>
      </c>
    </row>
    <row r="76" spans="1:26">
      <c r="A76" t="s">
        <v>290</v>
      </c>
      <c r="B76" t="s">
        <v>64</v>
      </c>
      <c r="C76" t="s">
        <v>49</v>
      </c>
      <c r="D76" t="s">
        <v>291</v>
      </c>
      <c r="E76">
        <v>21</v>
      </c>
      <c r="F76">
        <v>21</v>
      </c>
      <c r="G76">
        <v>926</v>
      </c>
      <c r="H76">
        <f t="shared" si="5"/>
        <v>10.28888888888889</v>
      </c>
      <c r="I76">
        <v>0</v>
      </c>
      <c r="J76">
        <f t="shared" si="6"/>
        <v>0</v>
      </c>
      <c r="K76">
        <v>0.1</v>
      </c>
      <c r="L76">
        <v>0</v>
      </c>
      <c r="M76">
        <v>0</v>
      </c>
      <c r="N76" s="11">
        <f t="shared" si="7"/>
        <v>0</v>
      </c>
      <c r="O76" s="11">
        <v>0.4</v>
      </c>
      <c r="P76" s="11">
        <v>0.5</v>
      </c>
      <c r="Q76" s="11">
        <v>8.9</v>
      </c>
      <c r="R76" s="11">
        <v>0.9</v>
      </c>
      <c r="S76">
        <v>0.7</v>
      </c>
      <c r="T76" s="11">
        <v>3.9</v>
      </c>
      <c r="U76">
        <v>1.5</v>
      </c>
      <c r="V76">
        <v>1.2</v>
      </c>
      <c r="W76">
        <v>2</v>
      </c>
      <c r="X76" s="11">
        <v>2.9</v>
      </c>
      <c r="Y76">
        <v>0.7</v>
      </c>
      <c r="Z76">
        <v>0.7</v>
      </c>
    </row>
    <row r="77" spans="1:26">
      <c r="A77" t="s">
        <v>292</v>
      </c>
      <c r="B77" t="s">
        <v>73</v>
      </c>
      <c r="C77" t="s">
        <v>49</v>
      </c>
      <c r="D77" t="s">
        <v>89</v>
      </c>
      <c r="E77">
        <v>26</v>
      </c>
      <c r="F77">
        <v>18</v>
      </c>
      <c r="G77">
        <v>386</v>
      </c>
      <c r="H77">
        <f t="shared" si="5"/>
        <v>4.2888888888888888</v>
      </c>
      <c r="I77">
        <v>0</v>
      </c>
      <c r="J77">
        <f t="shared" si="6"/>
        <v>0</v>
      </c>
      <c r="K77">
        <v>0.2</v>
      </c>
      <c r="L77">
        <v>0.06</v>
      </c>
      <c r="M77">
        <v>0</v>
      </c>
      <c r="N77" s="11">
        <f t="shared" si="7"/>
        <v>0</v>
      </c>
      <c r="O77" s="11">
        <v>0.2</v>
      </c>
      <c r="P77" s="11">
        <v>0</v>
      </c>
      <c r="Q77" s="11">
        <v>5.3</v>
      </c>
      <c r="R77" s="11">
        <v>0.9</v>
      </c>
      <c r="S77">
        <v>0.06</v>
      </c>
      <c r="T77" s="11">
        <v>2.2000000000000002</v>
      </c>
      <c r="U77">
        <v>0.5</v>
      </c>
      <c r="V77">
        <v>0.2</v>
      </c>
      <c r="W77">
        <v>1</v>
      </c>
      <c r="X77" s="11">
        <v>1.7</v>
      </c>
      <c r="Y77">
        <v>0.3</v>
      </c>
      <c r="Z77">
        <v>0.9</v>
      </c>
    </row>
    <row r="78" spans="1:26">
      <c r="A78" t="s">
        <v>293</v>
      </c>
      <c r="B78" t="s">
        <v>55</v>
      </c>
      <c r="C78" t="s">
        <v>49</v>
      </c>
      <c r="D78" t="s">
        <v>140</v>
      </c>
      <c r="E78">
        <v>31</v>
      </c>
      <c r="F78">
        <v>24</v>
      </c>
      <c r="G78">
        <v>1057</v>
      </c>
      <c r="H78">
        <f t="shared" si="5"/>
        <v>11.744444444444444</v>
      </c>
      <c r="I78">
        <v>0</v>
      </c>
      <c r="J78">
        <f t="shared" si="6"/>
        <v>0</v>
      </c>
      <c r="K78">
        <v>0.1</v>
      </c>
      <c r="L78">
        <v>0</v>
      </c>
      <c r="M78">
        <v>0</v>
      </c>
      <c r="N78" s="11">
        <f t="shared" si="7"/>
        <v>0</v>
      </c>
      <c r="O78" s="11">
        <v>0.6</v>
      </c>
      <c r="P78" s="11">
        <v>0.1</v>
      </c>
      <c r="Q78" s="11">
        <v>12.2</v>
      </c>
      <c r="R78" s="11">
        <v>0.8</v>
      </c>
      <c r="S78">
        <v>0.08</v>
      </c>
      <c r="T78" s="11">
        <v>3.9</v>
      </c>
      <c r="U78">
        <v>0.9</v>
      </c>
      <c r="V78">
        <v>0.2</v>
      </c>
      <c r="W78">
        <v>2</v>
      </c>
      <c r="X78" s="11">
        <v>3.1</v>
      </c>
      <c r="Y78">
        <v>0.4</v>
      </c>
      <c r="Z78">
        <v>0.6</v>
      </c>
    </row>
    <row r="79" spans="1:26">
      <c r="A79" t="s">
        <v>294</v>
      </c>
      <c r="B79" t="s">
        <v>58</v>
      </c>
      <c r="C79" t="s">
        <v>49</v>
      </c>
      <c r="D79" t="s">
        <v>89</v>
      </c>
      <c r="E79">
        <v>26</v>
      </c>
      <c r="F79">
        <v>18</v>
      </c>
      <c r="G79">
        <v>1207</v>
      </c>
      <c r="H79">
        <f t="shared" si="5"/>
        <v>13.411111111111111</v>
      </c>
      <c r="I79">
        <v>0</v>
      </c>
      <c r="J79">
        <f t="shared" si="6"/>
        <v>0</v>
      </c>
      <c r="K79">
        <v>0.2</v>
      </c>
      <c r="L79">
        <v>0.06</v>
      </c>
      <c r="M79">
        <v>0</v>
      </c>
      <c r="N79" s="11">
        <f t="shared" si="7"/>
        <v>0</v>
      </c>
      <c r="O79" s="11">
        <v>0.3</v>
      </c>
      <c r="P79" s="11">
        <v>0.1</v>
      </c>
      <c r="Q79" s="11">
        <v>22</v>
      </c>
      <c r="R79" s="11">
        <v>0.9</v>
      </c>
      <c r="S79">
        <v>0.06</v>
      </c>
      <c r="T79" s="11">
        <v>5.0999999999999996</v>
      </c>
      <c r="U79">
        <v>1.4</v>
      </c>
      <c r="V79">
        <v>0.6</v>
      </c>
      <c r="W79">
        <v>7</v>
      </c>
      <c r="X79" s="11">
        <v>3.1</v>
      </c>
      <c r="Y79">
        <v>0.3</v>
      </c>
      <c r="Z79">
        <v>1.1000000000000001</v>
      </c>
    </row>
    <row r="80" spans="1:26">
      <c r="A80" t="s">
        <v>295</v>
      </c>
      <c r="B80" t="s">
        <v>48</v>
      </c>
      <c r="C80" t="s">
        <v>49</v>
      </c>
      <c r="D80" t="s">
        <v>140</v>
      </c>
      <c r="E80">
        <v>22</v>
      </c>
      <c r="F80">
        <v>17</v>
      </c>
      <c r="G80">
        <v>826</v>
      </c>
      <c r="H80">
        <f t="shared" si="5"/>
        <v>9.1777777777777771</v>
      </c>
      <c r="I80">
        <v>0</v>
      </c>
      <c r="J80">
        <f t="shared" si="6"/>
        <v>0</v>
      </c>
      <c r="K80">
        <v>0.1</v>
      </c>
      <c r="L80">
        <v>0.06</v>
      </c>
      <c r="M80">
        <v>1</v>
      </c>
      <c r="N80" s="11">
        <f t="shared" si="7"/>
        <v>0.10895883777239711</v>
      </c>
      <c r="O80" s="11">
        <v>0.1</v>
      </c>
      <c r="P80" s="11">
        <v>0.7</v>
      </c>
      <c r="Q80" s="11">
        <v>10.7</v>
      </c>
      <c r="R80" s="11">
        <v>0.5</v>
      </c>
      <c r="S80">
        <v>0.4</v>
      </c>
      <c r="T80" s="11">
        <v>4.5</v>
      </c>
      <c r="U80">
        <v>1.5</v>
      </c>
      <c r="V80">
        <v>0.4</v>
      </c>
      <c r="W80">
        <v>5</v>
      </c>
      <c r="X80" s="11">
        <v>2.6</v>
      </c>
      <c r="Y80">
        <v>0.2</v>
      </c>
      <c r="Z80">
        <v>0.7</v>
      </c>
    </row>
    <row r="81" spans="1:26">
      <c r="A81" t="s">
        <v>296</v>
      </c>
      <c r="B81" t="s">
        <v>147</v>
      </c>
      <c r="C81" t="s">
        <v>49</v>
      </c>
      <c r="D81" t="s">
        <v>140</v>
      </c>
      <c r="E81">
        <v>25</v>
      </c>
      <c r="F81">
        <v>23</v>
      </c>
      <c r="G81">
        <v>925</v>
      </c>
      <c r="H81">
        <f t="shared" si="5"/>
        <v>10.277777777777779</v>
      </c>
      <c r="I81">
        <v>0</v>
      </c>
      <c r="J81">
        <f t="shared" si="6"/>
        <v>0</v>
      </c>
      <c r="K81">
        <v>0.2</v>
      </c>
      <c r="L81">
        <v>0.04</v>
      </c>
      <c r="M81">
        <v>1</v>
      </c>
      <c r="N81" s="11">
        <f t="shared" si="7"/>
        <v>9.7297297297297289E-2</v>
      </c>
      <c r="O81" s="11">
        <v>0.6</v>
      </c>
      <c r="P81" s="11">
        <v>0.3</v>
      </c>
      <c r="Q81" s="11">
        <v>10</v>
      </c>
      <c r="R81" s="11">
        <v>0.8</v>
      </c>
      <c r="S81">
        <v>0.1</v>
      </c>
      <c r="T81" s="11">
        <v>2</v>
      </c>
      <c r="U81">
        <v>0.6</v>
      </c>
      <c r="V81">
        <v>0.1</v>
      </c>
      <c r="W81">
        <v>6</v>
      </c>
      <c r="X81" s="11">
        <v>2.6</v>
      </c>
      <c r="Y81">
        <v>0.4</v>
      </c>
      <c r="Z81">
        <v>0.6</v>
      </c>
    </row>
    <row r="85" spans="1:26">
      <c r="A85" t="s">
        <v>90</v>
      </c>
      <c r="B85" t="s">
        <v>50</v>
      </c>
      <c r="C85" t="s">
        <v>53</v>
      </c>
      <c r="D85" t="s">
        <v>91</v>
      </c>
      <c r="E85">
        <v>28</v>
      </c>
      <c r="F85">
        <v>29</v>
      </c>
      <c r="G85">
        <v>2349</v>
      </c>
      <c r="H85">
        <v>26.1</v>
      </c>
      <c r="I85">
        <v>4</v>
      </c>
      <c r="J85">
        <v>0.1532567049808429</v>
      </c>
      <c r="K85">
        <v>2.2999999999999998</v>
      </c>
      <c r="L85">
        <v>0.6</v>
      </c>
      <c r="M85">
        <v>2</v>
      </c>
      <c r="O85" s="11">
        <v>3.4</v>
      </c>
      <c r="P85" s="11">
        <v>1.3</v>
      </c>
      <c r="Q85" s="11">
        <v>30.1</v>
      </c>
      <c r="R85" s="11">
        <v>2</v>
      </c>
      <c r="S85">
        <v>0.6</v>
      </c>
      <c r="T85" s="11">
        <v>3.9</v>
      </c>
      <c r="U85">
        <v>0.7</v>
      </c>
      <c r="V85">
        <v>0.8</v>
      </c>
      <c r="W85">
        <v>8</v>
      </c>
      <c r="X85" s="11">
        <v>8.8000000000000007</v>
      </c>
      <c r="Y85">
        <v>0.8</v>
      </c>
      <c r="Z85">
        <v>0.9</v>
      </c>
    </row>
    <row r="86" spans="1:26">
      <c r="A86" t="s">
        <v>218</v>
      </c>
      <c r="B86" t="s">
        <v>55</v>
      </c>
      <c r="C86" t="s">
        <v>49</v>
      </c>
      <c r="D86" t="s">
        <v>140</v>
      </c>
      <c r="E86">
        <v>21</v>
      </c>
      <c r="F86">
        <v>28</v>
      </c>
      <c r="G86">
        <v>2520</v>
      </c>
      <c r="H86">
        <v>28</v>
      </c>
      <c r="I86">
        <v>2</v>
      </c>
      <c r="J86">
        <v>7.1428571428571425E-2</v>
      </c>
      <c r="K86">
        <v>0.9</v>
      </c>
      <c r="L86">
        <v>0.3</v>
      </c>
      <c r="M86">
        <v>5</v>
      </c>
      <c r="O86" s="11">
        <v>1.5</v>
      </c>
      <c r="P86" s="11">
        <v>2</v>
      </c>
      <c r="Q86" s="11">
        <v>36.5</v>
      </c>
      <c r="R86" s="11">
        <v>2.2999999999999998</v>
      </c>
      <c r="S86">
        <v>0.5</v>
      </c>
      <c r="T86" s="11">
        <v>4.7</v>
      </c>
      <c r="U86">
        <v>1.2</v>
      </c>
      <c r="V86">
        <v>0.4</v>
      </c>
      <c r="W86">
        <v>11</v>
      </c>
      <c r="X86" s="11">
        <v>5.6</v>
      </c>
      <c r="Y86">
        <v>0.4</v>
      </c>
      <c r="Z86">
        <v>1.2</v>
      </c>
    </row>
    <row r="87" spans="1:26">
      <c r="A87" t="s">
        <v>219</v>
      </c>
      <c r="B87" t="s">
        <v>67</v>
      </c>
      <c r="C87" t="s">
        <v>49</v>
      </c>
      <c r="D87" t="s">
        <v>89</v>
      </c>
      <c r="E87">
        <v>29</v>
      </c>
      <c r="F87">
        <v>26</v>
      </c>
      <c r="G87">
        <v>2256</v>
      </c>
      <c r="H87">
        <v>25.066666666666666</v>
      </c>
      <c r="I87">
        <v>2</v>
      </c>
      <c r="J87">
        <v>7.9787234042553196E-2</v>
      </c>
      <c r="K87">
        <v>0.7</v>
      </c>
      <c r="L87">
        <v>0.2</v>
      </c>
      <c r="M87">
        <v>3</v>
      </c>
      <c r="O87" s="11">
        <v>2.7</v>
      </c>
      <c r="P87" s="11">
        <v>1.2</v>
      </c>
      <c r="Q87" s="11">
        <v>31.2</v>
      </c>
      <c r="R87" s="11">
        <v>1.2</v>
      </c>
      <c r="S87">
        <v>0.2</v>
      </c>
      <c r="T87" s="11">
        <v>5.2</v>
      </c>
      <c r="U87">
        <v>1.5</v>
      </c>
      <c r="V87">
        <v>0.3</v>
      </c>
      <c r="W87">
        <v>8</v>
      </c>
      <c r="X87" s="11">
        <v>7.5</v>
      </c>
      <c r="Y87">
        <v>0.3</v>
      </c>
      <c r="Z87">
        <v>1.8</v>
      </c>
    </row>
    <row r="88" spans="1:26">
      <c r="A88" t="s">
        <v>88</v>
      </c>
      <c r="B88" t="s">
        <v>67</v>
      </c>
      <c r="C88" t="s">
        <v>51</v>
      </c>
      <c r="D88" t="s">
        <v>89</v>
      </c>
      <c r="E88">
        <v>28</v>
      </c>
      <c r="F88">
        <v>30</v>
      </c>
      <c r="G88">
        <v>2700</v>
      </c>
      <c r="H88">
        <f t="shared" ref="H88" si="8">G88/90</f>
        <v>30</v>
      </c>
      <c r="I88">
        <v>6</v>
      </c>
      <c r="J88">
        <f t="shared" ref="J88" si="9">I88/H88</f>
        <v>0.2</v>
      </c>
      <c r="K88">
        <v>1.8</v>
      </c>
      <c r="L88">
        <v>0.6</v>
      </c>
      <c r="M88">
        <v>8</v>
      </c>
      <c r="O88" s="11">
        <v>2.4</v>
      </c>
      <c r="P88" s="12">
        <v>1.8</v>
      </c>
      <c r="Q88" s="11">
        <v>53.4</v>
      </c>
      <c r="R88" s="11">
        <v>2.7</v>
      </c>
      <c r="S88">
        <v>0.5</v>
      </c>
      <c r="T88" s="11">
        <v>6.4</v>
      </c>
      <c r="U88">
        <v>1.6</v>
      </c>
      <c r="V88">
        <v>0.2</v>
      </c>
      <c r="W88">
        <v>17</v>
      </c>
      <c r="X88" s="11">
        <v>7.5</v>
      </c>
      <c r="Y88">
        <v>0.2</v>
      </c>
      <c r="Z88">
        <v>0.8</v>
      </c>
    </row>
    <row r="90" spans="1:26">
      <c r="A90">
        <f>SQRT(($O$85-O86)^2+($P$85-P86)^2+($Q$85-Q86)^2+($R$85-R86)^2+($T$85-T86)^2+($X$85-X86)^2 )</f>
        <v>7.4853189644797364</v>
      </c>
      <c r="D90">
        <f>1-(A90/AVERAGE(A90:A92))</f>
        <v>0.32738137371202936</v>
      </c>
      <c r="F90">
        <f>1-((A90-(MIN(A90:A92)))/AVERAGE(A90:A92))</f>
        <v>0.54247913457319585</v>
      </c>
    </row>
    <row r="91" spans="1:26">
      <c r="A91">
        <f>SQRT(($O$85-O87)^2+($P$85-P87)^2+($Q$85-Q87)^2+($R$85-R87)^2+($T$85-T87)^2+($X$85-X87)^2 )</f>
        <v>2.3937418407171642</v>
      </c>
      <c r="D91">
        <f>1-(A91/AVERAGE(A90:A92))</f>
        <v>0.78490223913883339</v>
      </c>
      <c r="F91">
        <f>1-((A91-(MIN(A90:A92)))/AVERAGE(A90:A92))</f>
        <v>1</v>
      </c>
    </row>
    <row r="92" spans="1:26">
      <c r="A92">
        <f>SQRT(($O$85-O88)^2+($P$85-P88)^2+($Q$85-Q88)^2+($R$85-R88)^2+($T$85-T88)^2+($X$85-X88)^2 )</f>
        <v>23.506807524629966</v>
      </c>
      <c r="D92">
        <f>1-(A92/AVERAGE(A90:A92))</f>
        <v>-1.1122836128508631</v>
      </c>
      <c r="F92">
        <f>1-((A92-(MIN(A90:A92)))/AVERAGE(A90:A92))</f>
        <v>-0.89718585198969647</v>
      </c>
    </row>
  </sheetData>
  <conditionalFormatting sqref="A1">
    <cfRule type="duplicateValues" dxfId="3" priority="2"/>
  </conditionalFormatting>
  <conditionalFormatting sqref="A2:A170">
    <cfRule type="duplicateValues" dxfId="2" priority="3"/>
  </conditionalFormatting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coba</vt:lpstr>
      <vt:lpstr>data</vt:lpstr>
      <vt:lpstr>tes</vt:lpstr>
      <vt:lpstr>contoh</vt:lpstr>
      <vt:lpstr>dataset</vt:lpstr>
      <vt:lpstr>Sheet1</vt:lpstr>
      <vt:lpstr>ALL</vt:lpstr>
      <vt:lpstr>FWD</vt:lpstr>
      <vt:lpstr>MID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2025-10-05T06:15:32Z</dcterms:created>
  <dcterms:modified xsi:type="dcterms:W3CDTF">2025-10-18T13:20:22Z</dcterms:modified>
</cp:coreProperties>
</file>