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A945EE81-8E62-45D1-AAB0-D6924AA601E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Testing Rata2" sheetId="2" r:id="rId2"/>
    <sheet name="K-Means" sheetId="3" r:id="rId3"/>
    <sheet name="Apriori" sheetId="4" r:id="rId4"/>
  </sheets>
  <definedNames>
    <definedName name="_xlnm._FilterDatabase" localSheetId="0" hidden="1">Sheet1!$A$1:$AE$381</definedName>
    <definedName name="_xlnm._FilterDatabase" localSheetId="1" hidden="1">'Testing Rata2'!$A$1:$R$761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4" l="1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2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3" i="4"/>
  <c r="T4" i="4"/>
  <c r="T5" i="4"/>
  <c r="T6" i="4"/>
  <c r="T2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4" i="4"/>
  <c r="S3" i="4"/>
  <c r="S2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12" i="4"/>
  <c r="Q13" i="4"/>
  <c r="Q14" i="4"/>
  <c r="Q15" i="4"/>
  <c r="Q16" i="4"/>
  <c r="Q17" i="4"/>
  <c r="Q18" i="4"/>
  <c r="Q19" i="4"/>
  <c r="Q20" i="4"/>
  <c r="Q21" i="4"/>
  <c r="Q3" i="4"/>
  <c r="Q4" i="4"/>
  <c r="Q5" i="4"/>
  <c r="Q6" i="4"/>
  <c r="Q7" i="4"/>
  <c r="Q8" i="4"/>
  <c r="Q9" i="4"/>
  <c r="Q10" i="4"/>
  <c r="Q11" i="4"/>
  <c r="Q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3" i="4"/>
  <c r="R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M36" i="3"/>
  <c r="M28" i="3"/>
  <c r="M3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M39" i="3" s="1"/>
  <c r="O18" i="3"/>
  <c r="O19" i="3"/>
  <c r="O20" i="3"/>
  <c r="M42" i="3" s="1"/>
  <c r="O21" i="3"/>
  <c r="O2" i="3"/>
  <c r="N3" i="3"/>
  <c r="N4" i="3"/>
  <c r="N5" i="3"/>
  <c r="N6" i="3"/>
  <c r="N7" i="3"/>
  <c r="N8" i="3"/>
  <c r="N9" i="3"/>
  <c r="N10" i="3"/>
  <c r="N11" i="3"/>
  <c r="N12" i="3"/>
  <c r="N13" i="3"/>
  <c r="M35" i="3" s="1"/>
  <c r="P24" i="3" s="1"/>
  <c r="N14" i="3"/>
  <c r="N15" i="3"/>
  <c r="N16" i="3"/>
  <c r="N17" i="3"/>
  <c r="N18" i="3"/>
  <c r="N19" i="3"/>
  <c r="N20" i="3"/>
  <c r="N21" i="3"/>
  <c r="M43" i="3" s="1"/>
  <c r="N2" i="3"/>
  <c r="M2" i="3"/>
  <c r="N24" i="3" s="1"/>
  <c r="M3" i="3"/>
  <c r="N28" i="3" s="1"/>
  <c r="M4" i="3"/>
  <c r="M26" i="3" s="1"/>
  <c r="M5" i="3"/>
  <c r="N27" i="3" s="1"/>
  <c r="M6" i="3"/>
  <c r="M7" i="3"/>
  <c r="N29" i="3" s="1"/>
  <c r="M8" i="3"/>
  <c r="N30" i="3" s="1"/>
  <c r="M9" i="3"/>
  <c r="M31" i="3" s="1"/>
  <c r="M10" i="3"/>
  <c r="N32" i="3" s="1"/>
  <c r="M11" i="3"/>
  <c r="M33" i="3" s="1"/>
  <c r="M12" i="3"/>
  <c r="N34" i="3" s="1"/>
  <c r="M13" i="3"/>
  <c r="N35" i="3" s="1"/>
  <c r="M14" i="3"/>
  <c r="N36" i="3" s="1"/>
  <c r="M15" i="3"/>
  <c r="M37" i="3" s="1"/>
  <c r="M16" i="3"/>
  <c r="M38" i="3" s="1"/>
  <c r="M17" i="3"/>
  <c r="N39" i="3" s="1"/>
  <c r="M18" i="3"/>
  <c r="N40" i="3" s="1"/>
  <c r="M19" i="3"/>
  <c r="N41" i="3" s="1"/>
  <c r="M20" i="3"/>
  <c r="M21" i="3"/>
  <c r="N43" i="3" s="1"/>
  <c r="T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2" i="2"/>
  <c r="U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2" i="2"/>
  <c r="U2" i="2"/>
  <c r="U3" i="2"/>
  <c r="U4" i="2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3" i="2"/>
  <c r="N25" i="3" l="1"/>
  <c r="M34" i="3"/>
  <c r="N38" i="3"/>
  <c r="N26" i="3"/>
  <c r="N31" i="3"/>
  <c r="N37" i="3"/>
  <c r="M25" i="3"/>
  <c r="M30" i="3"/>
  <c r="M29" i="3"/>
  <c r="N33" i="3"/>
  <c r="M41" i="3"/>
  <c r="M27" i="3"/>
  <c r="M40" i="3"/>
  <c r="N42" i="3"/>
</calcChain>
</file>

<file path=xl/sharedStrings.xml><?xml version="1.0" encoding="utf-8"?>
<sst xmlns="http://schemas.openxmlformats.org/spreadsheetml/2006/main" count="7755" uniqueCount="99">
  <si>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</si>
  <si>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</si>
  <si>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</si>
  <si>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</si>
  <si>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</si>
  <si>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</si>
  <si>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</si>
  <si>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</si>
  <si>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</si>
  <si>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</si>
  <si>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</si>
  <si>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</si>
  <si>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</si>
  <si>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</si>
  <si>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</si>
  <si>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</si>
  <si>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</si>
  <si>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</si>
  <si>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</si>
  <si>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</si>
  <si>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</si>
  <si>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</si>
  <si>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</si>
  <si>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</si>
  <si>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</si>
  <si>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</si>
  <si>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</si>
  <si>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</si>
  <si>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</si>
  <si>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</si>
  <si>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</si>
  <si>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</si>
  <si>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</si>
  <si>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</si>
  <si>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</si>
  <si>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</si>
  <si>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</si>
  <si>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</si>
  <si>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</si>
  <si>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</si>
  <si>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</si>
  <si>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</si>
  <si>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</si>
  <si>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</si>
  <si>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</si>
  <si>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</si>
  <si>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</si>
  <si>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</si>
  <si>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</si>
  <si>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</si>
  <si>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</si>
  <si>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</si>
  <si>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</si>
  <si>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</si>
  <si>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</si>
  <si>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</si>
  <si>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</si>
  <si>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</si>
  <si>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</si>
  <si>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</si>
  <si>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</si>
  <si>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</si>
  <si>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</si>
  <si>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</si>
  <si>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</si>
  <si>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</si>
  <si>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</si>
  <si>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</si>
  <si>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</si>
  <si>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</si>
  <si>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</si>
  <si>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</si>
  <si>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</si>
  <si>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</si>
  <si>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</si>
  <si>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</si>
  <si>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</si>
  <si>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</si>
  <si>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</si>
  <si>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</si>
  <si>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</si>
  <si>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</si>
  <si>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</si>
  <si>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</si>
  <si>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</si>
  <si>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</si>
  <si>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</si>
  <si>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</si>
  <si>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</si>
  <si>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</si>
  <si>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</si>
  <si>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</si>
  <si>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</si>
  <si>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</si>
  <si>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</si>
  <si>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</si>
  <si>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a()</t>
  </si>
  <si>
    <t>b()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</si>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</sst>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85.825406365744" createdVersion="8" refreshedVersion="8" minRefreshableVersion="3" recordCount="760" xr:uid="{8BA6214E-C434-422F-88DE-6A2B2E2D02F5}">
  <cacheSource type="worksheet">
    <worksheetSource ref="D1:R761" sheet="Testing Rata2"/>
  </cacheSource>
  <cacheFields count="15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1"/>
    <s v="H"/>
    <n v="0"/>
    <s v="D"/>
    <n v="14"/>
    <n v="5"/>
    <n v="12"/>
    <n v="7"/>
    <n v="2"/>
    <n v="0"/>
  </r>
  <r>
    <x v="1"/>
    <n v="0.5"/>
    <n v="38"/>
    <n v="381"/>
    <n v="290"/>
    <n v="0"/>
    <s v="A"/>
    <n v="0"/>
    <s v="D"/>
    <n v="7"/>
    <n v="2"/>
    <n v="9"/>
    <n v="2"/>
    <n v="3"/>
    <n v="0"/>
  </r>
  <r>
    <x v="2"/>
    <n v="1.2"/>
    <n v="53"/>
    <n v="458"/>
    <n v="382"/>
    <n v="2"/>
    <s v="H"/>
    <n v="1"/>
    <s v="H"/>
    <n v="18"/>
    <n v="6"/>
    <n v="17"/>
    <n v="8"/>
    <n v="2"/>
    <n v="0"/>
  </r>
  <r>
    <x v="3"/>
    <n v="0.5"/>
    <n v="40"/>
    <n v="399"/>
    <n v="298"/>
    <n v="0"/>
    <s v="A"/>
    <n v="0"/>
    <s v="A"/>
    <n v="9"/>
    <n v="1"/>
    <n v="8"/>
    <n v="1"/>
    <n v="1"/>
    <n v="1"/>
  </r>
  <r>
    <x v="4"/>
    <n v="0.3"/>
    <n v="23"/>
    <n v="207"/>
    <n v="128"/>
    <n v="1"/>
    <s v="H"/>
    <n v="1"/>
    <s v="H"/>
    <n v="3"/>
    <n v="1"/>
    <n v="15"/>
    <n v="3"/>
    <n v="2"/>
    <n v="1"/>
  </r>
  <r>
    <x v="5"/>
    <n v="1.3"/>
    <n v="53"/>
    <n v="543"/>
    <n v="420"/>
    <n v="1"/>
    <s v="D"/>
    <n v="1"/>
    <s v="H"/>
    <n v="14"/>
    <n v="8"/>
    <n v="17"/>
    <n v="2"/>
    <n v="1"/>
    <n v="0"/>
  </r>
  <r>
    <x v="6"/>
    <n v="2.2999999999999998"/>
    <n v="52"/>
    <n v="464"/>
    <n v="377"/>
    <n v="1"/>
    <s v="A"/>
    <n v="1"/>
    <s v="D"/>
    <n v="14"/>
    <n v="3"/>
    <n v="18"/>
    <n v="5"/>
    <n v="1"/>
    <n v="0"/>
  </r>
  <r>
    <x v="7"/>
    <n v="1.6"/>
    <n v="46"/>
    <n v="440"/>
    <n v="331"/>
    <n v="2"/>
    <s v="H"/>
    <n v="1"/>
    <s v="H"/>
    <n v="9"/>
    <n v="5"/>
    <n v="6"/>
    <n v="4"/>
    <n v="1"/>
    <n v="0"/>
  </r>
  <r>
    <x v="8"/>
    <n v="1"/>
    <n v="48"/>
    <n v="531"/>
    <n v="461"/>
    <n v="0"/>
    <s v="A"/>
    <n v="0"/>
    <s v="A"/>
    <n v="10"/>
    <n v="3"/>
    <n v="12"/>
    <n v="4"/>
    <n v="1"/>
    <n v="0"/>
  </r>
  <r>
    <x v="9"/>
    <n v="1"/>
    <n v="30"/>
    <n v="313"/>
    <n v="237"/>
    <n v="1"/>
    <s v="D"/>
    <n v="0"/>
    <s v="A"/>
    <n v="7"/>
    <n v="3"/>
    <n v="11"/>
    <n v="2"/>
    <n v="1"/>
    <n v="0"/>
  </r>
  <r>
    <x v="10"/>
    <n v="2.1"/>
    <n v="48"/>
    <n v="514"/>
    <n v="435"/>
    <n v="2"/>
    <s v="H"/>
    <n v="1"/>
    <s v="H"/>
    <n v="14"/>
    <n v="5"/>
    <n v="9"/>
    <n v="4"/>
    <n v="1"/>
    <n v="0"/>
  </r>
  <r>
    <x v="11"/>
    <n v="1.3"/>
    <n v="58"/>
    <n v="596"/>
    <n v="478"/>
    <n v="0"/>
    <s v="A"/>
    <n v="0"/>
    <s v="D"/>
    <n v="14"/>
    <n v="2"/>
    <n v="9"/>
    <n v="3"/>
    <n v="1"/>
    <n v="0"/>
  </r>
  <r>
    <x v="12"/>
    <n v="1.8"/>
    <n v="54"/>
    <n v="582"/>
    <n v="489"/>
    <n v="2"/>
    <s v="H"/>
    <n v="1"/>
    <s v="D"/>
    <n v="18"/>
    <n v="6"/>
    <n v="14"/>
    <n v="7"/>
    <n v="2"/>
    <n v="0"/>
  </r>
  <r>
    <x v="13"/>
    <n v="3.3"/>
    <n v="75"/>
    <n v="796"/>
    <n v="726"/>
    <n v="4"/>
    <s v="H"/>
    <n v="3"/>
    <s v="H"/>
    <n v="14"/>
    <n v="5"/>
    <n v="4"/>
    <n v="10"/>
    <n v="2"/>
    <n v="0"/>
  </r>
  <r>
    <x v="14"/>
    <n v="0.1"/>
    <n v="64"/>
    <n v="691"/>
    <n v="618"/>
    <n v="0"/>
    <s v="A"/>
    <n v="0"/>
    <s v="D"/>
    <n v="5"/>
    <n v="1"/>
    <n v="14"/>
    <n v="4"/>
    <n v="3"/>
    <n v="0"/>
  </r>
  <r>
    <x v="15"/>
    <n v="2.4"/>
    <n v="70"/>
    <n v="658"/>
    <n v="574"/>
    <n v="4"/>
    <s v="H"/>
    <n v="2"/>
    <s v="H"/>
    <n v="13"/>
    <n v="7"/>
    <n v="11"/>
    <n v="12"/>
    <n v="0"/>
    <n v="0"/>
  </r>
  <r>
    <x v="16"/>
    <n v="1.2"/>
    <n v="40"/>
    <n v="358"/>
    <n v="287"/>
    <n v="0"/>
    <s v="A"/>
    <n v="0"/>
    <s v="D"/>
    <n v="11"/>
    <n v="3"/>
    <n v="8"/>
    <n v="4"/>
    <n v="1"/>
    <n v="0"/>
  </r>
  <r>
    <x v="17"/>
    <n v="2.2000000000000002"/>
    <n v="39"/>
    <n v="359"/>
    <n v="263"/>
    <n v="1"/>
    <s v="D"/>
    <n v="1"/>
    <s v="H"/>
    <n v="16"/>
    <n v="4"/>
    <n v="19"/>
    <n v="8"/>
    <n v="2"/>
    <n v="0"/>
  </r>
  <r>
    <x v="18"/>
    <n v="1.9"/>
    <n v="40"/>
    <n v="357"/>
    <n v="272"/>
    <n v="2"/>
    <s v="A"/>
    <n v="2"/>
    <s v="D"/>
    <n v="12"/>
    <n v="4"/>
    <n v="13"/>
    <n v="5"/>
    <n v="2"/>
    <n v="0"/>
  </r>
  <r>
    <x v="19"/>
    <n v="2.5"/>
    <n v="62"/>
    <n v="638"/>
    <n v="571"/>
    <n v="2"/>
    <s v="H"/>
    <n v="1"/>
    <s v="H"/>
    <n v="19"/>
    <n v="8"/>
    <n v="10"/>
    <n v="9"/>
    <n v="2"/>
    <n v="0"/>
  </r>
  <r>
    <x v="2"/>
    <n v="2.1"/>
    <n v="36"/>
    <n v="296"/>
    <n v="215"/>
    <n v="1"/>
    <s v="D"/>
    <n v="1"/>
    <s v="H"/>
    <n v="11"/>
    <n v="7"/>
    <n v="12"/>
    <n v="3"/>
    <n v="3"/>
    <n v="1"/>
  </r>
  <r>
    <x v="7"/>
    <n v="2.8"/>
    <n v="37"/>
    <n v="398"/>
    <n v="331"/>
    <n v="3"/>
    <s v="H"/>
    <n v="1"/>
    <s v="H"/>
    <n v="20"/>
    <n v="7"/>
    <n v="10"/>
    <n v="2"/>
    <n v="2"/>
    <n v="0"/>
  </r>
  <r>
    <x v="3"/>
    <n v="1.8"/>
    <n v="47"/>
    <n v="393"/>
    <n v="280"/>
    <n v="2"/>
    <s v="A"/>
    <n v="0"/>
    <s v="D"/>
    <n v="18"/>
    <n v="8"/>
    <n v="6"/>
    <n v="8"/>
    <n v="2"/>
    <n v="0"/>
  </r>
  <r>
    <x v="1"/>
    <n v="0.4"/>
    <n v="48"/>
    <n v="434"/>
    <n v="360"/>
    <n v="1"/>
    <s v="D"/>
    <n v="1"/>
    <s v="D"/>
    <n v="11"/>
    <n v="4"/>
    <n v="15"/>
    <n v="8"/>
    <n v="2"/>
    <n v="0"/>
  </r>
  <r>
    <x v="9"/>
    <n v="0.4"/>
    <n v="57"/>
    <n v="545"/>
    <n v="471"/>
    <n v="1"/>
    <s v="A"/>
    <n v="0"/>
    <s v="A"/>
    <n v="9"/>
    <n v="3"/>
    <n v="13"/>
    <n v="1"/>
    <n v="4"/>
    <n v="0"/>
  </r>
  <r>
    <x v="5"/>
    <n v="1"/>
    <n v="52"/>
    <n v="412"/>
    <n v="312"/>
    <n v="1"/>
    <s v="D"/>
    <n v="1"/>
    <s v="D"/>
    <n v="16"/>
    <n v="5"/>
    <n v="15"/>
    <n v="7"/>
    <n v="3"/>
    <n v="0"/>
  </r>
  <r>
    <x v="6"/>
    <n v="0.7"/>
    <n v="33"/>
    <n v="379"/>
    <n v="310"/>
    <n v="1"/>
    <s v="A"/>
    <n v="1"/>
    <s v="A"/>
    <n v="10"/>
    <n v="2"/>
    <n v="10"/>
    <n v="3"/>
    <n v="3"/>
    <n v="0"/>
  </r>
  <r>
    <x v="8"/>
    <n v="2.4"/>
    <n v="62"/>
    <n v="628"/>
    <n v="553"/>
    <n v="1"/>
    <s v="D"/>
    <n v="1"/>
    <s v="H"/>
    <n v="13"/>
    <n v="7"/>
    <n v="9"/>
    <n v="4"/>
    <n v="4"/>
    <n v="0"/>
  </r>
  <r>
    <x v="4"/>
    <n v="1.8"/>
    <n v="35"/>
    <n v="296"/>
    <n v="207"/>
    <n v="2"/>
    <s v="H"/>
    <n v="1"/>
    <s v="H"/>
    <n v="9"/>
    <n v="3"/>
    <n v="16"/>
    <n v="7"/>
    <n v="4"/>
    <n v="0"/>
  </r>
  <r>
    <x v="0"/>
    <n v="1.4"/>
    <n v="53"/>
    <n v="556"/>
    <n v="453"/>
    <n v="0"/>
    <s v="A"/>
    <n v="0"/>
    <s v="A"/>
    <n v="8"/>
    <n v="3"/>
    <n v="7"/>
    <n v="5"/>
    <n v="4"/>
    <n v="0"/>
  </r>
  <r>
    <x v="14"/>
    <n v="1.1000000000000001"/>
    <n v="44"/>
    <n v="505"/>
    <n v="439"/>
    <n v="0"/>
    <s v="A"/>
    <n v="0"/>
    <s v="A"/>
    <n v="6"/>
    <n v="4"/>
    <n v="11"/>
    <n v="0"/>
    <n v="1"/>
    <n v="1"/>
  </r>
  <r>
    <x v="10"/>
    <n v="1.6"/>
    <n v="68"/>
    <n v="617"/>
    <n v="512"/>
    <n v="0"/>
    <s v="D"/>
    <n v="0"/>
    <s v="D"/>
    <n v="21"/>
    <n v="6"/>
    <n v="14"/>
    <n v="9"/>
    <n v="4"/>
    <n v="0"/>
  </r>
  <r>
    <x v="11"/>
    <n v="2.5"/>
    <n v="66"/>
    <n v="652"/>
    <n v="533"/>
    <n v="2"/>
    <s v="D"/>
    <n v="0"/>
    <s v="A"/>
    <n v="20"/>
    <n v="4"/>
    <n v="11"/>
    <n v="5"/>
    <n v="0"/>
    <n v="0"/>
  </r>
  <r>
    <x v="12"/>
    <n v="1.5"/>
    <n v="54"/>
    <n v="451"/>
    <n v="351"/>
    <n v="1"/>
    <s v="D"/>
    <n v="1"/>
    <s v="H"/>
    <n v="21"/>
    <n v="5"/>
    <n v="15"/>
    <n v="3"/>
    <n v="2"/>
    <n v="0"/>
  </r>
  <r>
    <x v="19"/>
    <n v="0.9"/>
    <n v="68"/>
    <n v="654"/>
    <n v="542"/>
    <n v="0"/>
    <s v="A"/>
    <n v="0"/>
    <s v="D"/>
    <n v="14"/>
    <n v="5"/>
    <n v="15"/>
    <n v="7"/>
    <n v="4"/>
    <n v="0"/>
  </r>
  <r>
    <x v="13"/>
    <n v="2.1"/>
    <n v="54"/>
    <n v="581"/>
    <n v="507"/>
    <n v="2"/>
    <s v="H"/>
    <n v="2"/>
    <s v="H"/>
    <n v="18"/>
    <n v="7"/>
    <n v="9"/>
    <n v="12"/>
    <n v="3"/>
    <n v="0"/>
  </r>
  <r>
    <x v="16"/>
    <n v="2.1"/>
    <n v="72"/>
    <n v="709"/>
    <n v="628"/>
    <n v="3"/>
    <s v="H"/>
    <n v="1"/>
    <s v="A"/>
    <n v="17"/>
    <n v="8"/>
    <n v="10"/>
    <n v="6"/>
    <n v="1"/>
    <n v="0"/>
  </r>
  <r>
    <x v="17"/>
    <n v="1.7"/>
    <n v="34"/>
    <n v="317"/>
    <n v="214"/>
    <n v="0"/>
    <s v="A"/>
    <n v="0"/>
    <s v="D"/>
    <n v="19"/>
    <n v="7"/>
    <n v="16"/>
    <n v="6"/>
    <n v="6"/>
    <n v="0"/>
  </r>
  <r>
    <x v="15"/>
    <n v="0.7"/>
    <n v="63"/>
    <n v="553"/>
    <n v="470"/>
    <n v="0"/>
    <s v="A"/>
    <n v="0"/>
    <s v="D"/>
    <n v="15"/>
    <n v="5"/>
    <n v="13"/>
    <n v="7"/>
    <n v="5"/>
    <n v="0"/>
  </r>
  <r>
    <x v="18"/>
    <n v="1.2"/>
    <n v="49"/>
    <n v="483"/>
    <n v="389"/>
    <n v="1"/>
    <s v="A"/>
    <n v="1"/>
    <s v="H"/>
    <n v="12"/>
    <n v="5"/>
    <n v="17"/>
    <n v="4"/>
    <n v="3"/>
    <n v="0"/>
  </r>
  <r>
    <x v="6"/>
    <n v="0.9"/>
    <n v="53"/>
    <n v="542"/>
    <n v="463"/>
    <n v="0"/>
    <s v="A"/>
    <n v="0"/>
    <s v="A"/>
    <n v="15"/>
    <n v="7"/>
    <n v="17"/>
    <n v="6"/>
    <n v="5"/>
    <n v="0"/>
  </r>
  <r>
    <x v="16"/>
    <n v="1.7"/>
    <n v="53"/>
    <n v="480"/>
    <n v="412"/>
    <n v="3"/>
    <s v="H"/>
    <n v="0"/>
    <s v="A"/>
    <n v="9"/>
    <n v="4"/>
    <n v="11"/>
    <n v="6"/>
    <n v="3"/>
    <n v="0"/>
  </r>
  <r>
    <x v="12"/>
    <n v="2.2000000000000002"/>
    <n v="39"/>
    <n v="379"/>
    <n v="305"/>
    <n v="3"/>
    <s v="H"/>
    <n v="2"/>
    <s v="H"/>
    <n v="22"/>
    <n v="11"/>
    <n v="16"/>
    <n v="6"/>
    <n v="6"/>
    <n v="0"/>
  </r>
  <r>
    <x v="9"/>
    <n v="0.7"/>
    <n v="58"/>
    <n v="522"/>
    <n v="426"/>
    <n v="1"/>
    <s v="D"/>
    <n v="0"/>
    <s v="A"/>
    <n v="12"/>
    <n v="2"/>
    <n v="11"/>
    <n v="6"/>
    <n v="1"/>
    <n v="0"/>
  </r>
  <r>
    <x v="19"/>
    <n v="2"/>
    <n v="58"/>
    <n v="619"/>
    <n v="546"/>
    <n v="3"/>
    <s v="H"/>
    <n v="3"/>
    <s v="H"/>
    <n v="19"/>
    <n v="13"/>
    <n v="10"/>
    <n v="3"/>
    <n v="1"/>
    <n v="0"/>
  </r>
  <r>
    <x v="14"/>
    <n v="2.4"/>
    <n v="53"/>
    <n v="517"/>
    <n v="439"/>
    <n v="1"/>
    <s v="D"/>
    <n v="1"/>
    <s v="H"/>
    <n v="11"/>
    <n v="3"/>
    <n v="16"/>
    <n v="2"/>
    <n v="4"/>
    <n v="0"/>
  </r>
  <r>
    <x v="15"/>
    <n v="3.5"/>
    <n v="48"/>
    <n v="485"/>
    <n v="381"/>
    <n v="3"/>
    <s v="H"/>
    <n v="2"/>
    <s v="H"/>
    <n v="23"/>
    <n v="10"/>
    <n v="11"/>
    <n v="9"/>
    <n v="3"/>
    <n v="0"/>
  </r>
  <r>
    <x v="11"/>
    <n v="1"/>
    <n v="33"/>
    <n v="342"/>
    <n v="239"/>
    <n v="0"/>
    <s v="D"/>
    <n v="0"/>
    <s v="D"/>
    <n v="9"/>
    <n v="4"/>
    <n v="7"/>
    <n v="4"/>
    <n v="3"/>
    <n v="0"/>
  </r>
  <r>
    <x v="10"/>
    <n v="1"/>
    <n v="70"/>
    <n v="619"/>
    <n v="510"/>
    <n v="2"/>
    <s v="D"/>
    <n v="2"/>
    <s v="H"/>
    <n v="14"/>
    <n v="3"/>
    <n v="12"/>
    <n v="9"/>
    <n v="3"/>
    <n v="0"/>
  </r>
  <r>
    <x v="13"/>
    <n v="2.1"/>
    <n v="77"/>
    <n v="749"/>
    <n v="669"/>
    <n v="2"/>
    <s v="D"/>
    <n v="1"/>
    <s v="A"/>
    <n v="33"/>
    <n v="11"/>
    <n v="7"/>
    <n v="8"/>
    <n v="3"/>
    <n v="0"/>
  </r>
  <r>
    <x v="4"/>
    <n v="1.6"/>
    <n v="38"/>
    <n v="368"/>
    <n v="285"/>
    <n v="1"/>
    <s v="D"/>
    <n v="0"/>
    <s v="A"/>
    <n v="11"/>
    <n v="4"/>
    <n v="14"/>
    <n v="5"/>
    <n v="4"/>
    <n v="0"/>
  </r>
  <r>
    <x v="2"/>
    <n v="4.4000000000000004"/>
    <n v="74"/>
    <n v="723"/>
    <n v="620"/>
    <n v="4"/>
    <s v="H"/>
    <n v="2"/>
    <s v="H"/>
    <n v="36"/>
    <n v="16"/>
    <n v="11"/>
    <n v="17"/>
    <n v="2"/>
    <n v="0"/>
  </r>
  <r>
    <x v="7"/>
    <n v="0.4"/>
    <n v="57"/>
    <n v="578"/>
    <n v="448"/>
    <n v="1"/>
    <s v="D"/>
    <n v="1"/>
    <s v="H"/>
    <n v="8"/>
    <n v="3"/>
    <n v="2"/>
    <n v="7"/>
    <n v="2"/>
    <n v="0"/>
  </r>
  <r>
    <x v="8"/>
    <n v="4.2"/>
    <n v="41"/>
    <n v="414"/>
    <n v="312"/>
    <n v="4"/>
    <s v="H"/>
    <n v="4"/>
    <s v="H"/>
    <n v="15"/>
    <n v="7"/>
    <n v="11"/>
    <n v="8"/>
    <n v="3"/>
    <n v="0"/>
  </r>
  <r>
    <x v="3"/>
    <n v="0.9"/>
    <n v="41"/>
    <n v="399"/>
    <n v="287"/>
    <n v="2"/>
    <s v="H"/>
    <n v="0"/>
    <s v="A"/>
    <n v="8"/>
    <n v="2"/>
    <n v="13"/>
    <n v="5"/>
    <n v="2"/>
    <n v="0"/>
  </r>
  <r>
    <x v="5"/>
    <n v="0.8"/>
    <n v="41"/>
    <n v="398"/>
    <n v="291"/>
    <n v="0"/>
    <s v="A"/>
    <n v="0"/>
    <s v="D"/>
    <n v="11"/>
    <n v="1"/>
    <n v="11"/>
    <n v="6"/>
    <n v="2"/>
    <n v="0"/>
  </r>
  <r>
    <x v="18"/>
    <n v="0.6"/>
    <n v="45"/>
    <n v="465"/>
    <n v="382"/>
    <n v="1"/>
    <s v="A"/>
    <n v="0"/>
    <s v="A"/>
    <n v="8"/>
    <n v="3"/>
    <n v="16"/>
    <n v="2"/>
    <n v="2"/>
    <n v="0"/>
  </r>
  <r>
    <x v="1"/>
    <n v="1.2"/>
    <n v="44"/>
    <n v="441"/>
    <n v="361"/>
    <n v="2"/>
    <s v="D"/>
    <n v="1"/>
    <s v="A"/>
    <n v="15"/>
    <n v="5"/>
    <n v="10"/>
    <n v="10"/>
    <n v="4"/>
    <n v="0"/>
  </r>
  <r>
    <x v="0"/>
    <n v="1"/>
    <n v="39"/>
    <n v="436"/>
    <n v="336"/>
    <n v="0"/>
    <s v="A"/>
    <n v="0"/>
    <s v="A"/>
    <n v="11"/>
    <n v="2"/>
    <n v="16"/>
    <n v="5"/>
    <n v="5"/>
    <n v="1"/>
  </r>
  <r>
    <x v="17"/>
    <n v="1.3"/>
    <n v="40"/>
    <n v="420"/>
    <n v="321"/>
    <n v="3"/>
    <s v="H"/>
    <n v="3"/>
    <s v="H"/>
    <n v="14"/>
    <n v="6"/>
    <n v="19"/>
    <n v="7"/>
    <n v="2"/>
    <n v="0"/>
  </r>
  <r>
    <x v="11"/>
    <n v="0.6"/>
    <n v="32"/>
    <n v="325"/>
    <n v="221"/>
    <n v="0"/>
    <s v="A"/>
    <n v="0"/>
    <s v="A"/>
    <n v="9"/>
    <n v="5"/>
    <n v="7"/>
    <n v="3"/>
    <n v="4"/>
    <n v="0"/>
  </r>
  <r>
    <x v="2"/>
    <n v="2.8"/>
    <n v="59"/>
    <n v="590"/>
    <n v="505"/>
    <n v="3"/>
    <s v="H"/>
    <n v="0"/>
    <s v="D"/>
    <n v="29"/>
    <n v="6"/>
    <n v="10"/>
    <n v="13"/>
    <n v="0"/>
    <n v="0"/>
  </r>
  <r>
    <x v="7"/>
    <n v="4.2"/>
    <n v="44"/>
    <n v="410"/>
    <n v="308"/>
    <n v="5"/>
    <s v="H"/>
    <n v="4"/>
    <s v="H"/>
    <n v="19"/>
    <n v="12"/>
    <n v="9"/>
    <n v="10"/>
    <n v="2"/>
    <n v="0"/>
  </r>
  <r>
    <x v="9"/>
    <n v="0.8"/>
    <n v="45"/>
    <n v="404"/>
    <n v="306"/>
    <n v="1"/>
    <s v="H"/>
    <n v="1"/>
    <s v="H"/>
    <n v="6"/>
    <n v="2"/>
    <n v="12"/>
    <n v="0"/>
    <n v="4"/>
    <n v="0"/>
  </r>
  <r>
    <x v="13"/>
    <n v="1.6"/>
    <n v="58"/>
    <n v="663"/>
    <n v="592"/>
    <n v="3"/>
    <s v="H"/>
    <n v="1"/>
    <s v="D"/>
    <n v="20"/>
    <n v="7"/>
    <n v="4"/>
    <n v="8"/>
    <n v="2"/>
    <n v="0"/>
  </r>
  <r>
    <x v="6"/>
    <n v="3.6"/>
    <n v="52"/>
    <n v="528"/>
    <n v="452"/>
    <n v="4"/>
    <s v="H"/>
    <n v="2"/>
    <s v="H"/>
    <n v="23"/>
    <n v="13"/>
    <n v="12"/>
    <n v="5"/>
    <n v="0"/>
    <n v="0"/>
  </r>
  <r>
    <x v="3"/>
    <n v="0.7"/>
    <n v="33"/>
    <n v="340"/>
    <n v="246"/>
    <n v="0"/>
    <s v="D"/>
    <n v="0"/>
    <s v="D"/>
    <n v="8"/>
    <n v="2"/>
    <n v="12"/>
    <n v="0"/>
    <n v="1"/>
    <n v="0"/>
  </r>
  <r>
    <x v="16"/>
    <n v="0.5"/>
    <n v="53"/>
    <n v="454"/>
    <n v="359"/>
    <n v="0"/>
    <s v="D"/>
    <n v="0"/>
    <s v="D"/>
    <n v="11"/>
    <n v="1"/>
    <n v="12"/>
    <n v="6"/>
    <n v="1"/>
    <n v="0"/>
  </r>
  <r>
    <x v="8"/>
    <n v="2.2999999999999998"/>
    <n v="65"/>
    <n v="641"/>
    <n v="543"/>
    <n v="1"/>
    <s v="D"/>
    <n v="0"/>
    <s v="D"/>
    <n v="22"/>
    <n v="8"/>
    <n v="12"/>
    <n v="11"/>
    <n v="6"/>
    <n v="0"/>
  </r>
  <r>
    <x v="10"/>
    <n v="1.8"/>
    <n v="41"/>
    <n v="397"/>
    <n v="319"/>
    <n v="3"/>
    <s v="H"/>
    <n v="0"/>
    <s v="A"/>
    <n v="11"/>
    <n v="4"/>
    <n v="14"/>
    <n v="4"/>
    <n v="2"/>
    <n v="0"/>
  </r>
  <r>
    <x v="15"/>
    <n v="1.9"/>
    <n v="57"/>
    <n v="527"/>
    <n v="443"/>
    <n v="4"/>
    <s v="H"/>
    <n v="1"/>
    <s v="D"/>
    <n v="22"/>
    <n v="7"/>
    <n v="10"/>
    <n v="13"/>
    <n v="1"/>
    <n v="0"/>
  </r>
  <r>
    <x v="12"/>
    <n v="1.8"/>
    <n v="52"/>
    <n v="483"/>
    <n v="398"/>
    <n v="1"/>
    <s v="A"/>
    <n v="1"/>
    <s v="D"/>
    <n v="10"/>
    <n v="4"/>
    <n v="8"/>
    <n v="6"/>
    <n v="3"/>
    <n v="1"/>
  </r>
  <r>
    <x v="1"/>
    <n v="1.3"/>
    <n v="55"/>
    <n v="539"/>
    <n v="449"/>
    <n v="0"/>
    <s v="A"/>
    <n v="0"/>
    <s v="A"/>
    <n v="13"/>
    <n v="2"/>
    <n v="12"/>
    <n v="5"/>
    <n v="1"/>
    <n v="0"/>
  </r>
  <r>
    <x v="0"/>
    <n v="1.3"/>
    <n v="50"/>
    <n v="530"/>
    <n v="435"/>
    <n v="2"/>
    <s v="H"/>
    <n v="0"/>
    <s v="A"/>
    <n v="23"/>
    <n v="11"/>
    <n v="14"/>
    <n v="9"/>
    <n v="2"/>
    <n v="0"/>
  </r>
  <r>
    <x v="4"/>
    <n v="2"/>
    <n v="60"/>
    <n v="599"/>
    <n v="479"/>
    <n v="0"/>
    <s v="A"/>
    <n v="0"/>
    <s v="A"/>
    <n v="21"/>
    <n v="6"/>
    <n v="11"/>
    <n v="9"/>
    <n v="2"/>
    <n v="0"/>
  </r>
  <r>
    <x v="14"/>
    <n v="2.1"/>
    <n v="42"/>
    <n v="398"/>
    <n v="317"/>
    <n v="2"/>
    <s v="A"/>
    <n v="2"/>
    <s v="H"/>
    <n v="14"/>
    <n v="7"/>
    <n v="10"/>
    <n v="10"/>
    <n v="5"/>
    <n v="1"/>
  </r>
  <r>
    <x v="17"/>
    <n v="1.8"/>
    <n v="49"/>
    <n v="453"/>
    <n v="346"/>
    <n v="2"/>
    <s v="H"/>
    <n v="0"/>
    <s v="D"/>
    <n v="13"/>
    <n v="4"/>
    <n v="12"/>
    <n v="7"/>
    <n v="1"/>
    <n v="0"/>
  </r>
  <r>
    <x v="18"/>
    <n v="0.8"/>
    <n v="23"/>
    <n v="237"/>
    <n v="158"/>
    <n v="1"/>
    <s v="A"/>
    <n v="1"/>
    <s v="D"/>
    <n v="3"/>
    <n v="2"/>
    <n v="8"/>
    <n v="1"/>
    <n v="4"/>
    <n v="0"/>
  </r>
  <r>
    <x v="19"/>
    <n v="1.9"/>
    <n v="43"/>
    <n v="439"/>
    <n v="345"/>
    <n v="2"/>
    <s v="H"/>
    <n v="1"/>
    <s v="H"/>
    <n v="9"/>
    <n v="5"/>
    <n v="12"/>
    <n v="1"/>
    <n v="4"/>
    <n v="0"/>
  </r>
  <r>
    <x v="5"/>
    <n v="1.7"/>
    <n v="51"/>
    <n v="493"/>
    <n v="391"/>
    <n v="1"/>
    <s v="H"/>
    <n v="0"/>
    <s v="D"/>
    <n v="20"/>
    <n v="6"/>
    <n v="9"/>
    <n v="6"/>
    <n v="2"/>
    <n v="0"/>
  </r>
  <r>
    <x v="9"/>
    <n v="0.8"/>
    <n v="65"/>
    <n v="615"/>
    <n v="518"/>
    <n v="1"/>
    <s v="A"/>
    <n v="1"/>
    <s v="D"/>
    <n v="11"/>
    <n v="1"/>
    <n v="16"/>
    <n v="6"/>
    <n v="5"/>
    <n v="0"/>
  </r>
  <r>
    <x v="16"/>
    <n v="1.8"/>
    <n v="57"/>
    <n v="475"/>
    <n v="383"/>
    <n v="1"/>
    <s v="D"/>
    <n v="0"/>
    <s v="D"/>
    <n v="18"/>
    <n v="8"/>
    <n v="12"/>
    <n v="9"/>
    <n v="7"/>
    <n v="0"/>
  </r>
  <r>
    <x v="7"/>
    <n v="4"/>
    <n v="65"/>
    <n v="612"/>
    <n v="499"/>
    <n v="4"/>
    <s v="H"/>
    <n v="2"/>
    <s v="D"/>
    <n v="20"/>
    <n v="9"/>
    <n v="7"/>
    <n v="5"/>
    <n v="0"/>
    <n v="0"/>
  </r>
  <r>
    <x v="10"/>
    <n v="1.3"/>
    <n v="51"/>
    <n v="500"/>
    <n v="417"/>
    <n v="2"/>
    <s v="D"/>
    <n v="1"/>
    <s v="H"/>
    <n v="19"/>
    <n v="6"/>
    <n v="12"/>
    <n v="9"/>
    <n v="3"/>
    <n v="0"/>
  </r>
  <r>
    <x v="13"/>
    <n v="2.9"/>
    <n v="57"/>
    <n v="660"/>
    <n v="595"/>
    <n v="1"/>
    <s v="H"/>
    <n v="1"/>
    <s v="H"/>
    <n v="22"/>
    <n v="8"/>
    <n v="9"/>
    <n v="12"/>
    <n v="1"/>
    <n v="0"/>
  </r>
  <r>
    <x v="3"/>
    <n v="0.8"/>
    <n v="40"/>
    <n v="429"/>
    <n v="331"/>
    <n v="1"/>
    <s v="D"/>
    <n v="0"/>
    <s v="D"/>
    <n v="10"/>
    <n v="5"/>
    <n v="8"/>
    <n v="4"/>
    <n v="1"/>
    <n v="0"/>
  </r>
  <r>
    <x v="8"/>
    <n v="1.6"/>
    <n v="50"/>
    <n v="495"/>
    <n v="404"/>
    <n v="2"/>
    <s v="H"/>
    <n v="1"/>
    <s v="D"/>
    <n v="17"/>
    <n v="7"/>
    <n v="13"/>
    <n v="7"/>
    <n v="6"/>
    <n v="0"/>
  </r>
  <r>
    <x v="11"/>
    <n v="0.8"/>
    <n v="34"/>
    <n v="296"/>
    <n v="181"/>
    <n v="1"/>
    <s v="H"/>
    <n v="1"/>
    <s v="H"/>
    <n v="14"/>
    <n v="6"/>
    <n v="16"/>
    <n v="8"/>
    <n v="4"/>
    <n v="0"/>
  </r>
  <r>
    <x v="6"/>
    <n v="2.8"/>
    <n v="42"/>
    <n v="436"/>
    <n v="338"/>
    <n v="2"/>
    <s v="H"/>
    <n v="0"/>
    <s v="D"/>
    <n v="12"/>
    <n v="3"/>
    <n v="6"/>
    <n v="6"/>
    <n v="5"/>
    <n v="0"/>
  </r>
  <r>
    <x v="2"/>
    <n v="0.9"/>
    <n v="45"/>
    <n v="415"/>
    <n v="320"/>
    <n v="2"/>
    <s v="D"/>
    <n v="2"/>
    <s v="H"/>
    <n v="9"/>
    <n v="3"/>
    <n v="14"/>
    <n v="1"/>
    <n v="2"/>
    <n v="0"/>
  </r>
  <r>
    <x v="4"/>
    <n v="0.5"/>
    <n v="37"/>
    <n v="321"/>
    <n v="218"/>
    <n v="1"/>
    <s v="H"/>
    <n v="1"/>
    <s v="H"/>
    <n v="9"/>
    <n v="4"/>
    <n v="16"/>
    <n v="4"/>
    <n v="4"/>
    <n v="0"/>
  </r>
  <r>
    <x v="17"/>
    <n v="2"/>
    <n v="36"/>
    <n v="362"/>
    <n v="297"/>
    <n v="2"/>
    <s v="H"/>
    <n v="1"/>
    <s v="H"/>
    <n v="12"/>
    <n v="6"/>
    <n v="11"/>
    <n v="3"/>
    <n v="2"/>
    <n v="0"/>
  </r>
  <r>
    <x v="1"/>
    <n v="1"/>
    <n v="43"/>
    <n v="359"/>
    <n v="266"/>
    <n v="1"/>
    <s v="D"/>
    <n v="0"/>
    <s v="D"/>
    <n v="14"/>
    <n v="2"/>
    <n v="11"/>
    <n v="4"/>
    <n v="4"/>
    <n v="1"/>
  </r>
  <r>
    <x v="19"/>
    <n v="1.6"/>
    <n v="49"/>
    <n v="483"/>
    <n v="389"/>
    <n v="2"/>
    <s v="H"/>
    <n v="0"/>
    <s v="A"/>
    <n v="16"/>
    <n v="8"/>
    <n v="10"/>
    <n v="10"/>
    <n v="1"/>
    <n v="0"/>
  </r>
  <r>
    <x v="5"/>
    <n v="2.2000000000000002"/>
    <n v="54"/>
    <n v="489"/>
    <n v="397"/>
    <n v="3"/>
    <s v="H"/>
    <n v="1"/>
    <s v="H"/>
    <n v="19"/>
    <n v="6"/>
    <n v="7"/>
    <n v="11"/>
    <n v="1"/>
    <n v="0"/>
  </r>
  <r>
    <x v="14"/>
    <n v="0.7"/>
    <n v="65"/>
    <n v="626"/>
    <n v="559"/>
    <n v="1"/>
    <s v="H"/>
    <n v="0"/>
    <s v="D"/>
    <n v="9"/>
    <n v="2"/>
    <n v="14"/>
    <n v="3"/>
    <n v="4"/>
    <n v="0"/>
  </r>
  <r>
    <x v="18"/>
    <n v="1.5"/>
    <n v="57"/>
    <n v="534"/>
    <n v="423"/>
    <n v="2"/>
    <s v="D"/>
    <n v="0"/>
    <s v="D"/>
    <n v="11"/>
    <n v="6"/>
    <n v="7"/>
    <n v="3"/>
    <n v="1"/>
    <n v="0"/>
  </r>
  <r>
    <x v="15"/>
    <n v="2.4"/>
    <n v="51"/>
    <n v="435"/>
    <n v="369"/>
    <n v="4"/>
    <s v="H"/>
    <n v="0"/>
    <s v="A"/>
    <n v="16"/>
    <n v="6"/>
    <n v="14"/>
    <n v="6"/>
    <n v="2"/>
    <n v="0"/>
  </r>
  <r>
    <x v="0"/>
    <n v="2"/>
    <n v="46"/>
    <n v="441"/>
    <n v="344"/>
    <n v="1"/>
    <s v="D"/>
    <n v="0"/>
    <s v="D"/>
    <n v="11"/>
    <n v="4"/>
    <n v="19"/>
    <n v="4"/>
    <n v="6"/>
    <n v="0"/>
  </r>
  <r>
    <x v="12"/>
    <n v="1.3"/>
    <n v="68"/>
    <n v="712"/>
    <n v="595"/>
    <n v="2"/>
    <s v="H"/>
    <n v="0"/>
    <s v="A"/>
    <n v="26"/>
    <n v="12"/>
    <n v="3"/>
    <n v="11"/>
    <n v="2"/>
    <n v="0"/>
  </r>
  <r>
    <x v="7"/>
    <n v="1.5"/>
    <n v="51"/>
    <n v="457"/>
    <n v="333"/>
    <n v="3"/>
    <s v="H"/>
    <n v="1"/>
    <s v="D"/>
    <n v="12"/>
    <n v="6"/>
    <n v="8"/>
    <n v="6"/>
    <n v="2"/>
    <n v="0"/>
  </r>
  <r>
    <x v="11"/>
    <n v="1.5"/>
    <n v="36"/>
    <n v="385"/>
    <n v="293"/>
    <n v="0"/>
    <s v="A"/>
    <n v="0"/>
    <s v="A"/>
    <n v="13"/>
    <n v="5"/>
    <n v="10"/>
    <n v="1"/>
    <n v="1"/>
    <n v="1"/>
  </r>
  <r>
    <x v="6"/>
    <n v="0.8"/>
    <n v="49"/>
    <n v="492"/>
    <n v="374"/>
    <n v="0"/>
    <s v="D"/>
    <n v="0"/>
    <s v="D"/>
    <n v="11"/>
    <n v="6"/>
    <n v="10"/>
    <n v="7"/>
    <n v="1"/>
    <n v="0"/>
  </r>
  <r>
    <x v="18"/>
    <n v="1.3"/>
    <n v="29"/>
    <n v="299"/>
    <n v="227"/>
    <n v="2"/>
    <s v="H"/>
    <n v="1"/>
    <s v="H"/>
    <n v="8"/>
    <n v="4"/>
    <n v="14"/>
    <n v="1"/>
    <n v="1"/>
    <n v="0"/>
  </r>
  <r>
    <x v="10"/>
    <n v="2.2999999999999998"/>
    <n v="40"/>
    <n v="453"/>
    <n v="390"/>
    <n v="2"/>
    <s v="H"/>
    <n v="0"/>
    <s v="A"/>
    <n v="10"/>
    <n v="4"/>
    <n v="12"/>
    <n v="0"/>
    <n v="3"/>
    <n v="0"/>
  </r>
  <r>
    <x v="19"/>
    <n v="2"/>
    <n v="62"/>
    <n v="644"/>
    <n v="564"/>
    <n v="2"/>
    <s v="H"/>
    <n v="1"/>
    <s v="H"/>
    <n v="14"/>
    <n v="5"/>
    <n v="11"/>
    <n v="2"/>
    <n v="0"/>
    <n v="0"/>
  </r>
  <r>
    <x v="0"/>
    <n v="0.8"/>
    <n v="51"/>
    <n v="534"/>
    <n v="446"/>
    <n v="3"/>
    <s v="H"/>
    <n v="2"/>
    <s v="H"/>
    <n v="13"/>
    <n v="3"/>
    <n v="9"/>
    <n v="1"/>
    <n v="0"/>
    <n v="0"/>
  </r>
  <r>
    <x v="5"/>
    <n v="0.6"/>
    <n v="44"/>
    <n v="429"/>
    <n v="319"/>
    <n v="1"/>
    <s v="A"/>
    <n v="1"/>
    <s v="H"/>
    <n v="9"/>
    <n v="3"/>
    <n v="13"/>
    <n v="4"/>
    <n v="1"/>
    <n v="0"/>
  </r>
  <r>
    <x v="15"/>
    <n v="1.5"/>
    <n v="66"/>
    <n v="609"/>
    <n v="494"/>
    <n v="1"/>
    <s v="A"/>
    <n v="0"/>
    <s v="A"/>
    <n v="17"/>
    <n v="5"/>
    <n v="10"/>
    <n v="12"/>
    <n v="1"/>
    <n v="0"/>
  </r>
  <r>
    <x v="8"/>
    <n v="1.5"/>
    <n v="49"/>
    <n v="447"/>
    <n v="376"/>
    <n v="1"/>
    <s v="D"/>
    <n v="0"/>
    <s v="D"/>
    <n v="17"/>
    <n v="3"/>
    <n v="12"/>
    <n v="4"/>
    <n v="4"/>
    <n v="0"/>
  </r>
  <r>
    <x v="9"/>
    <n v="1.1000000000000001"/>
    <n v="37"/>
    <n v="386"/>
    <n v="286"/>
    <n v="1"/>
    <s v="A"/>
    <n v="0"/>
    <s v="A"/>
    <n v="4"/>
    <n v="1"/>
    <n v="15"/>
    <n v="2"/>
    <n v="4"/>
    <n v="0"/>
  </r>
  <r>
    <x v="2"/>
    <n v="1.2"/>
    <n v="66"/>
    <n v="631"/>
    <n v="560"/>
    <n v="3"/>
    <s v="H"/>
    <n v="1"/>
    <s v="H"/>
    <n v="19"/>
    <n v="7"/>
    <n v="10"/>
    <n v="8"/>
    <n v="3"/>
    <n v="0"/>
  </r>
  <r>
    <x v="16"/>
    <n v="3"/>
    <n v="69"/>
    <n v="658"/>
    <n v="554"/>
    <n v="2"/>
    <s v="D"/>
    <n v="1"/>
    <s v="A"/>
    <n v="17"/>
    <n v="5"/>
    <n v="10"/>
    <n v="10"/>
    <n v="3"/>
    <n v="0"/>
  </r>
  <r>
    <x v="17"/>
    <n v="1.6"/>
    <n v="55"/>
    <n v="542"/>
    <n v="442"/>
    <n v="1"/>
    <s v="A"/>
    <n v="0"/>
    <s v="A"/>
    <n v="19"/>
    <n v="5"/>
    <n v="13"/>
    <n v="7"/>
    <n v="2"/>
    <n v="0"/>
  </r>
  <r>
    <x v="3"/>
    <n v="1.2"/>
    <n v="59"/>
    <n v="533"/>
    <n v="440"/>
    <n v="0"/>
    <s v="D"/>
    <n v="0"/>
    <s v="D"/>
    <n v="27"/>
    <n v="5"/>
    <n v="8"/>
    <n v="10"/>
    <n v="0"/>
    <n v="0"/>
  </r>
  <r>
    <x v="12"/>
    <n v="1"/>
    <n v="59"/>
    <n v="603"/>
    <n v="499"/>
    <n v="1"/>
    <s v="A"/>
    <n v="1"/>
    <s v="D"/>
    <n v="10"/>
    <n v="3"/>
    <n v="14"/>
    <n v="7"/>
    <n v="3"/>
    <n v="0"/>
  </r>
  <r>
    <x v="13"/>
    <n v="2.1"/>
    <n v="58"/>
    <n v="618"/>
    <n v="546"/>
    <n v="0"/>
    <s v="A"/>
    <n v="0"/>
    <s v="A"/>
    <n v="23"/>
    <n v="5"/>
    <n v="19"/>
    <n v="9"/>
    <n v="4"/>
    <n v="0"/>
  </r>
  <r>
    <x v="14"/>
    <n v="1.3"/>
    <n v="38"/>
    <n v="396"/>
    <n v="327"/>
    <n v="2"/>
    <s v="A"/>
    <n v="1"/>
    <s v="D"/>
    <n v="7"/>
    <n v="5"/>
    <n v="11"/>
    <n v="3"/>
    <n v="3"/>
    <n v="0"/>
  </r>
  <r>
    <x v="1"/>
    <n v="1.6"/>
    <n v="40"/>
    <n v="462"/>
    <n v="368"/>
    <n v="1"/>
    <s v="D"/>
    <n v="1"/>
    <s v="D"/>
    <n v="11"/>
    <n v="6"/>
    <n v="11"/>
    <n v="4"/>
    <n v="0"/>
    <n v="0"/>
  </r>
  <r>
    <x v="4"/>
    <n v="1.6"/>
    <n v="53"/>
    <n v="576"/>
    <n v="474"/>
    <n v="0"/>
    <s v="A"/>
    <n v="0"/>
    <s v="A"/>
    <n v="18"/>
    <n v="2"/>
    <n v="11"/>
    <n v="8"/>
    <n v="1"/>
    <n v="0"/>
  </r>
  <r>
    <x v="10"/>
    <n v="1.7"/>
    <n v="53"/>
    <n v="511"/>
    <n v="439"/>
    <n v="1"/>
    <s v="D"/>
    <n v="1"/>
    <s v="H"/>
    <n v="22"/>
    <n v="5"/>
    <n v="20"/>
    <n v="7"/>
    <n v="2"/>
    <n v="0"/>
  </r>
  <r>
    <x v="7"/>
    <n v="2.4"/>
    <n v="60"/>
    <n v="627"/>
    <n v="518"/>
    <n v="4"/>
    <s v="H"/>
    <n v="3"/>
    <s v="H"/>
    <n v="13"/>
    <n v="6"/>
    <n v="9"/>
    <n v="5"/>
    <n v="1"/>
    <n v="0"/>
  </r>
  <r>
    <x v="11"/>
    <n v="1.7"/>
    <n v="49"/>
    <n v="450"/>
    <n v="351"/>
    <n v="1"/>
    <s v="D"/>
    <n v="0"/>
    <s v="D"/>
    <n v="16"/>
    <n v="4"/>
    <n v="12"/>
    <n v="8"/>
    <n v="3"/>
    <n v="0"/>
  </r>
  <r>
    <x v="5"/>
    <n v="1.6"/>
    <n v="45"/>
    <n v="354"/>
    <n v="258"/>
    <n v="1"/>
    <s v="H"/>
    <n v="0"/>
    <s v="D"/>
    <n v="12"/>
    <n v="5"/>
    <n v="5"/>
    <n v="8"/>
    <n v="1"/>
    <n v="0"/>
  </r>
  <r>
    <x v="18"/>
    <n v="0.5"/>
    <n v="60"/>
    <n v="571"/>
    <n v="472"/>
    <n v="2"/>
    <s v="A"/>
    <n v="1"/>
    <s v="A"/>
    <n v="10"/>
    <n v="3"/>
    <n v="13"/>
    <n v="3"/>
    <n v="4"/>
    <n v="0"/>
  </r>
  <r>
    <x v="6"/>
    <n v="1.5"/>
    <n v="40"/>
    <n v="348"/>
    <n v="268"/>
    <n v="2"/>
    <s v="A"/>
    <n v="2"/>
    <s v="A"/>
    <n v="12"/>
    <n v="5"/>
    <n v="10"/>
    <n v="2"/>
    <n v="4"/>
    <n v="0"/>
  </r>
  <r>
    <x v="8"/>
    <n v="1.6"/>
    <n v="64"/>
    <n v="656"/>
    <n v="579"/>
    <n v="3"/>
    <s v="H"/>
    <n v="2"/>
    <s v="H"/>
    <n v="17"/>
    <n v="8"/>
    <n v="21"/>
    <n v="3"/>
    <n v="2"/>
    <n v="0"/>
  </r>
  <r>
    <x v="0"/>
    <n v="1.1000000000000001"/>
    <n v="60"/>
    <n v="653"/>
    <n v="580"/>
    <n v="4"/>
    <s v="H"/>
    <n v="2"/>
    <s v="H"/>
    <n v="11"/>
    <n v="5"/>
    <n v="12"/>
    <n v="2"/>
    <n v="2"/>
    <n v="0"/>
  </r>
  <r>
    <x v="15"/>
    <n v="0.8"/>
    <n v="51"/>
    <n v="532"/>
    <n v="449"/>
    <n v="1"/>
    <s v="D"/>
    <n v="0"/>
    <s v="D"/>
    <n v="8"/>
    <n v="3"/>
    <n v="4"/>
    <n v="7"/>
    <n v="0"/>
    <n v="0"/>
  </r>
  <r>
    <x v="19"/>
    <n v="3.4"/>
    <n v="44"/>
    <n v="459"/>
    <n v="376"/>
    <n v="2"/>
    <s v="H"/>
    <n v="1"/>
    <s v="H"/>
    <n v="18"/>
    <n v="7"/>
    <n v="9"/>
    <n v="7"/>
    <n v="1"/>
    <n v="0"/>
  </r>
  <r>
    <x v="1"/>
    <n v="0.5"/>
    <n v="54"/>
    <n v="563"/>
    <n v="456"/>
    <n v="0"/>
    <s v="A"/>
    <n v="0"/>
    <s v="D"/>
    <n v="9"/>
    <n v="2"/>
    <n v="14"/>
    <n v="4"/>
    <n v="2"/>
    <n v="0"/>
  </r>
  <r>
    <x v="9"/>
    <n v="1.7"/>
    <n v="39"/>
    <n v="409"/>
    <n v="304"/>
    <n v="3"/>
    <s v="H"/>
    <n v="1"/>
    <s v="H"/>
    <n v="8"/>
    <n v="6"/>
    <n v="9"/>
    <n v="3"/>
    <n v="2"/>
    <n v="0"/>
  </r>
  <r>
    <x v="3"/>
    <n v="1"/>
    <n v="44"/>
    <n v="407"/>
    <n v="317"/>
    <n v="4"/>
    <s v="H"/>
    <n v="2"/>
    <s v="H"/>
    <n v="13"/>
    <n v="4"/>
    <n v="10"/>
    <n v="3"/>
    <n v="2"/>
    <n v="0"/>
  </r>
  <r>
    <x v="13"/>
    <n v="2.4"/>
    <n v="66"/>
    <n v="620"/>
    <n v="545"/>
    <n v="3"/>
    <s v="H"/>
    <n v="2"/>
    <s v="H"/>
    <n v="17"/>
    <n v="7"/>
    <n v="7"/>
    <n v="8"/>
    <n v="2"/>
    <n v="0"/>
  </r>
  <r>
    <x v="4"/>
    <n v="2.1"/>
    <n v="42"/>
    <n v="402"/>
    <n v="307"/>
    <n v="3"/>
    <s v="D"/>
    <n v="1"/>
    <s v="H"/>
    <n v="17"/>
    <n v="6"/>
    <n v="9"/>
    <n v="5"/>
    <n v="2"/>
    <n v="0"/>
  </r>
  <r>
    <x v="14"/>
    <n v="1.6"/>
    <n v="45"/>
    <n v="467"/>
    <n v="402"/>
    <n v="1"/>
    <s v="A"/>
    <n v="1"/>
    <s v="A"/>
    <n v="6"/>
    <n v="4"/>
    <n v="7"/>
    <n v="5"/>
    <n v="1"/>
    <n v="1"/>
  </r>
  <r>
    <x v="2"/>
    <n v="2.1"/>
    <n v="51"/>
    <n v="508"/>
    <n v="425"/>
    <n v="2"/>
    <s v="H"/>
    <n v="0"/>
    <s v="D"/>
    <n v="14"/>
    <n v="6"/>
    <n v="12"/>
    <n v="13"/>
    <n v="1"/>
    <n v="0"/>
  </r>
  <r>
    <x v="16"/>
    <n v="2.4"/>
    <n v="49"/>
    <n v="427"/>
    <n v="350"/>
    <n v="3"/>
    <s v="H"/>
    <n v="3"/>
    <s v="H"/>
    <n v="20"/>
    <n v="10"/>
    <n v="11"/>
    <n v="10"/>
    <n v="2"/>
    <n v="0"/>
  </r>
  <r>
    <x v="12"/>
    <n v="1.1000000000000001"/>
    <n v="43"/>
    <n v="419"/>
    <n v="330"/>
    <n v="3"/>
    <s v="H"/>
    <n v="1"/>
    <s v="H"/>
    <n v="6"/>
    <n v="2"/>
    <n v="7"/>
    <n v="5"/>
    <n v="2"/>
    <n v="0"/>
  </r>
  <r>
    <x v="17"/>
    <n v="3.5"/>
    <n v="35"/>
    <n v="290"/>
    <n v="194"/>
    <n v="1"/>
    <s v="H"/>
    <n v="1"/>
    <s v="H"/>
    <n v="21"/>
    <n v="8"/>
    <n v="15"/>
    <n v="5"/>
    <n v="2"/>
    <n v="0"/>
  </r>
  <r>
    <x v="16"/>
    <n v="2.2999999999999998"/>
    <n v="47"/>
    <n v="462"/>
    <n v="383"/>
    <n v="1"/>
    <s v="H"/>
    <n v="1"/>
    <s v="H"/>
    <n v="18"/>
    <n v="5"/>
    <n v="18"/>
    <n v="14"/>
    <n v="1"/>
    <n v="0"/>
  </r>
  <r>
    <x v="7"/>
    <n v="1.2"/>
    <n v="43"/>
    <n v="427"/>
    <n v="331"/>
    <n v="4"/>
    <s v="H"/>
    <n v="2"/>
    <s v="D"/>
    <n v="11"/>
    <n v="8"/>
    <n v="10"/>
    <n v="3"/>
    <n v="3"/>
    <n v="0"/>
  </r>
  <r>
    <x v="11"/>
    <n v="1.3"/>
    <n v="32"/>
    <n v="364"/>
    <n v="276"/>
    <n v="2"/>
    <s v="D"/>
    <n v="1"/>
    <s v="D"/>
    <n v="12"/>
    <n v="3"/>
    <n v="4"/>
    <n v="6"/>
    <n v="1"/>
    <n v="0"/>
  </r>
  <r>
    <x v="0"/>
    <n v="1.6"/>
    <n v="71"/>
    <n v="642"/>
    <n v="548"/>
    <n v="2"/>
    <s v="A"/>
    <n v="1"/>
    <s v="D"/>
    <n v="17"/>
    <n v="7"/>
    <n v="10"/>
    <n v="5"/>
    <n v="0"/>
    <n v="0"/>
  </r>
  <r>
    <x v="12"/>
    <n v="0.2"/>
    <n v="34"/>
    <n v="328"/>
    <n v="233"/>
    <n v="1"/>
    <s v="D"/>
    <n v="1"/>
    <s v="H"/>
    <n v="2"/>
    <n v="2"/>
    <n v="10"/>
    <n v="0"/>
    <n v="4"/>
    <n v="0"/>
  </r>
  <r>
    <x v="1"/>
    <n v="1.3"/>
    <n v="44"/>
    <n v="377"/>
    <n v="268"/>
    <n v="1"/>
    <s v="A"/>
    <n v="1"/>
    <s v="H"/>
    <n v="18"/>
    <n v="5"/>
    <n v="9"/>
    <n v="6"/>
    <n v="2"/>
    <n v="0"/>
  </r>
  <r>
    <x v="9"/>
    <n v="1.3"/>
    <n v="56"/>
    <n v="570"/>
    <n v="472"/>
    <n v="2"/>
    <s v="D"/>
    <n v="0"/>
    <s v="A"/>
    <n v="10"/>
    <n v="3"/>
    <n v="9"/>
    <n v="5"/>
    <n v="1"/>
    <n v="0"/>
  </r>
  <r>
    <x v="15"/>
    <n v="2.8"/>
    <n v="39"/>
    <n v="355"/>
    <n v="286"/>
    <n v="3"/>
    <s v="A"/>
    <n v="2"/>
    <s v="H"/>
    <n v="13"/>
    <n v="5"/>
    <n v="17"/>
    <n v="5"/>
    <n v="2"/>
    <n v="0"/>
  </r>
  <r>
    <x v="6"/>
    <n v="1"/>
    <n v="54"/>
    <n v="480"/>
    <n v="375"/>
    <n v="2"/>
    <s v="H"/>
    <n v="0"/>
    <s v="D"/>
    <n v="19"/>
    <n v="4"/>
    <n v="12"/>
    <n v="11"/>
    <n v="5"/>
    <n v="0"/>
  </r>
  <r>
    <x v="2"/>
    <n v="1.2"/>
    <n v="76"/>
    <n v="746"/>
    <n v="666"/>
    <n v="0"/>
    <s v="D"/>
    <n v="0"/>
    <s v="D"/>
    <n v="13"/>
    <n v="5"/>
    <n v="6"/>
    <n v="8"/>
    <n v="0"/>
    <n v="0"/>
  </r>
  <r>
    <x v="19"/>
    <n v="2.1"/>
    <n v="61"/>
    <n v="586"/>
    <n v="498"/>
    <n v="2"/>
    <s v="D"/>
    <n v="0"/>
    <s v="A"/>
    <n v="16"/>
    <n v="4"/>
    <n v="10"/>
    <n v="5"/>
    <n v="3"/>
    <n v="1"/>
  </r>
  <r>
    <x v="4"/>
    <n v="3.8"/>
    <n v="59"/>
    <n v="668"/>
    <n v="578"/>
    <n v="4"/>
    <s v="H"/>
    <n v="1"/>
    <s v="H"/>
    <n v="27"/>
    <n v="11"/>
    <n v="7"/>
    <n v="5"/>
    <n v="3"/>
    <n v="0"/>
  </r>
  <r>
    <x v="18"/>
    <n v="1.3"/>
    <n v="54"/>
    <n v="549"/>
    <n v="443"/>
    <n v="1"/>
    <s v="A"/>
    <n v="0"/>
    <s v="A"/>
    <n v="16"/>
    <n v="6"/>
    <n v="13"/>
    <n v="7"/>
    <n v="0"/>
    <n v="1"/>
  </r>
  <r>
    <x v="5"/>
    <n v="1.7"/>
    <n v="50"/>
    <n v="501"/>
    <n v="441"/>
    <n v="2"/>
    <s v="H"/>
    <n v="0"/>
    <s v="D"/>
    <n v="17"/>
    <n v="6"/>
    <n v="12"/>
    <n v="4"/>
    <n v="0"/>
    <n v="0"/>
  </r>
  <r>
    <x v="10"/>
    <n v="1"/>
    <n v="64"/>
    <n v="613"/>
    <n v="528"/>
    <n v="1"/>
    <s v="A"/>
    <n v="0"/>
    <s v="A"/>
    <n v="17"/>
    <n v="5"/>
    <n v="11"/>
    <n v="8"/>
    <n v="1"/>
    <n v="0"/>
  </r>
  <r>
    <x v="13"/>
    <n v="0.9"/>
    <n v="52"/>
    <n v="538"/>
    <n v="453"/>
    <n v="1"/>
    <s v="A"/>
    <n v="1"/>
    <s v="H"/>
    <n v="10"/>
    <n v="3"/>
    <n v="5"/>
    <n v="8"/>
    <n v="1"/>
    <n v="0"/>
  </r>
  <r>
    <x v="8"/>
    <n v="2.2000000000000002"/>
    <n v="62"/>
    <n v="585"/>
    <n v="483"/>
    <n v="2"/>
    <s v="H"/>
    <n v="1"/>
    <s v="H"/>
    <n v="26"/>
    <n v="8"/>
    <n v="11"/>
    <n v="8"/>
    <n v="0"/>
    <n v="1"/>
  </r>
  <r>
    <x v="14"/>
    <n v="0.8"/>
    <n v="42"/>
    <n v="458"/>
    <n v="392"/>
    <n v="0"/>
    <s v="A"/>
    <n v="0"/>
    <s v="A"/>
    <n v="9"/>
    <n v="3"/>
    <n v="8"/>
    <n v="2"/>
    <n v="1"/>
    <n v="0"/>
  </r>
  <r>
    <x v="17"/>
    <n v="1.9"/>
    <n v="52"/>
    <n v="491"/>
    <n v="362"/>
    <n v="1"/>
    <s v="D"/>
    <n v="0"/>
    <s v="D"/>
    <n v="29"/>
    <n v="9"/>
    <n v="6"/>
    <n v="12"/>
    <n v="0"/>
    <n v="0"/>
  </r>
  <r>
    <x v="16"/>
    <n v="1.6"/>
    <n v="44"/>
    <n v="451"/>
    <n v="383"/>
    <n v="2"/>
    <s v="H"/>
    <n v="1"/>
    <s v="H"/>
    <n v="11"/>
    <n v="6"/>
    <n v="14"/>
    <n v="5"/>
    <n v="3"/>
    <n v="0"/>
  </r>
  <r>
    <x v="7"/>
    <n v="0.7"/>
    <n v="64"/>
    <n v="589"/>
    <n v="472"/>
    <n v="0"/>
    <s v="A"/>
    <n v="0"/>
    <s v="A"/>
    <n v="7"/>
    <n v="3"/>
    <n v="9"/>
    <n v="9"/>
    <n v="3"/>
    <n v="0"/>
  </r>
  <r>
    <x v="1"/>
    <n v="0.7"/>
    <n v="42"/>
    <n v="462"/>
    <n v="374"/>
    <n v="0"/>
    <s v="A"/>
    <n v="0"/>
    <s v="A"/>
    <n v="10"/>
    <n v="2"/>
    <n v="9"/>
    <n v="2"/>
    <n v="2"/>
    <n v="0"/>
  </r>
  <r>
    <x v="6"/>
    <n v="1.2"/>
    <n v="47"/>
    <n v="418"/>
    <n v="311"/>
    <n v="1"/>
    <s v="D"/>
    <n v="0"/>
    <s v="D"/>
    <n v="11"/>
    <n v="4"/>
    <n v="14"/>
    <n v="8"/>
    <n v="2"/>
    <n v="0"/>
  </r>
  <r>
    <x v="11"/>
    <n v="1.6"/>
    <n v="42"/>
    <n v="422"/>
    <n v="336"/>
    <n v="1"/>
    <s v="A"/>
    <n v="1"/>
    <s v="A"/>
    <n v="15"/>
    <n v="6"/>
    <n v="9"/>
    <n v="3"/>
    <n v="2"/>
    <n v="0"/>
  </r>
  <r>
    <x v="3"/>
    <n v="1"/>
    <n v="25"/>
    <n v="231"/>
    <n v="163"/>
    <n v="0"/>
    <s v="D"/>
    <n v="0"/>
    <s v="D"/>
    <n v="5"/>
    <n v="4"/>
    <n v="20"/>
    <n v="2"/>
    <n v="4"/>
    <n v="0"/>
  </r>
  <r>
    <x v="12"/>
    <n v="0.9"/>
    <n v="57"/>
    <n v="598"/>
    <n v="499"/>
    <n v="0"/>
    <s v="D"/>
    <n v="0"/>
    <s v="D"/>
    <n v="16"/>
    <n v="5"/>
    <n v="8"/>
    <n v="6"/>
    <n v="1"/>
    <n v="0"/>
  </r>
  <r>
    <x v="9"/>
    <n v="0.8"/>
    <n v="54"/>
    <n v="595"/>
    <n v="500"/>
    <n v="0"/>
    <s v="A"/>
    <n v="0"/>
    <s v="A"/>
    <n v="9"/>
    <n v="5"/>
    <n v="15"/>
    <n v="6"/>
    <n v="2"/>
    <n v="0"/>
  </r>
  <r>
    <x v="0"/>
    <n v="2.2000000000000002"/>
    <n v="60"/>
    <n v="537"/>
    <n v="426"/>
    <n v="0"/>
    <s v="A"/>
    <n v="0"/>
    <s v="A"/>
    <n v="23"/>
    <n v="7"/>
    <n v="11"/>
    <n v="13"/>
    <n v="1"/>
    <n v="0"/>
  </r>
  <r>
    <x v="15"/>
    <n v="1.3"/>
    <n v="52"/>
    <n v="589"/>
    <n v="490"/>
    <n v="3"/>
    <s v="A"/>
    <n v="1"/>
    <s v="A"/>
    <n v="9"/>
    <n v="5"/>
    <n v="7"/>
    <n v="7"/>
    <n v="1"/>
    <n v="0"/>
  </r>
  <r>
    <x v="13"/>
    <n v="2.1"/>
    <n v="66"/>
    <n v="689"/>
    <n v="615"/>
    <n v="1"/>
    <s v="D"/>
    <n v="1"/>
    <s v="D"/>
    <n v="24"/>
    <n v="5"/>
    <n v="5"/>
    <n v="8"/>
    <n v="1"/>
    <n v="0"/>
  </r>
  <r>
    <x v="17"/>
    <n v="1.4"/>
    <n v="52"/>
    <n v="512"/>
    <n v="405"/>
    <n v="0"/>
    <s v="D"/>
    <n v="0"/>
    <s v="D"/>
    <n v="18"/>
    <n v="4"/>
    <n v="13"/>
    <n v="5"/>
    <n v="2"/>
    <n v="0"/>
  </r>
  <r>
    <x v="8"/>
    <n v="1.1000000000000001"/>
    <n v="47"/>
    <n v="543"/>
    <n v="443"/>
    <n v="1"/>
    <s v="A"/>
    <n v="1"/>
    <s v="H"/>
    <n v="12"/>
    <n v="8"/>
    <n v="13"/>
    <n v="3"/>
    <n v="1"/>
    <n v="0"/>
  </r>
  <r>
    <x v="4"/>
    <n v="2.7"/>
    <n v="62"/>
    <n v="585"/>
    <n v="520"/>
    <n v="3"/>
    <s v="H"/>
    <n v="1"/>
    <s v="H"/>
    <n v="22"/>
    <n v="8"/>
    <n v="15"/>
    <n v="9"/>
    <n v="2"/>
    <n v="0"/>
  </r>
  <r>
    <x v="5"/>
    <n v="1.1000000000000001"/>
    <n v="30"/>
    <n v="287"/>
    <n v="202"/>
    <n v="1"/>
    <s v="H"/>
    <n v="1"/>
    <s v="H"/>
    <n v="10"/>
    <n v="3"/>
    <n v="12"/>
    <n v="2"/>
    <n v="3"/>
    <n v="0"/>
  </r>
  <r>
    <x v="14"/>
    <n v="1.4"/>
    <n v="54"/>
    <n v="519"/>
    <n v="429"/>
    <n v="0"/>
    <s v="A"/>
    <n v="0"/>
    <s v="D"/>
    <n v="18"/>
    <n v="5"/>
    <n v="15"/>
    <n v="2"/>
    <n v="1"/>
    <n v="0"/>
  </r>
  <r>
    <x v="18"/>
    <n v="0.9"/>
    <n v="51"/>
    <n v="514"/>
    <n v="417"/>
    <n v="2"/>
    <s v="H"/>
    <n v="0"/>
    <s v="D"/>
    <n v="7"/>
    <n v="4"/>
    <n v="12"/>
    <n v="4"/>
    <n v="2"/>
    <n v="0"/>
  </r>
  <r>
    <x v="19"/>
    <n v="2"/>
    <n v="68"/>
    <n v="721"/>
    <n v="621"/>
    <n v="3"/>
    <s v="H"/>
    <n v="1"/>
    <s v="D"/>
    <n v="19"/>
    <n v="7"/>
    <n v="17"/>
    <n v="14"/>
    <n v="3"/>
    <n v="0"/>
  </r>
  <r>
    <x v="10"/>
    <n v="1.3"/>
    <n v="57"/>
    <n v="529"/>
    <n v="421"/>
    <n v="0"/>
    <s v="D"/>
    <n v="0"/>
    <s v="D"/>
    <n v="24"/>
    <n v="7"/>
    <n v="6"/>
    <n v="5"/>
    <n v="0"/>
    <n v="0"/>
  </r>
  <r>
    <x v="2"/>
    <n v="1.8"/>
    <n v="68"/>
    <n v="707"/>
    <n v="624"/>
    <n v="1"/>
    <s v="H"/>
    <n v="1"/>
    <s v="H"/>
    <n v="13"/>
    <n v="5"/>
    <n v="7"/>
    <n v="5"/>
    <n v="1"/>
    <n v="0"/>
  </r>
  <r>
    <x v="9"/>
    <n v="1.3"/>
    <n v="53"/>
    <n v="618"/>
    <n v="561"/>
    <n v="0"/>
    <s v="A"/>
    <n v="0"/>
    <s v="A"/>
    <n v="11"/>
    <n v="4"/>
    <n v="11"/>
    <n v="4"/>
    <n v="2"/>
    <n v="0"/>
  </r>
  <r>
    <x v="11"/>
    <n v="2"/>
    <n v="47"/>
    <n v="427"/>
    <n v="316"/>
    <n v="2"/>
    <s v="H"/>
    <n v="1"/>
    <s v="D"/>
    <n v="19"/>
    <n v="10"/>
    <n v="18"/>
    <n v="8"/>
    <n v="2"/>
    <n v="0"/>
  </r>
  <r>
    <x v="3"/>
    <n v="0.9"/>
    <n v="64"/>
    <n v="564"/>
    <n v="440"/>
    <n v="0"/>
    <s v="A"/>
    <n v="0"/>
    <s v="A"/>
    <n v="13"/>
    <n v="2"/>
    <n v="13"/>
    <n v="5"/>
    <n v="4"/>
    <n v="0"/>
  </r>
  <r>
    <x v="12"/>
    <n v="1.1000000000000001"/>
    <n v="52"/>
    <n v="528"/>
    <n v="417"/>
    <n v="2"/>
    <s v="D"/>
    <n v="1"/>
    <s v="H"/>
    <n v="11"/>
    <n v="6"/>
    <n v="7"/>
    <n v="1"/>
    <n v="1"/>
    <n v="0"/>
  </r>
  <r>
    <x v="15"/>
    <n v="2.2000000000000002"/>
    <n v="48"/>
    <n v="459"/>
    <n v="349"/>
    <n v="2"/>
    <s v="D"/>
    <n v="2"/>
    <s v="H"/>
    <n v="13"/>
    <n v="3"/>
    <n v="9"/>
    <n v="5"/>
    <n v="1"/>
    <n v="0"/>
  </r>
  <r>
    <x v="6"/>
    <n v="0.4"/>
    <n v="46"/>
    <n v="495"/>
    <n v="416"/>
    <n v="0"/>
    <s v="A"/>
    <n v="0"/>
    <s v="A"/>
    <n v="7"/>
    <n v="0"/>
    <n v="7"/>
    <n v="3"/>
    <n v="0"/>
    <n v="0"/>
  </r>
  <r>
    <x v="16"/>
    <n v="1.8"/>
    <n v="59"/>
    <n v="523"/>
    <n v="430"/>
    <n v="2"/>
    <s v="D"/>
    <n v="1"/>
    <s v="D"/>
    <n v="20"/>
    <n v="4"/>
    <n v="9"/>
    <n v="12"/>
    <n v="2"/>
    <n v="0"/>
  </r>
  <r>
    <x v="1"/>
    <n v="1.6"/>
    <n v="24"/>
    <n v="249"/>
    <n v="157"/>
    <n v="2"/>
    <s v="H"/>
    <n v="1"/>
    <s v="H"/>
    <n v="9"/>
    <n v="6"/>
    <n v="9"/>
    <n v="4"/>
    <n v="4"/>
    <n v="0"/>
  </r>
  <r>
    <x v="0"/>
    <n v="0.8"/>
    <n v="52"/>
    <n v="615"/>
    <n v="525"/>
    <n v="0"/>
    <s v="A"/>
    <n v="0"/>
    <s v="A"/>
    <n v="10"/>
    <n v="0"/>
    <n v="13"/>
    <n v="2"/>
    <n v="1"/>
    <n v="0"/>
  </r>
  <r>
    <x v="7"/>
    <n v="0.3"/>
    <n v="50"/>
    <n v="511"/>
    <n v="411"/>
    <n v="1"/>
    <s v="A"/>
    <n v="1"/>
    <s v="D"/>
    <n v="5"/>
    <n v="2"/>
    <n v="6"/>
    <n v="4"/>
    <n v="1"/>
    <n v="0"/>
  </r>
  <r>
    <x v="15"/>
    <n v="0.9"/>
    <n v="56"/>
    <n v="512"/>
    <n v="397"/>
    <n v="1"/>
    <s v="A"/>
    <n v="1"/>
    <s v="A"/>
    <n v="13"/>
    <n v="4"/>
    <n v="11"/>
    <n v="9"/>
    <n v="1"/>
    <n v="0"/>
  </r>
  <r>
    <x v="16"/>
    <n v="1.4"/>
    <n v="60"/>
    <n v="657"/>
    <n v="574"/>
    <n v="2"/>
    <s v="H"/>
    <n v="0"/>
    <s v="D"/>
    <n v="13"/>
    <n v="5"/>
    <n v="10"/>
    <n v="7"/>
    <n v="0"/>
    <n v="0"/>
  </r>
  <r>
    <x v="17"/>
    <n v="1.8"/>
    <n v="58"/>
    <n v="502"/>
    <n v="369"/>
    <n v="1"/>
    <s v="H"/>
    <n v="0"/>
    <s v="D"/>
    <n v="19"/>
    <n v="8"/>
    <n v="15"/>
    <n v="9"/>
    <n v="2"/>
    <n v="0"/>
  </r>
  <r>
    <x v="11"/>
    <n v="1.1000000000000001"/>
    <n v="39"/>
    <n v="385"/>
    <n v="283"/>
    <n v="1"/>
    <s v="D"/>
    <n v="0"/>
    <s v="A"/>
    <n v="13"/>
    <n v="6"/>
    <n v="9"/>
    <n v="6"/>
    <n v="0"/>
    <n v="0"/>
  </r>
  <r>
    <x v="13"/>
    <n v="1.9"/>
    <n v="56"/>
    <n v="583"/>
    <n v="510"/>
    <n v="4"/>
    <s v="H"/>
    <n v="2"/>
    <s v="H"/>
    <n v="10"/>
    <n v="7"/>
    <n v="8"/>
    <n v="7"/>
    <n v="2"/>
    <n v="0"/>
  </r>
  <r>
    <x v="14"/>
    <n v="0.3"/>
    <n v="50"/>
    <n v="494"/>
    <n v="412"/>
    <n v="0"/>
    <s v="A"/>
    <n v="0"/>
    <s v="A"/>
    <n v="8"/>
    <n v="1"/>
    <n v="10"/>
    <n v="2"/>
    <n v="2"/>
    <n v="0"/>
  </r>
  <r>
    <x v="10"/>
    <n v="1.5"/>
    <n v="45"/>
    <n v="451"/>
    <n v="379"/>
    <n v="1"/>
    <s v="D"/>
    <n v="0"/>
    <s v="A"/>
    <n v="11"/>
    <n v="4"/>
    <n v="17"/>
    <n v="2"/>
    <n v="2"/>
    <n v="0"/>
  </r>
  <r>
    <x v="12"/>
    <n v="2.2000000000000002"/>
    <n v="73"/>
    <n v="745"/>
    <n v="633"/>
    <n v="2"/>
    <s v="D"/>
    <n v="0"/>
    <s v="A"/>
    <n v="15"/>
    <n v="4"/>
    <n v="10"/>
    <n v="9"/>
    <n v="1"/>
    <n v="0"/>
  </r>
  <r>
    <x v="19"/>
    <n v="2.7"/>
    <n v="53"/>
    <n v="477"/>
    <n v="388"/>
    <n v="2"/>
    <s v="D"/>
    <n v="0"/>
    <s v="D"/>
    <n v="19"/>
    <n v="6"/>
    <n v="10"/>
    <n v="6"/>
    <n v="2"/>
    <n v="0"/>
  </r>
  <r>
    <x v="18"/>
    <n v="1.5"/>
    <n v="60"/>
    <n v="600"/>
    <n v="491"/>
    <n v="0"/>
    <s v="A"/>
    <n v="0"/>
    <s v="A"/>
    <n v="13"/>
    <n v="6"/>
    <n v="10"/>
    <n v="5"/>
    <n v="1"/>
    <n v="0"/>
  </r>
  <r>
    <x v="7"/>
    <n v="2.5"/>
    <n v="45"/>
    <n v="456"/>
    <n v="354"/>
    <n v="2"/>
    <s v="D"/>
    <n v="0"/>
    <s v="D"/>
    <n v="18"/>
    <n v="6"/>
    <n v="4"/>
    <n v="4"/>
    <n v="0"/>
    <n v="0"/>
  </r>
  <r>
    <x v="8"/>
    <n v="2.5"/>
    <n v="57"/>
    <n v="470"/>
    <n v="382"/>
    <n v="2"/>
    <s v="D"/>
    <n v="1"/>
    <s v="H"/>
    <n v="26"/>
    <n v="10"/>
    <n v="15"/>
    <n v="9"/>
    <n v="2"/>
    <n v="0"/>
  </r>
  <r>
    <x v="6"/>
    <n v="1"/>
    <n v="44"/>
    <n v="442"/>
    <n v="356"/>
    <n v="3"/>
    <s v="H"/>
    <n v="2"/>
    <s v="H"/>
    <n v="4"/>
    <n v="3"/>
    <n v="9"/>
    <n v="0"/>
    <n v="3"/>
    <n v="0"/>
  </r>
  <r>
    <x v="5"/>
    <n v="0.3"/>
    <n v="30"/>
    <n v="268"/>
    <n v="168"/>
    <n v="1"/>
    <s v="D"/>
    <n v="1"/>
    <s v="H"/>
    <n v="6"/>
    <n v="3"/>
    <n v="7"/>
    <n v="0"/>
    <n v="2"/>
    <n v="0"/>
  </r>
  <r>
    <x v="3"/>
    <n v="1.1000000000000001"/>
    <n v="50"/>
    <n v="468"/>
    <n v="363"/>
    <n v="0"/>
    <s v="A"/>
    <n v="0"/>
    <s v="D"/>
    <n v="10"/>
    <n v="3"/>
    <n v="17"/>
    <n v="8"/>
    <n v="2"/>
    <n v="0"/>
  </r>
  <r>
    <x v="9"/>
    <n v="1.7"/>
    <n v="57"/>
    <n v="656"/>
    <n v="549"/>
    <n v="0"/>
    <s v="A"/>
    <n v="0"/>
    <s v="D"/>
    <n v="21"/>
    <n v="4"/>
    <n v="7"/>
    <n v="4"/>
    <n v="0"/>
    <n v="0"/>
  </r>
  <r>
    <x v="4"/>
    <n v="2.1"/>
    <n v="60"/>
    <n v="626"/>
    <n v="534"/>
    <n v="3"/>
    <s v="H"/>
    <n v="1"/>
    <s v="H"/>
    <n v="17"/>
    <n v="5"/>
    <n v="10"/>
    <n v="4"/>
    <n v="0"/>
    <n v="0"/>
  </r>
  <r>
    <x v="2"/>
    <n v="1.4"/>
    <n v="53"/>
    <n v="469"/>
    <n v="378"/>
    <n v="2"/>
    <s v="H"/>
    <n v="2"/>
    <s v="H"/>
    <n v="14"/>
    <n v="4"/>
    <n v="16"/>
    <n v="10"/>
    <n v="3"/>
    <n v="0"/>
  </r>
  <r>
    <x v="1"/>
    <n v="0.3"/>
    <n v="47"/>
    <n v="437"/>
    <n v="357"/>
    <n v="0"/>
    <s v="A"/>
    <n v="0"/>
    <s v="D"/>
    <n v="5"/>
    <n v="3"/>
    <n v="13"/>
    <n v="1"/>
    <n v="2"/>
    <n v="0"/>
  </r>
  <r>
    <x v="0"/>
    <n v="3.4"/>
    <n v="60"/>
    <n v="628"/>
    <n v="522"/>
    <n v="3"/>
    <s v="H"/>
    <n v="0"/>
    <s v="A"/>
    <n v="23"/>
    <n v="9"/>
    <n v="7"/>
    <n v="5"/>
    <n v="1"/>
    <n v="0"/>
  </r>
  <r>
    <x v="4"/>
    <n v="0.8"/>
    <n v="56"/>
    <n v="459"/>
    <n v="347"/>
    <n v="1"/>
    <s v="A"/>
    <n v="1"/>
    <s v="A"/>
    <n v="13"/>
    <n v="5"/>
    <n v="7"/>
    <n v="7"/>
    <n v="1"/>
    <n v="0"/>
  </r>
  <r>
    <x v="7"/>
    <n v="0.7"/>
    <n v="40"/>
    <n v="349"/>
    <n v="267"/>
    <n v="0"/>
    <s v="A"/>
    <n v="0"/>
    <s v="D"/>
    <n v="11"/>
    <n v="6"/>
    <n v="6"/>
    <n v="2"/>
    <n v="2"/>
    <n v="0"/>
  </r>
  <r>
    <x v="9"/>
    <n v="0.6"/>
    <n v="40"/>
    <n v="420"/>
    <n v="317"/>
    <n v="0"/>
    <s v="A"/>
    <n v="0"/>
    <s v="D"/>
    <n v="8"/>
    <n v="4"/>
    <n v="8"/>
    <n v="5"/>
    <n v="3"/>
    <n v="0"/>
  </r>
  <r>
    <x v="6"/>
    <n v="0.3"/>
    <n v="53"/>
    <n v="576"/>
    <n v="466"/>
    <n v="0"/>
    <s v="A"/>
    <n v="0"/>
    <s v="D"/>
    <n v="7"/>
    <n v="0"/>
    <n v="13"/>
    <n v="2"/>
    <n v="1"/>
    <n v="1"/>
  </r>
  <r>
    <x v="2"/>
    <n v="1.3"/>
    <n v="66"/>
    <n v="543"/>
    <n v="451"/>
    <n v="2"/>
    <s v="D"/>
    <n v="1"/>
    <s v="H"/>
    <n v="18"/>
    <n v="6"/>
    <n v="10"/>
    <n v="10"/>
    <n v="2"/>
    <n v="0"/>
  </r>
  <r>
    <x v="3"/>
    <n v="1.8"/>
    <n v="36"/>
    <n v="366"/>
    <n v="289"/>
    <n v="3"/>
    <s v="H"/>
    <n v="3"/>
    <s v="H"/>
    <n v="12"/>
    <n v="6"/>
    <n v="14"/>
    <n v="3"/>
    <n v="2"/>
    <n v="0"/>
  </r>
  <r>
    <x v="0"/>
    <n v="1.5"/>
    <n v="51"/>
    <n v="497"/>
    <n v="406"/>
    <n v="1"/>
    <s v="A"/>
    <n v="1"/>
    <s v="D"/>
    <n v="10"/>
    <n v="1"/>
    <n v="13"/>
    <n v="4"/>
    <n v="3"/>
    <n v="0"/>
  </r>
  <r>
    <x v="5"/>
    <n v="1.8"/>
    <n v="45"/>
    <n v="423"/>
    <n v="334"/>
    <n v="3"/>
    <s v="H"/>
    <n v="3"/>
    <s v="H"/>
    <n v="14"/>
    <n v="5"/>
    <n v="4"/>
    <n v="2"/>
    <n v="0"/>
    <n v="0"/>
  </r>
  <r>
    <x v="1"/>
    <n v="0.5"/>
    <n v="33"/>
    <n v="378"/>
    <n v="320"/>
    <n v="0"/>
    <s v="A"/>
    <n v="0"/>
    <s v="A"/>
    <n v="8"/>
    <n v="4"/>
    <n v="4"/>
    <n v="4"/>
    <n v="0"/>
    <n v="0"/>
  </r>
  <r>
    <x v="8"/>
    <n v="3.1"/>
    <n v="63"/>
    <n v="624"/>
    <n v="536"/>
    <n v="3"/>
    <s v="H"/>
    <n v="1"/>
    <s v="D"/>
    <n v="19"/>
    <n v="7"/>
    <n v="8"/>
    <n v="3"/>
    <n v="4"/>
    <n v="0"/>
  </r>
  <r>
    <x v="17"/>
    <n v="1.7"/>
    <n v="50"/>
    <n v="391"/>
    <n v="301"/>
    <n v="5"/>
    <s v="H"/>
    <n v="1"/>
    <s v="H"/>
    <n v="16"/>
    <n v="10"/>
    <n v="9"/>
    <n v="3"/>
    <n v="2"/>
    <n v="0"/>
  </r>
  <r>
    <x v="10"/>
    <n v="0.7"/>
    <n v="69"/>
    <n v="696"/>
    <n v="587"/>
    <n v="0"/>
    <s v="A"/>
    <n v="0"/>
    <s v="A"/>
    <n v="16"/>
    <n v="1"/>
    <n v="8"/>
    <n v="9"/>
    <n v="3"/>
    <n v="0"/>
  </r>
  <r>
    <x v="19"/>
    <n v="2"/>
    <n v="70"/>
    <n v="790"/>
    <n v="696"/>
    <n v="4"/>
    <s v="H"/>
    <n v="3"/>
    <s v="H"/>
    <n v="16"/>
    <n v="6"/>
    <n v="10"/>
    <n v="3"/>
    <n v="0"/>
    <n v="0"/>
  </r>
  <r>
    <x v="14"/>
    <n v="0.8"/>
    <n v="53"/>
    <n v="509"/>
    <n v="421"/>
    <n v="1"/>
    <s v="A"/>
    <n v="1"/>
    <s v="A"/>
    <n v="12"/>
    <n v="5"/>
    <n v="10"/>
    <n v="3"/>
    <n v="1"/>
    <n v="0"/>
  </r>
  <r>
    <x v="18"/>
    <n v="0.7"/>
    <n v="51"/>
    <n v="466"/>
    <n v="384"/>
    <n v="0"/>
    <s v="A"/>
    <n v="0"/>
    <s v="D"/>
    <n v="9"/>
    <n v="4"/>
    <n v="20"/>
    <n v="1"/>
    <n v="0"/>
    <n v="1"/>
  </r>
  <r>
    <x v="13"/>
    <n v="2.2000000000000002"/>
    <n v="56"/>
    <n v="603"/>
    <n v="514"/>
    <n v="3"/>
    <s v="H"/>
    <n v="1"/>
    <s v="D"/>
    <n v="15"/>
    <n v="6"/>
    <n v="6"/>
    <n v="2"/>
    <n v="3"/>
    <n v="0"/>
  </r>
  <r>
    <x v="11"/>
    <n v="1.1000000000000001"/>
    <n v="47"/>
    <n v="350"/>
    <n v="238"/>
    <n v="1"/>
    <s v="A"/>
    <n v="0"/>
    <s v="D"/>
    <n v="16"/>
    <n v="5"/>
    <n v="8"/>
    <n v="4"/>
    <n v="2"/>
    <n v="0"/>
  </r>
  <r>
    <x v="15"/>
    <n v="1"/>
    <n v="61"/>
    <n v="605"/>
    <n v="483"/>
    <n v="1"/>
    <s v="A"/>
    <n v="1"/>
    <s v="H"/>
    <n v="15"/>
    <n v="6"/>
    <n v="6"/>
    <n v="6"/>
    <n v="1"/>
    <n v="0"/>
  </r>
  <r>
    <x v="16"/>
    <n v="0.9"/>
    <n v="46"/>
    <n v="416"/>
    <n v="326"/>
    <n v="1"/>
    <s v="D"/>
    <n v="1"/>
    <s v="H"/>
    <n v="14"/>
    <n v="4"/>
    <n v="13"/>
    <n v="4"/>
    <n v="2"/>
    <n v="0"/>
  </r>
  <r>
    <x v="12"/>
    <n v="0.7"/>
    <n v="51"/>
    <n v="538"/>
    <n v="437"/>
    <n v="0"/>
    <s v="A"/>
    <n v="0"/>
    <s v="D"/>
    <n v="9"/>
    <n v="3"/>
    <n v="7"/>
    <n v="3"/>
    <n v="0"/>
    <n v="0"/>
  </r>
  <r>
    <x v="5"/>
    <n v="3.3"/>
    <n v="38"/>
    <n v="352"/>
    <n v="274"/>
    <n v="7"/>
    <s v="H"/>
    <n v="3"/>
    <s v="H"/>
    <n v="14"/>
    <n v="9"/>
    <n v="8"/>
    <n v="4"/>
    <n v="1"/>
    <n v="0"/>
  </r>
  <r>
    <x v="17"/>
    <n v="1.6"/>
    <n v="49"/>
    <n v="449"/>
    <n v="346"/>
    <n v="0"/>
    <s v="A"/>
    <n v="0"/>
    <s v="A"/>
    <n v="14"/>
    <n v="3"/>
    <n v="15"/>
    <n v="3"/>
    <n v="2"/>
    <n v="0"/>
  </r>
  <r>
    <x v="3"/>
    <n v="2.5"/>
    <n v="48"/>
    <n v="486"/>
    <n v="385"/>
    <n v="4"/>
    <s v="H"/>
    <n v="3"/>
    <s v="H"/>
    <n v="13"/>
    <n v="7"/>
    <n v="7"/>
    <n v="5"/>
    <n v="0"/>
    <n v="0"/>
  </r>
  <r>
    <x v="1"/>
    <n v="1.8"/>
    <n v="57"/>
    <n v="578"/>
    <n v="483"/>
    <n v="1"/>
    <s v="A"/>
    <n v="1"/>
    <s v="D"/>
    <n v="15"/>
    <n v="6"/>
    <n v="11"/>
    <n v="1"/>
    <n v="0"/>
    <n v="0"/>
  </r>
  <r>
    <x v="4"/>
    <n v="0.8"/>
    <n v="49"/>
    <n v="454"/>
    <n v="366"/>
    <n v="1"/>
    <s v="A"/>
    <n v="1"/>
    <s v="H"/>
    <n v="11"/>
    <n v="4"/>
    <n v="10"/>
    <n v="4"/>
    <n v="4"/>
    <n v="0"/>
  </r>
  <r>
    <x v="18"/>
    <n v="1.6"/>
    <n v="32"/>
    <n v="284"/>
    <n v="214"/>
    <n v="2"/>
    <s v="H"/>
    <n v="1"/>
    <s v="H"/>
    <n v="8"/>
    <n v="5"/>
    <n v="20"/>
    <n v="5"/>
    <n v="2"/>
    <n v="0"/>
  </r>
  <r>
    <x v="7"/>
    <n v="2.1"/>
    <n v="54"/>
    <n v="534"/>
    <n v="419"/>
    <n v="0"/>
    <s v="A"/>
    <n v="0"/>
    <s v="A"/>
    <n v="20"/>
    <n v="4"/>
    <n v="4"/>
    <n v="10"/>
    <n v="0"/>
    <n v="0"/>
  </r>
  <r>
    <x v="0"/>
    <n v="1.1000000000000001"/>
    <n v="66"/>
    <n v="608"/>
    <n v="484"/>
    <n v="0"/>
    <s v="A"/>
    <n v="0"/>
    <s v="D"/>
    <n v="17"/>
    <n v="2"/>
    <n v="12"/>
    <n v="11"/>
    <n v="3"/>
    <n v="0"/>
  </r>
  <r>
    <x v="2"/>
    <n v="1"/>
    <n v="46"/>
    <n v="430"/>
    <n v="363"/>
    <n v="5"/>
    <s v="H"/>
    <n v="1"/>
    <s v="H"/>
    <n v="12"/>
    <n v="7"/>
    <n v="6"/>
    <n v="5"/>
    <n v="2"/>
    <n v="0"/>
  </r>
  <r>
    <x v="8"/>
    <n v="1.6"/>
    <n v="68"/>
    <n v="643"/>
    <n v="545"/>
    <n v="2"/>
    <s v="H"/>
    <n v="0"/>
    <s v="A"/>
    <n v="22"/>
    <n v="3"/>
    <n v="11"/>
    <n v="4"/>
    <n v="3"/>
    <n v="0"/>
  </r>
  <r>
    <x v="3"/>
    <n v="1"/>
    <n v="37"/>
    <n v="348"/>
    <n v="235"/>
    <n v="2"/>
    <s v="D"/>
    <n v="1"/>
    <s v="D"/>
    <n v="10"/>
    <n v="3"/>
    <n v="9"/>
    <n v="2"/>
    <n v="2"/>
    <n v="1"/>
  </r>
  <r>
    <x v="10"/>
    <n v="1.4"/>
    <n v="31"/>
    <n v="344"/>
    <n v="265"/>
    <n v="3"/>
    <s v="H"/>
    <n v="2"/>
    <s v="H"/>
    <n v="13"/>
    <n v="5"/>
    <n v="12"/>
    <n v="2"/>
    <n v="1"/>
    <n v="0"/>
  </r>
  <r>
    <x v="9"/>
    <n v="0.2"/>
    <n v="40"/>
    <n v="362"/>
    <n v="258"/>
    <n v="0"/>
    <s v="A"/>
    <n v="0"/>
    <s v="D"/>
    <n v="6"/>
    <n v="2"/>
    <n v="9"/>
    <n v="3"/>
    <n v="2"/>
    <n v="0"/>
  </r>
  <r>
    <x v="16"/>
    <n v="2.4"/>
    <n v="75"/>
    <n v="715"/>
    <n v="622"/>
    <n v="1"/>
    <s v="D"/>
    <n v="0"/>
    <s v="D"/>
    <n v="25"/>
    <n v="6"/>
    <n v="7"/>
    <n v="16"/>
    <n v="0"/>
    <n v="0"/>
  </r>
  <r>
    <x v="12"/>
    <n v="2.1"/>
    <n v="55"/>
    <n v="549"/>
    <n v="464"/>
    <n v="2"/>
    <s v="H"/>
    <n v="1"/>
    <s v="D"/>
    <n v="24"/>
    <n v="10"/>
    <n v="13"/>
    <n v="8"/>
    <n v="0"/>
    <n v="0"/>
  </r>
  <r>
    <x v="13"/>
    <n v="1.9"/>
    <n v="61"/>
    <n v="618"/>
    <n v="564"/>
    <n v="4"/>
    <s v="H"/>
    <n v="3"/>
    <s v="H"/>
    <n v="11"/>
    <n v="7"/>
    <n v="5"/>
    <n v="7"/>
    <n v="0"/>
    <n v="0"/>
  </r>
  <r>
    <x v="14"/>
    <n v="0.8"/>
    <n v="44"/>
    <n v="423"/>
    <n v="325"/>
    <n v="1"/>
    <s v="A"/>
    <n v="0"/>
    <s v="A"/>
    <n v="11"/>
    <n v="4"/>
    <n v="13"/>
    <n v="4"/>
    <n v="1"/>
    <n v="0"/>
  </r>
  <r>
    <x v="6"/>
    <n v="0.8"/>
    <n v="58"/>
    <n v="559"/>
    <n v="453"/>
    <n v="0"/>
    <s v="A"/>
    <n v="0"/>
    <s v="A"/>
    <n v="13"/>
    <n v="3"/>
    <n v="10"/>
    <n v="9"/>
    <n v="1"/>
    <n v="0"/>
  </r>
  <r>
    <x v="11"/>
    <n v="1.6"/>
    <n v="58"/>
    <n v="568"/>
    <n v="427"/>
    <n v="1"/>
    <s v="A"/>
    <n v="0"/>
    <s v="A"/>
    <n v="17"/>
    <n v="6"/>
    <n v="9"/>
    <n v="6"/>
    <n v="0"/>
    <n v="0"/>
  </r>
  <r>
    <x v="19"/>
    <n v="1.7"/>
    <n v="50"/>
    <n v="489"/>
    <n v="392"/>
    <n v="2"/>
    <s v="H"/>
    <n v="2"/>
    <s v="H"/>
    <n v="10"/>
    <n v="3"/>
    <n v="15"/>
    <n v="4"/>
    <n v="2"/>
    <n v="0"/>
  </r>
  <r>
    <x v="15"/>
    <n v="2.2000000000000002"/>
    <n v="55"/>
    <n v="566"/>
    <n v="482"/>
    <n v="1"/>
    <s v="H"/>
    <n v="1"/>
    <s v="H"/>
    <n v="22"/>
    <n v="7"/>
    <n v="13"/>
    <n v="10"/>
    <n v="1"/>
    <n v="0"/>
  </r>
  <r>
    <x v="16"/>
    <n v="0.6"/>
    <n v="52"/>
    <n v="486"/>
    <n v="394"/>
    <n v="2"/>
    <s v="D"/>
    <n v="2"/>
    <s v="H"/>
    <n v="9"/>
    <n v="4"/>
    <n v="8"/>
    <n v="6"/>
    <n v="1"/>
    <n v="0"/>
  </r>
  <r>
    <x v="9"/>
    <n v="0.5"/>
    <n v="48"/>
    <n v="429"/>
    <n v="333"/>
    <n v="0"/>
    <s v="A"/>
    <n v="0"/>
    <s v="A"/>
    <n v="8"/>
    <n v="3"/>
    <n v="10"/>
    <n v="5"/>
    <n v="4"/>
    <n v="0"/>
  </r>
  <r>
    <x v="3"/>
    <n v="1.6"/>
    <n v="38"/>
    <n v="355"/>
    <n v="256"/>
    <n v="2"/>
    <s v="D"/>
    <n v="2"/>
    <s v="H"/>
    <n v="9"/>
    <n v="8"/>
    <n v="12"/>
    <n v="7"/>
    <n v="4"/>
    <n v="0"/>
  </r>
  <r>
    <x v="2"/>
    <n v="1.2"/>
    <n v="68"/>
    <n v="694"/>
    <n v="600"/>
    <n v="0"/>
    <s v="A"/>
    <n v="0"/>
    <s v="A"/>
    <n v="20"/>
    <n v="2"/>
    <n v="16"/>
    <n v="2"/>
    <n v="1"/>
    <n v="1"/>
  </r>
  <r>
    <x v="17"/>
    <n v="0.9"/>
    <n v="46"/>
    <n v="412"/>
    <n v="298"/>
    <n v="0"/>
    <s v="A"/>
    <n v="0"/>
    <s v="A"/>
    <n v="8"/>
    <n v="3"/>
    <n v="17"/>
    <n v="6"/>
    <n v="3"/>
    <n v="1"/>
  </r>
  <r>
    <x v="12"/>
    <n v="0.2"/>
    <n v="62"/>
    <n v="588"/>
    <n v="471"/>
    <n v="0"/>
    <s v="A"/>
    <n v="0"/>
    <s v="A"/>
    <n v="10"/>
    <n v="0"/>
    <n v="10"/>
    <n v="7"/>
    <n v="1"/>
    <n v="0"/>
  </r>
  <r>
    <x v="1"/>
    <n v="1.1000000000000001"/>
    <n v="42"/>
    <n v="391"/>
    <n v="312"/>
    <n v="1"/>
    <s v="A"/>
    <n v="1"/>
    <s v="A"/>
    <n v="17"/>
    <n v="5"/>
    <n v="15"/>
    <n v="4"/>
    <n v="2"/>
    <n v="0"/>
  </r>
  <r>
    <x v="14"/>
    <n v="0.1"/>
    <n v="50"/>
    <n v="467"/>
    <n v="369"/>
    <n v="0"/>
    <s v="A"/>
    <n v="0"/>
    <s v="A"/>
    <n v="6"/>
    <n v="1"/>
    <n v="11"/>
    <n v="5"/>
    <n v="2"/>
    <n v="0"/>
  </r>
  <r>
    <x v="16"/>
    <n v="2.2999999999999998"/>
    <n v="52"/>
    <n v="518"/>
    <n v="441"/>
    <n v="2"/>
    <s v="H"/>
    <n v="0"/>
    <s v="A"/>
    <n v="12"/>
    <n v="6"/>
    <n v="15"/>
    <n v="2"/>
    <n v="1"/>
    <n v="0"/>
  </r>
  <r>
    <x v="4"/>
    <n v="2.9"/>
    <n v="57"/>
    <n v="512"/>
    <n v="407"/>
    <n v="4"/>
    <s v="H"/>
    <n v="4"/>
    <s v="H"/>
    <n v="13"/>
    <n v="5"/>
    <n v="11"/>
    <n v="7"/>
    <n v="1"/>
    <n v="0"/>
  </r>
  <r>
    <x v="13"/>
    <n v="0.6"/>
    <n v="66"/>
    <n v="704"/>
    <n v="627"/>
    <n v="0"/>
    <s v="A"/>
    <n v="0"/>
    <s v="A"/>
    <n v="16"/>
    <n v="5"/>
    <n v="3"/>
    <n v="7"/>
    <n v="0"/>
    <n v="0"/>
  </r>
  <r>
    <x v="10"/>
    <n v="2.4"/>
    <n v="44"/>
    <n v="404"/>
    <n v="285"/>
    <n v="2"/>
    <s v="H"/>
    <n v="1"/>
    <s v="H"/>
    <n v="11"/>
    <n v="4"/>
    <n v="12"/>
    <n v="1"/>
    <n v="2"/>
    <n v="0"/>
  </r>
  <r>
    <x v="11"/>
    <n v="4.3"/>
    <n v="36"/>
    <n v="290"/>
    <n v="202"/>
    <n v="4"/>
    <s v="H"/>
    <n v="1"/>
    <s v="H"/>
    <n v="19"/>
    <n v="6"/>
    <n v="19"/>
    <n v="3"/>
    <n v="3"/>
    <n v="0"/>
  </r>
  <r>
    <x v="18"/>
    <n v="1.3"/>
    <n v="60"/>
    <n v="625"/>
    <n v="535"/>
    <n v="1"/>
    <s v="A"/>
    <n v="1"/>
    <s v="D"/>
    <n v="18"/>
    <n v="5"/>
    <n v="8"/>
    <n v="7"/>
    <n v="1"/>
    <n v="0"/>
  </r>
  <r>
    <x v="8"/>
    <n v="2.4"/>
    <n v="60"/>
    <n v="648"/>
    <n v="585"/>
    <n v="4"/>
    <s v="H"/>
    <n v="3"/>
    <s v="H"/>
    <n v="19"/>
    <n v="10"/>
    <n v="6"/>
    <n v="4"/>
    <n v="1"/>
    <n v="0"/>
  </r>
  <r>
    <x v="7"/>
    <n v="1.4"/>
    <n v="52"/>
    <n v="507"/>
    <n v="411"/>
    <n v="1"/>
    <s v="D"/>
    <n v="1"/>
    <s v="H"/>
    <n v="12"/>
    <n v="3"/>
    <n v="3"/>
    <n v="2"/>
    <n v="2"/>
    <n v="0"/>
  </r>
  <r>
    <x v="0"/>
    <n v="0.7"/>
    <n v="45"/>
    <n v="397"/>
    <n v="313"/>
    <n v="3"/>
    <s v="H"/>
    <n v="2"/>
    <s v="D"/>
    <n v="10"/>
    <n v="6"/>
    <n v="9"/>
    <n v="5"/>
    <n v="4"/>
    <n v="1"/>
  </r>
  <r>
    <x v="5"/>
    <n v="0.4"/>
    <n v="36"/>
    <n v="303"/>
    <n v="213"/>
    <n v="0"/>
    <s v="D"/>
    <n v="0"/>
    <s v="D"/>
    <n v="6"/>
    <n v="2"/>
    <n v="10"/>
    <n v="3"/>
    <n v="1"/>
    <n v="0"/>
  </r>
  <r>
    <x v="15"/>
    <n v="1.3"/>
    <n v="55"/>
    <n v="569"/>
    <n v="497"/>
    <n v="0"/>
    <s v="A"/>
    <n v="0"/>
    <s v="A"/>
    <n v="11"/>
    <n v="6"/>
    <n v="12"/>
    <n v="8"/>
    <n v="3"/>
    <n v="0"/>
  </r>
  <r>
    <x v="19"/>
    <n v="1.7"/>
    <n v="61"/>
    <n v="623"/>
    <n v="555"/>
    <n v="2"/>
    <s v="H"/>
    <n v="1"/>
    <s v="H"/>
    <n v="12"/>
    <n v="3"/>
    <n v="12"/>
    <n v="4"/>
    <n v="0"/>
    <n v="0"/>
  </r>
  <r>
    <x v="6"/>
    <n v="1.3"/>
    <n v="58"/>
    <n v="686"/>
    <n v="602"/>
    <n v="2"/>
    <s v="H"/>
    <n v="2"/>
    <s v="H"/>
    <n v="8"/>
    <n v="2"/>
    <n v="12"/>
    <n v="3"/>
    <n v="0"/>
    <n v="0"/>
  </r>
  <r>
    <x v="5"/>
    <n v="0.7"/>
    <n v="31"/>
    <n v="299"/>
    <n v="230"/>
    <n v="1"/>
    <s v="H"/>
    <n v="0"/>
    <s v="D"/>
    <n v="9"/>
    <n v="4"/>
    <n v="9"/>
    <n v="3"/>
    <n v="3"/>
    <n v="0"/>
  </r>
  <r>
    <x v="10"/>
    <n v="1.5"/>
    <n v="53"/>
    <n v="550"/>
    <n v="463"/>
    <n v="2"/>
    <s v="H"/>
    <n v="1"/>
    <s v="D"/>
    <n v="9"/>
    <n v="4"/>
    <n v="6"/>
    <n v="3"/>
    <n v="0"/>
    <n v="0"/>
  </r>
  <r>
    <x v="11"/>
    <n v="3.2"/>
    <n v="55"/>
    <n v="459"/>
    <n v="336"/>
    <n v="1"/>
    <s v="H"/>
    <n v="0"/>
    <s v="D"/>
    <n v="19"/>
    <n v="4"/>
    <n v="8"/>
    <n v="5"/>
    <n v="4"/>
    <n v="0"/>
  </r>
  <r>
    <x v="19"/>
    <n v="3.9"/>
    <n v="71"/>
    <n v="700"/>
    <n v="623"/>
    <n v="3"/>
    <s v="H"/>
    <n v="0"/>
    <s v="A"/>
    <n v="28"/>
    <n v="7"/>
    <n v="10"/>
    <n v="6"/>
    <n v="2"/>
    <n v="0"/>
  </r>
  <r>
    <x v="7"/>
    <n v="0.8"/>
    <n v="59"/>
    <n v="505"/>
    <n v="415"/>
    <n v="0"/>
    <s v="A"/>
    <n v="0"/>
    <s v="D"/>
    <n v="13"/>
    <n v="3"/>
    <n v="10"/>
    <n v="6"/>
    <n v="2"/>
    <n v="0"/>
  </r>
  <r>
    <x v="18"/>
    <n v="0.8"/>
    <n v="66"/>
    <n v="643"/>
    <n v="554"/>
    <n v="1"/>
    <s v="D"/>
    <n v="1"/>
    <s v="D"/>
    <n v="11"/>
    <n v="3"/>
    <n v="11"/>
    <n v="5"/>
    <n v="2"/>
    <n v="0"/>
  </r>
  <r>
    <x v="8"/>
    <n v="1.7"/>
    <n v="56"/>
    <n v="584"/>
    <n v="488"/>
    <n v="1"/>
    <s v="H"/>
    <n v="0"/>
    <s v="D"/>
    <n v="20"/>
    <n v="7"/>
    <n v="12"/>
    <n v="12"/>
    <n v="1"/>
    <n v="0"/>
  </r>
  <r>
    <x v="15"/>
    <n v="1.5"/>
    <n v="61"/>
    <n v="587"/>
    <n v="475"/>
    <n v="2"/>
    <s v="D"/>
    <n v="0"/>
    <s v="A"/>
    <n v="12"/>
    <n v="4"/>
    <n v="15"/>
    <n v="3"/>
    <n v="3"/>
    <n v="0"/>
  </r>
  <r>
    <x v="0"/>
    <n v="1.5"/>
    <n v="32"/>
    <n v="298"/>
    <n v="219"/>
    <n v="1"/>
    <s v="D"/>
    <n v="1"/>
    <s v="H"/>
    <n v="10"/>
    <n v="6"/>
    <n v="8"/>
    <n v="2"/>
    <n v="0"/>
    <n v="0"/>
  </r>
  <r>
    <x v="6"/>
    <n v="0.7"/>
    <n v="51"/>
    <n v="505"/>
    <n v="393"/>
    <n v="0"/>
    <s v="A"/>
    <n v="0"/>
    <s v="D"/>
    <n v="9"/>
    <n v="2"/>
    <n v="7"/>
    <n v="3"/>
    <n v="0"/>
    <n v="0"/>
  </r>
  <r>
    <x v="3"/>
    <n v="1"/>
    <n v="54"/>
    <n v="550"/>
    <n v="446"/>
    <n v="1"/>
    <s v="D"/>
    <n v="0"/>
    <s v="D"/>
    <n v="13"/>
    <n v="5"/>
    <n v="12"/>
    <n v="6"/>
    <n v="1"/>
    <n v="0"/>
  </r>
  <r>
    <x v="1"/>
    <n v="0.4"/>
    <n v="55"/>
    <n v="480"/>
    <n v="391"/>
    <n v="2"/>
    <s v="A"/>
    <n v="0"/>
    <s v="A"/>
    <n v="11"/>
    <n v="4"/>
    <n v="4"/>
    <n v="6"/>
    <n v="1"/>
    <n v="0"/>
  </r>
  <r>
    <x v="13"/>
    <n v="1.7"/>
    <n v="60"/>
    <n v="535"/>
    <n v="443"/>
    <n v="2"/>
    <s v="D"/>
    <n v="2"/>
    <s v="H"/>
    <n v="11"/>
    <n v="3"/>
    <n v="10"/>
    <n v="4"/>
    <n v="2"/>
    <n v="0"/>
  </r>
  <r>
    <x v="14"/>
    <n v="1.3"/>
    <n v="60"/>
    <n v="645"/>
    <n v="564"/>
    <n v="1"/>
    <s v="A"/>
    <n v="0"/>
    <s v="A"/>
    <n v="10"/>
    <n v="3"/>
    <n v="12"/>
    <n v="5"/>
    <n v="0"/>
    <n v="0"/>
  </r>
  <r>
    <x v="17"/>
    <n v="1.6"/>
    <n v="58"/>
    <n v="539"/>
    <n v="422"/>
    <n v="1"/>
    <s v="A"/>
    <n v="1"/>
    <s v="D"/>
    <n v="17"/>
    <n v="5"/>
    <n v="13"/>
    <n v="4"/>
    <n v="3"/>
    <n v="0"/>
  </r>
  <r>
    <x v="2"/>
    <n v="0.7"/>
    <n v="42"/>
    <n v="390"/>
    <n v="322"/>
    <n v="1"/>
    <s v="H"/>
    <n v="1"/>
    <s v="H"/>
    <n v="12"/>
    <n v="4"/>
    <n v="10"/>
    <n v="5"/>
    <n v="3"/>
    <n v="0"/>
  </r>
  <r>
    <x v="12"/>
    <n v="1"/>
    <n v="57"/>
    <n v="590"/>
    <n v="481"/>
    <n v="2"/>
    <s v="H"/>
    <n v="0"/>
    <s v="D"/>
    <n v="13"/>
    <n v="4"/>
    <n v="13"/>
    <n v="6"/>
    <n v="0"/>
    <n v="0"/>
  </r>
  <r>
    <x v="9"/>
    <n v="1"/>
    <n v="53"/>
    <n v="575"/>
    <n v="455"/>
    <n v="0"/>
    <s v="A"/>
    <n v="0"/>
    <s v="A"/>
    <n v="11"/>
    <n v="3"/>
    <n v="6"/>
    <n v="6"/>
    <n v="2"/>
    <n v="0"/>
  </r>
  <r>
    <x v="2"/>
    <n v="2.2000000000000002"/>
    <n v="51"/>
    <n v="528"/>
    <n v="454"/>
    <n v="2"/>
    <s v="H"/>
    <n v="1"/>
    <s v="H"/>
    <n v="17"/>
    <n v="4"/>
    <n v="2"/>
    <n v="5"/>
    <n v="1"/>
    <n v="0"/>
  </r>
  <r>
    <x v="18"/>
    <n v="1.2"/>
    <n v="42"/>
    <n v="447"/>
    <n v="359"/>
    <n v="1"/>
    <s v="H"/>
    <n v="1"/>
    <s v="H"/>
    <n v="9"/>
    <n v="2"/>
    <n v="16"/>
    <n v="1"/>
    <n v="4"/>
    <n v="0"/>
  </r>
  <r>
    <x v="5"/>
    <n v="0.5"/>
    <n v="32"/>
    <n v="336"/>
    <n v="241"/>
    <n v="1"/>
    <s v="H"/>
    <n v="1"/>
    <s v="H"/>
    <n v="8"/>
    <n v="2"/>
    <n v="5"/>
    <n v="3"/>
    <n v="1"/>
    <n v="0"/>
  </r>
  <r>
    <x v="17"/>
    <n v="1.8"/>
    <n v="63"/>
    <n v="581"/>
    <n v="453"/>
    <n v="1"/>
    <s v="A"/>
    <n v="0"/>
    <s v="A"/>
    <n v="24"/>
    <n v="7"/>
    <n v="14"/>
    <n v="8"/>
    <n v="1"/>
    <n v="0"/>
  </r>
  <r>
    <x v="10"/>
    <n v="0.9"/>
    <n v="56"/>
    <n v="517"/>
    <n v="429"/>
    <n v="0"/>
    <s v="A"/>
    <n v="0"/>
    <s v="D"/>
    <n v="11"/>
    <n v="4"/>
    <n v="16"/>
    <n v="4"/>
    <n v="1"/>
    <n v="0"/>
  </r>
  <r>
    <x v="13"/>
    <n v="2.2000000000000002"/>
    <n v="72"/>
    <n v="810"/>
    <n v="749"/>
    <n v="2"/>
    <s v="H"/>
    <n v="2"/>
    <s v="H"/>
    <n v="18"/>
    <n v="5"/>
    <n v="11"/>
    <n v="5"/>
    <n v="1"/>
    <n v="0"/>
  </r>
  <r>
    <x v="4"/>
    <n v="1.3"/>
    <n v="49"/>
    <n v="444"/>
    <n v="336"/>
    <n v="2"/>
    <s v="H"/>
    <n v="1"/>
    <s v="H"/>
    <n v="21"/>
    <n v="4"/>
    <n v="12"/>
    <n v="4"/>
    <n v="1"/>
    <n v="0"/>
  </r>
  <r>
    <x v="14"/>
    <n v="0.7"/>
    <n v="43"/>
    <n v="424"/>
    <n v="327"/>
    <n v="1"/>
    <s v="D"/>
    <n v="1"/>
    <s v="H"/>
    <n v="8"/>
    <n v="2"/>
    <n v="14"/>
    <n v="2"/>
    <n v="2"/>
    <n v="0"/>
  </r>
  <r>
    <x v="19"/>
    <n v="1.5"/>
    <n v="73"/>
    <n v="670"/>
    <n v="563"/>
    <n v="1"/>
    <s v="H"/>
    <n v="0"/>
    <s v="D"/>
    <n v="17"/>
    <n v="3"/>
    <n v="7"/>
    <n v="11"/>
    <n v="2"/>
    <n v="0"/>
  </r>
  <r>
    <x v="8"/>
    <n v="1"/>
    <n v="51"/>
    <n v="486"/>
    <n v="396"/>
    <n v="1"/>
    <s v="H"/>
    <n v="0"/>
    <s v="D"/>
    <n v="11"/>
    <n v="5"/>
    <n v="7"/>
    <n v="4"/>
    <n v="5"/>
    <n v="0"/>
  </r>
  <r>
    <x v="3"/>
    <n v="1.1000000000000001"/>
    <n v="31"/>
    <n v="220"/>
    <n v="144"/>
    <n v="1"/>
    <s v="D"/>
    <n v="0"/>
    <s v="A"/>
    <n v="5"/>
    <n v="2"/>
    <n v="17"/>
    <n v="3"/>
    <n v="3"/>
    <n v="0"/>
  </r>
  <r>
    <x v="11"/>
    <n v="0.6"/>
    <n v="38"/>
    <n v="359"/>
    <n v="266"/>
    <n v="2"/>
    <s v="H"/>
    <n v="1"/>
    <s v="D"/>
    <n v="8"/>
    <n v="3"/>
    <n v="12"/>
    <n v="2"/>
    <n v="0"/>
    <n v="2"/>
  </r>
  <r>
    <x v="1"/>
    <n v="0.8"/>
    <n v="45"/>
    <n v="367"/>
    <n v="266"/>
    <n v="1"/>
    <s v="A"/>
    <n v="1"/>
    <s v="H"/>
    <n v="6"/>
    <n v="2"/>
    <n v="12"/>
    <n v="4"/>
    <n v="2"/>
    <n v="0"/>
  </r>
  <r>
    <x v="6"/>
    <n v="0.7"/>
    <n v="56"/>
    <n v="526"/>
    <n v="409"/>
    <n v="2"/>
    <s v="D"/>
    <n v="0"/>
    <s v="A"/>
    <n v="9"/>
    <n v="3"/>
    <n v="13"/>
    <n v="4"/>
    <n v="2"/>
    <n v="0"/>
  </r>
  <r>
    <x v="16"/>
    <n v="3"/>
    <n v="52"/>
    <n v="462"/>
    <n v="385"/>
    <n v="2"/>
    <s v="H"/>
    <n v="2"/>
    <s v="H"/>
    <n v="17"/>
    <n v="8"/>
    <n v="7"/>
    <n v="4"/>
    <n v="2"/>
    <n v="0"/>
  </r>
  <r>
    <x v="7"/>
    <n v="1.1000000000000001"/>
    <n v="42"/>
    <n v="375"/>
    <n v="273"/>
    <n v="0"/>
    <s v="D"/>
    <n v="0"/>
    <s v="D"/>
    <n v="9"/>
    <n v="2"/>
    <n v="12"/>
    <n v="3"/>
    <n v="1"/>
    <n v="0"/>
  </r>
  <r>
    <x v="12"/>
    <n v="0.7"/>
    <n v="37"/>
    <n v="367"/>
    <n v="274"/>
    <n v="3"/>
    <s v="H"/>
    <n v="3"/>
    <s v="H"/>
    <n v="12"/>
    <n v="6"/>
    <n v="10"/>
    <n v="4"/>
    <n v="3"/>
    <n v="0"/>
  </r>
  <r>
    <x v="15"/>
    <n v="2.1"/>
    <n v="51"/>
    <n v="520"/>
    <n v="451"/>
    <n v="3"/>
    <s v="H"/>
    <n v="2"/>
    <s v="H"/>
    <n v="13"/>
    <n v="8"/>
    <n v="16"/>
    <n v="4"/>
    <n v="1"/>
    <n v="0"/>
  </r>
  <r>
    <x v="0"/>
    <n v="0.9"/>
    <n v="42"/>
    <n v="423"/>
    <n v="347"/>
    <n v="0"/>
    <s v="D"/>
    <n v="0"/>
    <s v="D"/>
    <n v="13"/>
    <n v="2"/>
    <n v="13"/>
    <n v="5"/>
    <n v="3"/>
    <n v="0"/>
  </r>
  <r>
    <x v="9"/>
    <n v="0.5"/>
    <n v="58"/>
    <n v="602"/>
    <n v="482"/>
    <n v="0"/>
    <s v="A"/>
    <n v="0"/>
    <s v="A"/>
    <n v="7"/>
    <n v="2"/>
    <n v="8"/>
    <n v="12"/>
    <n v="2"/>
    <n v="0"/>
  </r>
  <r>
    <x v="13"/>
    <n v="3.7"/>
    <n v="67"/>
    <n v="768"/>
    <n v="689"/>
    <n v="5"/>
    <s v="H"/>
    <n v="2"/>
    <s v="D"/>
    <n v="21"/>
    <n v="9"/>
    <n v="10"/>
    <n v="1"/>
    <n v="2"/>
    <n v="0"/>
  </r>
  <r>
    <x v="10"/>
    <n v="3.8"/>
    <n v="59"/>
    <n v="562"/>
    <n v="480"/>
    <n v="2"/>
    <s v="D"/>
    <n v="1"/>
    <s v="D"/>
    <n v="21"/>
    <n v="7"/>
    <n v="9"/>
    <n v="3"/>
    <n v="2"/>
    <n v="0"/>
  </r>
  <r>
    <x v="5"/>
    <n v="0.5"/>
    <n v="43"/>
    <n v="368"/>
    <n v="265"/>
    <n v="0"/>
    <s v="A"/>
    <n v="0"/>
    <s v="D"/>
    <n v="10"/>
    <n v="5"/>
    <n v="9"/>
    <n v="1"/>
    <n v="0"/>
    <n v="0"/>
  </r>
  <r>
    <x v="14"/>
    <n v="0.3"/>
    <n v="40"/>
    <n v="383"/>
    <n v="322"/>
    <n v="0"/>
    <s v="A"/>
    <n v="0"/>
    <s v="D"/>
    <n v="7"/>
    <n v="2"/>
    <n v="11"/>
    <n v="2"/>
    <n v="3"/>
    <n v="0"/>
  </r>
  <r>
    <x v="2"/>
    <n v="1"/>
    <n v="63"/>
    <n v="526"/>
    <n v="444"/>
    <n v="1"/>
    <s v="D"/>
    <n v="0"/>
    <s v="D"/>
    <n v="14"/>
    <n v="3"/>
    <n v="7"/>
    <n v="13"/>
    <n v="1"/>
    <n v="0"/>
  </r>
  <r>
    <x v="8"/>
    <n v="2.2000000000000002"/>
    <n v="73"/>
    <n v="656"/>
    <n v="550"/>
    <n v="2"/>
    <s v="D"/>
    <n v="0"/>
    <s v="A"/>
    <n v="34"/>
    <n v="9"/>
    <n v="11"/>
    <n v="15"/>
    <n v="2"/>
    <n v="0"/>
  </r>
  <r>
    <x v="19"/>
    <n v="1.8"/>
    <n v="55"/>
    <n v="539"/>
    <n v="443"/>
    <n v="2"/>
    <s v="H"/>
    <n v="1"/>
    <s v="H"/>
    <n v="15"/>
    <n v="6"/>
    <n v="15"/>
    <n v="10"/>
    <n v="0"/>
    <n v="0"/>
  </r>
  <r>
    <x v="18"/>
    <n v="2.4"/>
    <n v="37"/>
    <n v="370"/>
    <n v="295"/>
    <n v="4"/>
    <s v="H"/>
    <n v="2"/>
    <s v="H"/>
    <n v="13"/>
    <n v="5"/>
    <n v="12"/>
    <n v="1"/>
    <n v="1"/>
    <n v="0"/>
  </r>
  <r>
    <x v="4"/>
    <n v="2.2000000000000002"/>
    <n v="48"/>
    <n v="467"/>
    <n v="367"/>
    <n v="4"/>
    <s v="H"/>
    <n v="1"/>
    <s v="D"/>
    <n v="13"/>
    <n v="6"/>
    <n v="7"/>
    <n v="7"/>
    <n v="0"/>
    <n v="0"/>
  </r>
  <r>
    <x v="17"/>
    <n v="1.4"/>
    <n v="41"/>
    <n v="373"/>
    <n v="261"/>
    <n v="1"/>
    <s v="H"/>
    <n v="1"/>
    <s v="H"/>
    <n v="12"/>
    <n v="3"/>
    <n v="11"/>
    <n v="6"/>
    <n v="3"/>
    <n v="0"/>
  </r>
  <r>
    <x v="4"/>
    <n v="1.5"/>
    <n v="59"/>
    <n v="575"/>
    <n v="481"/>
    <n v="5"/>
    <s v="H"/>
    <n v="4"/>
    <s v="H"/>
    <n v="14"/>
    <n v="7"/>
    <n v="9"/>
    <n v="5"/>
    <n v="2"/>
    <n v="0"/>
  </r>
  <r>
    <x v="7"/>
    <n v="2.1"/>
    <n v="47"/>
    <n v="462"/>
    <n v="367"/>
    <n v="4"/>
    <s v="H"/>
    <n v="1"/>
    <s v="D"/>
    <n v="16"/>
    <n v="8"/>
    <n v="7"/>
    <n v="4"/>
    <n v="3"/>
    <n v="0"/>
  </r>
  <r>
    <x v="11"/>
    <n v="0.4"/>
    <n v="29"/>
    <n v="249"/>
    <n v="151"/>
    <n v="0"/>
    <s v="D"/>
    <n v="0"/>
    <s v="D"/>
    <n v="5"/>
    <n v="0"/>
    <n v="13"/>
    <n v="5"/>
    <n v="3"/>
    <n v="1"/>
  </r>
  <r>
    <x v="3"/>
    <n v="0.9"/>
    <n v="33"/>
    <n v="354"/>
    <n v="271"/>
    <n v="0"/>
    <s v="A"/>
    <n v="0"/>
    <s v="D"/>
    <n v="8"/>
    <n v="3"/>
    <n v="7"/>
    <n v="2"/>
    <n v="4"/>
    <n v="0"/>
  </r>
  <r>
    <x v="6"/>
    <n v="0.9"/>
    <n v="52"/>
    <n v="523"/>
    <n v="462"/>
    <n v="1"/>
    <s v="D"/>
    <n v="0"/>
    <s v="D"/>
    <n v="12"/>
    <n v="4"/>
    <n v="14"/>
    <n v="2"/>
    <n v="2"/>
    <n v="0"/>
  </r>
  <r>
    <x v="16"/>
    <n v="2.2000000000000002"/>
    <n v="48"/>
    <n v="434"/>
    <n v="358"/>
    <n v="4"/>
    <s v="H"/>
    <n v="1"/>
    <s v="D"/>
    <n v="23"/>
    <n v="9"/>
    <n v="9"/>
    <n v="7"/>
    <n v="1"/>
    <n v="0"/>
  </r>
  <r>
    <x v="12"/>
    <n v="0.3"/>
    <n v="41"/>
    <n v="397"/>
    <n v="310"/>
    <n v="1"/>
    <s v="A"/>
    <n v="1"/>
    <s v="H"/>
    <n v="6"/>
    <n v="1"/>
    <n v="13"/>
    <n v="6"/>
    <n v="1"/>
    <n v="0"/>
  </r>
  <r>
    <x v="1"/>
    <n v="0.2"/>
    <n v="25"/>
    <n v="268"/>
    <n v="211"/>
    <n v="0"/>
    <s v="A"/>
    <n v="0"/>
    <s v="A"/>
    <n v="4"/>
    <n v="0"/>
    <n v="10"/>
    <n v="0"/>
    <n v="0"/>
    <n v="1"/>
  </r>
  <r>
    <x v="0"/>
    <n v="1.3"/>
    <n v="59"/>
    <n v="603"/>
    <n v="512"/>
    <n v="0"/>
    <s v="A"/>
    <n v="0"/>
    <s v="D"/>
    <n v="12"/>
    <n v="2"/>
    <n v="11"/>
    <n v="9"/>
    <n v="2"/>
    <n v="0"/>
  </r>
  <r>
    <x v="9"/>
    <n v="0.3"/>
    <n v="42"/>
    <n v="413"/>
    <n v="313"/>
    <n v="0"/>
    <s v="A"/>
    <n v="0"/>
    <s v="D"/>
    <n v="5"/>
    <n v="0"/>
    <n v="11"/>
    <n v="1"/>
    <n v="1"/>
    <n v="0"/>
  </r>
  <r>
    <x v="15"/>
    <n v="2.1"/>
    <n v="69"/>
    <n v="607"/>
    <n v="508"/>
    <n v="1"/>
    <s v="A"/>
    <n v="0"/>
    <s v="A"/>
    <n v="22"/>
    <n v="6"/>
    <n v="11"/>
    <n v="7"/>
    <n v="1"/>
    <n v="0"/>
  </r>
  <r>
    <x v="13"/>
    <n v="1.3"/>
    <n v="61"/>
    <n v="536"/>
    <n v="466"/>
    <n v="2"/>
    <s v="H"/>
    <n v="1"/>
    <s v="D"/>
    <n v="14"/>
    <n v="6"/>
    <n v="9"/>
    <n v="10"/>
    <n v="3"/>
    <n v="0"/>
  </r>
  <r>
    <x v="2"/>
    <n v="1.2"/>
    <n v="67"/>
    <n v="745"/>
    <n v="678"/>
    <n v="2"/>
    <s v="D"/>
    <n v="2"/>
    <s v="H"/>
    <n v="12"/>
    <n v="6"/>
    <n v="4"/>
    <n v="3"/>
    <n v="1"/>
    <n v="0"/>
  </r>
  <r>
    <x v="8"/>
    <n v="0.8"/>
    <n v="55"/>
    <n v="554"/>
    <n v="464"/>
    <n v="1"/>
    <s v="H"/>
    <n v="1"/>
    <s v="H"/>
    <n v="10"/>
    <n v="7"/>
    <n v="11"/>
    <n v="10"/>
    <n v="0"/>
    <n v="0"/>
  </r>
  <r>
    <x v="10"/>
    <n v="1.3"/>
    <n v="53"/>
    <n v="565"/>
    <n v="466"/>
    <n v="3"/>
    <s v="H"/>
    <n v="1"/>
    <s v="H"/>
    <n v="16"/>
    <n v="9"/>
    <n v="7"/>
    <n v="8"/>
    <n v="1"/>
    <n v="0"/>
  </r>
  <r>
    <x v="4"/>
    <n v="2.4"/>
    <n v="77"/>
    <n v="698"/>
    <n v="609"/>
    <n v="3"/>
    <s v="H"/>
    <n v="1"/>
    <s v="H"/>
    <n v="25"/>
    <n v="5"/>
    <n v="9"/>
    <n v="11"/>
    <n v="1"/>
    <n v="0"/>
  </r>
  <r>
    <x v="14"/>
    <n v="0.6"/>
    <n v="35"/>
    <n v="338"/>
    <n v="255"/>
    <n v="1"/>
    <s v="A"/>
    <n v="1"/>
    <s v="H"/>
    <n v="7"/>
    <n v="3"/>
    <n v="10"/>
    <n v="0"/>
    <n v="1"/>
    <n v="0"/>
  </r>
  <r>
    <x v="18"/>
    <n v="2"/>
    <n v="56"/>
    <n v="651"/>
    <n v="567"/>
    <n v="3"/>
    <s v="H"/>
    <n v="1"/>
    <s v="H"/>
    <n v="20"/>
    <n v="6"/>
    <n v="7"/>
    <n v="4"/>
    <n v="1"/>
    <n v="0"/>
  </r>
  <r>
    <x v="17"/>
    <n v="0.5"/>
    <n v="39"/>
    <n v="335"/>
    <n v="235"/>
    <n v="1"/>
    <s v="D"/>
    <n v="1"/>
    <s v="H"/>
    <n v="8"/>
    <n v="1"/>
    <n v="11"/>
    <n v="5"/>
    <n v="4"/>
    <n v="1"/>
  </r>
  <r>
    <x v="19"/>
    <n v="2.2000000000000002"/>
    <n v="61"/>
    <n v="551"/>
    <n v="462"/>
    <n v="5"/>
    <s v="H"/>
    <n v="3"/>
    <s v="H"/>
    <n v="25"/>
    <n v="8"/>
    <n v="16"/>
    <n v="8"/>
    <n v="2"/>
    <n v="0"/>
  </r>
  <r>
    <x v="5"/>
    <n v="0.9"/>
    <n v="55"/>
    <n v="437"/>
    <n v="331"/>
    <n v="0"/>
    <s v="A"/>
    <n v="0"/>
    <s v="A"/>
    <n v="14"/>
    <n v="5"/>
    <n v="10"/>
    <n v="4"/>
    <n v="3"/>
    <n v="0"/>
  </r>
  <r>
    <x v="13"/>
    <n v="0.7"/>
    <n v="63"/>
    <n v="724"/>
    <n v="645"/>
    <n v="1"/>
    <s v="H"/>
    <n v="1"/>
    <s v="H"/>
    <n v="9"/>
    <n v="2"/>
    <n v="7"/>
    <n v="4"/>
    <n v="0"/>
    <n v="0"/>
  </r>
  <r>
    <x v="16"/>
    <n v="1"/>
    <n v="52"/>
    <n v="470"/>
    <n v="402"/>
    <n v="1"/>
    <s v="H"/>
    <n v="1"/>
    <s v="H"/>
    <n v="10"/>
    <n v="3"/>
    <n v="6"/>
    <n v="5"/>
    <n v="0"/>
    <n v="0"/>
  </r>
  <r>
    <x v="3"/>
    <n v="0.6"/>
    <n v="58"/>
    <n v="536"/>
    <n v="448"/>
    <n v="2"/>
    <s v="D"/>
    <n v="2"/>
    <s v="H"/>
    <n v="8"/>
    <n v="3"/>
    <n v="12"/>
    <n v="3"/>
    <n v="4"/>
    <n v="0"/>
  </r>
  <r>
    <x v="9"/>
    <n v="1.4"/>
    <n v="49"/>
    <n v="480"/>
    <n v="417"/>
    <n v="2"/>
    <s v="H"/>
    <n v="2"/>
    <s v="H"/>
    <n v="14"/>
    <n v="4"/>
    <n v="12"/>
    <n v="7"/>
    <n v="1"/>
    <n v="0"/>
  </r>
  <r>
    <x v="2"/>
    <n v="1.4"/>
    <n v="51"/>
    <n v="457"/>
    <n v="380"/>
    <n v="1"/>
    <s v="A"/>
    <n v="1"/>
    <s v="H"/>
    <n v="13"/>
    <n v="4"/>
    <n v="7"/>
    <n v="2"/>
    <n v="0"/>
    <n v="0"/>
  </r>
  <r>
    <x v="7"/>
    <n v="2.8"/>
    <n v="47"/>
    <n v="455"/>
    <n v="349"/>
    <n v="4"/>
    <s v="H"/>
    <n v="2"/>
    <s v="H"/>
    <n v="12"/>
    <n v="6"/>
    <n v="8"/>
    <n v="7"/>
    <n v="0"/>
    <n v="0"/>
  </r>
  <r>
    <x v="10"/>
    <n v="0.7"/>
    <n v="45"/>
    <n v="408"/>
    <n v="313"/>
    <n v="1"/>
    <s v="D"/>
    <n v="1"/>
    <s v="H"/>
    <n v="5"/>
    <n v="2"/>
    <n v="15"/>
    <n v="1"/>
    <n v="2"/>
    <n v="0"/>
  </r>
  <r>
    <x v="6"/>
    <n v="0.8"/>
    <n v="55"/>
    <n v="497"/>
    <n v="361"/>
    <n v="1"/>
    <s v="D"/>
    <n v="1"/>
    <s v="D"/>
    <n v="11"/>
    <n v="2"/>
    <n v="18"/>
    <n v="1"/>
    <n v="2"/>
    <n v="0"/>
  </r>
  <r>
    <x v="8"/>
    <n v="3.1"/>
    <n v="36"/>
    <n v="386"/>
    <n v="319"/>
    <n v="3"/>
    <s v="H"/>
    <n v="1"/>
    <s v="H"/>
    <n v="17"/>
    <n v="7"/>
    <n v="10"/>
    <n v="3"/>
    <n v="2"/>
    <n v="0"/>
  </r>
  <r>
    <x v="11"/>
    <n v="2.2999999999999998"/>
    <n v="50"/>
    <n v="441"/>
    <n v="311"/>
    <n v="1"/>
    <s v="D"/>
    <n v="0"/>
    <s v="D"/>
    <n v="20"/>
    <n v="3"/>
    <n v="9"/>
    <n v="7"/>
    <n v="3"/>
    <n v="0"/>
  </r>
  <r>
    <x v="12"/>
    <n v="0.8"/>
    <n v="64"/>
    <n v="607"/>
    <n v="508"/>
    <n v="1"/>
    <s v="A"/>
    <n v="1"/>
    <s v="D"/>
    <n v="18"/>
    <n v="6"/>
    <n v="15"/>
    <n v="5"/>
    <n v="1"/>
    <n v="0"/>
  </r>
  <r>
    <x v="1"/>
    <n v="0.9"/>
    <n v="49"/>
    <n v="404"/>
    <n v="323"/>
    <n v="0"/>
    <s v="A"/>
    <n v="0"/>
    <s v="A"/>
    <n v="11"/>
    <n v="4"/>
    <n v="6"/>
    <n v="5"/>
    <n v="2"/>
    <n v="0"/>
  </r>
  <r>
    <x v="14"/>
    <n v="0.1"/>
    <n v="28"/>
    <n v="279"/>
    <n v="208"/>
    <n v="0"/>
    <s v="D"/>
    <n v="0"/>
    <s v="D"/>
    <n v="2"/>
    <n v="0"/>
    <n v="9"/>
    <n v="1"/>
    <n v="2"/>
    <n v="0"/>
  </r>
  <r>
    <x v="18"/>
    <n v="0.9"/>
    <n v="56"/>
    <n v="580"/>
    <n v="488"/>
    <n v="0"/>
    <s v="A"/>
    <n v="0"/>
    <s v="A"/>
    <n v="10"/>
    <n v="3"/>
    <n v="8"/>
    <n v="7"/>
    <n v="1"/>
    <n v="0"/>
  </r>
  <r>
    <x v="17"/>
    <n v="0.8"/>
    <n v="66"/>
    <n v="541"/>
    <n v="444"/>
    <n v="0"/>
    <s v="A"/>
    <n v="0"/>
    <s v="A"/>
    <n v="10"/>
    <n v="4"/>
    <n v="19"/>
    <n v="10"/>
    <n v="4"/>
    <n v="0"/>
  </r>
  <r>
    <x v="4"/>
    <n v="1.6"/>
    <n v="45"/>
    <n v="447"/>
    <n v="375"/>
    <n v="2"/>
    <s v="H"/>
    <n v="1"/>
    <s v="H"/>
    <n v="15"/>
    <n v="6"/>
    <n v="9"/>
    <n v="2"/>
    <n v="4"/>
    <n v="0"/>
  </r>
  <r>
    <x v="0"/>
    <n v="2.1"/>
    <n v="52"/>
    <n v="553"/>
    <n v="481"/>
    <n v="0"/>
    <s v="A"/>
    <n v="0"/>
    <s v="A"/>
    <n v="20"/>
    <n v="5"/>
    <n v="3"/>
    <n v="8"/>
    <n v="0"/>
    <n v="0"/>
  </r>
  <r>
    <x v="5"/>
    <n v="1.3"/>
    <n v="55"/>
    <n v="478"/>
    <n v="389"/>
    <n v="2"/>
    <s v="D"/>
    <n v="1"/>
    <s v="D"/>
    <n v="15"/>
    <n v="4"/>
    <n v="11"/>
    <n v="4"/>
    <n v="3"/>
    <n v="0"/>
  </r>
  <r>
    <x v="15"/>
    <n v="0.7"/>
    <n v="48"/>
    <n v="412"/>
    <n v="313"/>
    <n v="0"/>
    <s v="A"/>
    <n v="0"/>
    <s v="A"/>
    <n v="8"/>
    <n v="1"/>
    <n v="12"/>
    <n v="4"/>
    <n v="1"/>
    <n v="0"/>
  </r>
  <r>
    <x v="19"/>
    <n v="2.4"/>
    <n v="45"/>
    <n v="390"/>
    <n v="313"/>
    <n v="2"/>
    <s v="D"/>
    <n v="2"/>
    <s v="H"/>
    <n v="14"/>
    <n v="5"/>
    <n v="13"/>
    <n v="3"/>
    <n v="1"/>
    <n v="0"/>
  </r>
  <r>
    <x v="16"/>
    <n v="1.4"/>
    <n v="67"/>
    <n v="626"/>
    <n v="542"/>
    <n v="2"/>
    <s v="H"/>
    <n v="0"/>
    <s v="D"/>
    <n v="18"/>
    <n v="7"/>
    <n v="5"/>
    <n v="9"/>
    <n v="1"/>
    <n v="0"/>
  </r>
  <r>
    <x v="8"/>
    <n v="0.8"/>
    <n v="47"/>
    <n v="441"/>
    <n v="346"/>
    <n v="1"/>
    <s v="H"/>
    <n v="0"/>
    <s v="D"/>
    <n v="11"/>
    <n v="3"/>
    <n v="10"/>
    <n v="7"/>
    <n v="1"/>
    <n v="0"/>
  </r>
  <r>
    <x v="3"/>
    <n v="2.7"/>
    <n v="50"/>
    <n v="541"/>
    <n v="458"/>
    <n v="2"/>
    <s v="H"/>
    <n v="2"/>
    <s v="H"/>
    <n v="13"/>
    <n v="5"/>
    <n v="6"/>
    <n v="4"/>
    <n v="1"/>
    <n v="0"/>
  </r>
  <r>
    <x v="6"/>
    <n v="1.1000000000000001"/>
    <n v="60"/>
    <n v="554"/>
    <n v="465"/>
    <n v="1"/>
    <s v="A"/>
    <n v="0"/>
    <s v="A"/>
    <n v="16"/>
    <n v="5"/>
    <n v="14"/>
    <n v="8"/>
    <n v="6"/>
    <n v="0"/>
  </r>
  <r>
    <x v="7"/>
    <n v="2.5"/>
    <n v="51"/>
    <n v="416"/>
    <n v="313"/>
    <n v="2"/>
    <s v="A"/>
    <n v="2"/>
    <s v="H"/>
    <n v="11"/>
    <n v="6"/>
    <n v="12"/>
    <n v="5"/>
    <n v="4"/>
    <n v="0"/>
  </r>
  <r>
    <x v="9"/>
    <n v="0.8"/>
    <n v="50"/>
    <n v="486"/>
    <n v="403"/>
    <n v="2"/>
    <s v="H"/>
    <n v="1"/>
    <s v="H"/>
    <n v="9"/>
    <n v="3"/>
    <n v="15"/>
    <n v="2"/>
    <n v="1"/>
    <n v="0"/>
  </r>
  <r>
    <x v="2"/>
    <n v="0.6"/>
    <n v="51"/>
    <n v="447"/>
    <n v="363"/>
    <n v="1"/>
    <s v="H"/>
    <n v="0"/>
    <s v="D"/>
    <n v="12"/>
    <n v="4"/>
    <n v="9"/>
    <n v="10"/>
    <n v="3"/>
    <n v="0"/>
  </r>
  <r>
    <x v="10"/>
    <n v="2.2000000000000002"/>
    <n v="49"/>
    <n v="489"/>
    <n v="410"/>
    <n v="3"/>
    <s v="H"/>
    <n v="1"/>
    <s v="A"/>
    <n v="25"/>
    <n v="12"/>
    <n v="9"/>
    <n v="3"/>
    <n v="1"/>
    <n v="0"/>
  </r>
  <r>
    <x v="11"/>
    <n v="1.7"/>
    <n v="31"/>
    <n v="307"/>
    <n v="227"/>
    <n v="4"/>
    <s v="H"/>
    <n v="2"/>
    <s v="H"/>
    <n v="14"/>
    <n v="10"/>
    <n v="14"/>
    <n v="0"/>
    <n v="1"/>
    <n v="0"/>
  </r>
  <r>
    <x v="13"/>
    <n v="1.5"/>
    <n v="57"/>
    <n v="640"/>
    <n v="571"/>
    <n v="3"/>
    <s v="H"/>
    <n v="2"/>
    <s v="H"/>
    <n v="12"/>
    <n v="5"/>
    <n v="7"/>
    <n v="3"/>
    <n v="1"/>
    <n v="1"/>
  </r>
  <r>
    <x v="17"/>
    <n v="1.6"/>
    <n v="63"/>
    <n v="547"/>
    <n v="440"/>
    <n v="2"/>
    <s v="H"/>
    <n v="0"/>
    <s v="D"/>
    <n v="20"/>
    <n v="7"/>
    <n v="19"/>
    <n v="6"/>
    <n v="0"/>
    <n v="0"/>
  </r>
  <r>
    <x v="12"/>
    <n v="1.3"/>
    <n v="47"/>
    <n v="477"/>
    <n v="399"/>
    <n v="0"/>
    <s v="A"/>
    <n v="0"/>
    <s v="A"/>
    <n v="13"/>
    <n v="3"/>
    <n v="11"/>
    <n v="1"/>
    <n v="0"/>
    <n v="0"/>
  </r>
  <r>
    <x v="1"/>
    <n v="0.7"/>
    <n v="42"/>
    <n v="464"/>
    <n v="374"/>
    <n v="1"/>
    <s v="A"/>
    <n v="0"/>
    <s v="A"/>
    <n v="14"/>
    <n v="4"/>
    <n v="10"/>
    <n v="4"/>
    <n v="1"/>
    <n v="0"/>
  </r>
  <r>
    <x v="19"/>
    <n v="2.1"/>
    <n v="69"/>
    <n v="695"/>
    <n v="580"/>
    <n v="1"/>
    <s v="D"/>
    <n v="0"/>
    <s v="A"/>
    <n v="14"/>
    <n v="3"/>
    <n v="7"/>
    <n v="11"/>
    <n v="1"/>
    <n v="1"/>
  </r>
  <r>
    <x v="0"/>
    <n v="2.9"/>
    <n v="67"/>
    <n v="644"/>
    <n v="555"/>
    <n v="2"/>
    <s v="H"/>
    <n v="0"/>
    <s v="D"/>
    <n v="25"/>
    <n v="10"/>
    <n v="10"/>
    <n v="4"/>
    <n v="2"/>
    <n v="0"/>
  </r>
  <r>
    <x v="4"/>
    <n v="1.2"/>
    <n v="65"/>
    <n v="590"/>
    <n v="501"/>
    <n v="0"/>
    <s v="A"/>
    <n v="0"/>
    <s v="D"/>
    <n v="17"/>
    <n v="6"/>
    <n v="12"/>
    <n v="12"/>
    <n v="1"/>
    <n v="0"/>
  </r>
  <r>
    <x v="5"/>
    <n v="1.2"/>
    <n v="52"/>
    <n v="487"/>
    <n v="384"/>
    <n v="0"/>
    <s v="A"/>
    <n v="0"/>
    <s v="D"/>
    <n v="10"/>
    <n v="2"/>
    <n v="10"/>
    <n v="7"/>
    <n v="2"/>
    <n v="0"/>
  </r>
  <r>
    <x v="14"/>
    <n v="0.6"/>
    <n v="38"/>
    <n v="363"/>
    <n v="289"/>
    <n v="1"/>
    <s v="A"/>
    <n v="0"/>
    <s v="A"/>
    <n v="7"/>
    <n v="2"/>
    <n v="7"/>
    <n v="5"/>
    <n v="0"/>
    <n v="0"/>
  </r>
  <r>
    <x v="15"/>
    <n v="2"/>
    <n v="34"/>
    <n v="301"/>
    <n v="229"/>
    <n v="1"/>
    <s v="A"/>
    <n v="1"/>
    <s v="H"/>
    <n v="4"/>
    <n v="2"/>
    <n v="13"/>
    <n v="2"/>
    <n v="3"/>
    <n v="0"/>
  </r>
  <r>
    <x v="18"/>
    <n v="1"/>
    <n v="49"/>
    <n v="471"/>
    <n v="374"/>
    <n v="1"/>
    <s v="D"/>
    <n v="0"/>
    <s v="A"/>
    <n v="18"/>
    <n v="6"/>
    <n v="7"/>
    <n v="8"/>
    <n v="2"/>
    <n v="0"/>
  </r>
  <r>
    <x v="12"/>
    <n v="0.4"/>
    <n v="45"/>
    <n v="424"/>
    <n v="329"/>
    <n v="0"/>
    <s v="H"/>
    <n v="0"/>
    <s v="D"/>
    <n v="10"/>
    <n v="2"/>
    <n v="10"/>
    <n v="8"/>
    <n v="3"/>
    <n v="0"/>
  </r>
  <r>
    <x v="19"/>
    <n v="2.6"/>
    <n v="62"/>
    <n v="620"/>
    <n v="520"/>
    <n v="2"/>
    <s v="A"/>
    <n v="0"/>
    <s v="D"/>
    <n v="18"/>
    <n v="5"/>
    <n v="18"/>
    <n v="10"/>
    <n v="1"/>
    <n v="0"/>
  </r>
  <r>
    <x v="18"/>
    <n v="0.5"/>
    <n v="47"/>
    <n v="406"/>
    <n v="324"/>
    <n v="0"/>
    <s v="H"/>
    <n v="0"/>
    <s v="H"/>
    <n v="9"/>
    <n v="3"/>
    <n v="14"/>
    <n v="2"/>
    <n v="2"/>
    <n v="0"/>
  </r>
  <r>
    <x v="10"/>
    <n v="1.4"/>
    <n v="60"/>
    <n v="605"/>
    <n v="510"/>
    <n v="3"/>
    <s v="A"/>
    <n v="1"/>
    <s v="A"/>
    <n v="10"/>
    <n v="5"/>
    <n v="8"/>
    <n v="5"/>
    <n v="1"/>
    <n v="0"/>
  </r>
  <r>
    <x v="14"/>
    <n v="1.8"/>
    <n v="77"/>
    <n v="702"/>
    <n v="604"/>
    <n v="0"/>
    <s v="H"/>
    <n v="0"/>
    <s v="H"/>
    <n v="19"/>
    <n v="4"/>
    <n v="16"/>
    <n v="12"/>
    <n v="4"/>
    <n v="0"/>
  </r>
  <r>
    <x v="17"/>
    <n v="1.2"/>
    <n v="47"/>
    <n v="485"/>
    <n v="363"/>
    <n v="1"/>
    <s v="D"/>
    <n v="0"/>
    <s v="H"/>
    <n v="13"/>
    <n v="4"/>
    <n v="8"/>
    <n v="6"/>
    <n v="3"/>
    <n v="0"/>
  </r>
  <r>
    <x v="16"/>
    <n v="2"/>
    <n v="48"/>
    <n v="433"/>
    <n v="348"/>
    <n v="2"/>
    <s v="A"/>
    <n v="1"/>
    <s v="D"/>
    <n v="15"/>
    <n v="3"/>
    <n v="11"/>
    <n v="3"/>
    <n v="2"/>
    <n v="0"/>
  </r>
  <r>
    <x v="11"/>
    <n v="1.2"/>
    <n v="54"/>
    <n v="519"/>
    <n v="410"/>
    <n v="1"/>
    <s v="H"/>
    <n v="0"/>
    <s v="H"/>
    <n v="14"/>
    <n v="6"/>
    <n v="15"/>
    <n v="7"/>
    <n v="5"/>
    <n v="0"/>
  </r>
  <r>
    <x v="13"/>
    <n v="0.8"/>
    <n v="52"/>
    <n v="570"/>
    <n v="501"/>
    <n v="2"/>
    <s v="A"/>
    <n v="1"/>
    <s v="A"/>
    <n v="11"/>
    <n v="5"/>
    <n v="9"/>
    <n v="3"/>
    <n v="1"/>
    <n v="0"/>
  </r>
  <r>
    <x v="15"/>
    <n v="1.2"/>
    <n v="70"/>
    <n v="724"/>
    <n v="631"/>
    <n v="1"/>
    <s v="D"/>
    <n v="1"/>
    <s v="A"/>
    <n v="15"/>
    <n v="7"/>
    <n v="12"/>
    <n v="13"/>
    <n v="1"/>
    <n v="0"/>
  </r>
  <r>
    <x v="0"/>
    <n v="1.4"/>
    <n v="52"/>
    <n v="552"/>
    <n v="470"/>
    <n v="1"/>
    <s v="H"/>
    <n v="0"/>
    <s v="H"/>
    <n v="11"/>
    <n v="4"/>
    <n v="13"/>
    <n v="4"/>
    <n v="2"/>
    <n v="0"/>
  </r>
  <r>
    <x v="6"/>
    <n v="1.4"/>
    <n v="42"/>
    <n v="425"/>
    <n v="320"/>
    <n v="2"/>
    <s v="A"/>
    <n v="0"/>
    <s v="D"/>
    <n v="18"/>
    <n v="3"/>
    <n v="17"/>
    <n v="3"/>
    <n v="1"/>
    <n v="0"/>
  </r>
  <r>
    <x v="9"/>
    <n v="0.6"/>
    <n v="46"/>
    <n v="489"/>
    <n v="402"/>
    <n v="1"/>
    <s v="H"/>
    <n v="1"/>
    <s v="D"/>
    <n v="10"/>
    <n v="4"/>
    <n v="13"/>
    <n v="5"/>
    <n v="2"/>
    <n v="0"/>
  </r>
  <r>
    <x v="1"/>
    <n v="0.3"/>
    <n v="25"/>
    <n v="266"/>
    <n v="211"/>
    <n v="1"/>
    <s v="H"/>
    <n v="1"/>
    <s v="H"/>
    <n v="1"/>
    <n v="1"/>
    <n v="15"/>
    <n v="1"/>
    <n v="3"/>
    <n v="0"/>
  </r>
  <r>
    <x v="5"/>
    <n v="2.2000000000000002"/>
    <n v="36"/>
    <n v="383"/>
    <n v="306"/>
    <n v="1"/>
    <s v="A"/>
    <n v="0"/>
    <s v="D"/>
    <n v="23"/>
    <n v="8"/>
    <n v="14"/>
    <n v="10"/>
    <n v="3"/>
    <n v="0"/>
  </r>
  <r>
    <x v="3"/>
    <n v="1"/>
    <n v="30"/>
    <n v="287"/>
    <n v="211"/>
    <n v="0"/>
    <s v="H"/>
    <n v="0"/>
    <s v="H"/>
    <n v="10"/>
    <n v="1"/>
    <n v="15"/>
    <n v="5"/>
    <n v="0"/>
    <n v="0"/>
  </r>
  <r>
    <x v="2"/>
    <n v="0.9"/>
    <n v="60"/>
    <n v="544"/>
    <n v="483"/>
    <n v="2"/>
    <s v="A"/>
    <n v="0"/>
    <s v="D"/>
    <n v="9"/>
    <n v="4"/>
    <n v="15"/>
    <n v="1"/>
    <n v="3"/>
    <n v="0"/>
  </r>
  <r>
    <x v="4"/>
    <n v="1.6"/>
    <n v="61"/>
    <n v="552"/>
    <n v="428"/>
    <n v="1"/>
    <s v="D"/>
    <n v="0"/>
    <s v="H"/>
    <n v="14"/>
    <n v="5"/>
    <n v="8"/>
    <n v="9"/>
    <n v="2"/>
    <n v="0"/>
  </r>
  <r>
    <x v="8"/>
    <n v="1.6"/>
    <n v="60"/>
    <n v="525"/>
    <n v="445"/>
    <n v="6"/>
    <s v="A"/>
    <n v="2"/>
    <s v="D"/>
    <n v="14"/>
    <n v="8"/>
    <n v="13"/>
    <n v="5"/>
    <n v="3"/>
    <n v="0"/>
  </r>
  <r>
    <x v="7"/>
    <n v="0.5"/>
    <n v="38"/>
    <n v="399"/>
    <n v="322"/>
    <n v="0"/>
    <s v="H"/>
    <n v="0"/>
    <s v="H"/>
    <n v="8"/>
    <n v="2"/>
    <n v="7"/>
    <n v="4"/>
    <n v="3"/>
    <n v="0"/>
  </r>
  <r>
    <x v="10"/>
    <n v="1.7"/>
    <n v="64"/>
    <n v="518"/>
    <n v="429"/>
    <n v="1"/>
    <s v="D"/>
    <n v="0"/>
    <s v="H"/>
    <n v="22"/>
    <n v="4"/>
    <n v="7"/>
    <n v="7"/>
    <n v="2"/>
    <n v="0"/>
  </r>
  <r>
    <x v="14"/>
    <n v="1.5"/>
    <n v="63"/>
    <n v="664"/>
    <n v="573"/>
    <n v="1"/>
    <s v="H"/>
    <n v="0"/>
    <s v="H"/>
    <n v="18"/>
    <n v="6"/>
    <n v="7"/>
    <n v="8"/>
    <n v="1"/>
    <n v="0"/>
  </r>
  <r>
    <x v="17"/>
    <n v="2.4"/>
    <n v="53"/>
    <n v="441"/>
    <n v="327"/>
    <n v="3"/>
    <s v="A"/>
    <n v="0"/>
    <s v="D"/>
    <n v="17"/>
    <n v="7"/>
    <n v="1"/>
    <n v="4"/>
    <n v="1"/>
    <n v="0"/>
  </r>
  <r>
    <x v="12"/>
    <n v="0.9"/>
    <n v="52"/>
    <n v="469"/>
    <n v="383"/>
    <n v="1"/>
    <s v="D"/>
    <n v="1"/>
    <s v="D"/>
    <n v="9"/>
    <n v="4"/>
    <n v="15"/>
    <n v="6"/>
    <n v="3"/>
    <n v="0"/>
  </r>
  <r>
    <x v="16"/>
    <n v="1.4"/>
    <n v="43"/>
    <n v="411"/>
    <n v="333"/>
    <n v="2"/>
    <s v="A"/>
    <n v="1"/>
    <s v="A"/>
    <n v="10"/>
    <n v="5"/>
    <n v="21"/>
    <n v="4"/>
    <n v="5"/>
    <n v="0"/>
  </r>
  <r>
    <x v="18"/>
    <n v="0.7"/>
    <n v="48"/>
    <n v="383"/>
    <n v="292"/>
    <n v="1"/>
    <s v="D"/>
    <n v="1"/>
    <s v="D"/>
    <n v="11"/>
    <n v="3"/>
    <n v="18"/>
    <n v="3"/>
    <n v="4"/>
    <n v="0"/>
  </r>
  <r>
    <x v="13"/>
    <n v="3"/>
    <n v="67"/>
    <n v="762"/>
    <n v="691"/>
    <n v="3"/>
    <s v="A"/>
    <n v="2"/>
    <s v="A"/>
    <n v="23"/>
    <n v="8"/>
    <n v="3"/>
    <n v="11"/>
    <n v="2"/>
    <n v="0"/>
  </r>
  <r>
    <x v="11"/>
    <n v="0.5"/>
    <n v="38"/>
    <n v="382"/>
    <n v="300"/>
    <n v="1"/>
    <s v="D"/>
    <n v="0"/>
    <s v="H"/>
    <n v="9"/>
    <n v="3"/>
    <n v="13"/>
    <n v="5"/>
    <n v="2"/>
    <n v="0"/>
  </r>
  <r>
    <x v="15"/>
    <n v="1.2"/>
    <n v="65"/>
    <n v="557"/>
    <n v="450"/>
    <n v="1"/>
    <s v="H"/>
    <n v="0"/>
    <s v="H"/>
    <n v="20"/>
    <n v="6"/>
    <n v="13"/>
    <n v="12"/>
    <n v="4"/>
    <n v="0"/>
  </r>
  <r>
    <x v="19"/>
    <n v="1.8"/>
    <n v="47"/>
    <n v="497"/>
    <n v="414"/>
    <n v="3"/>
    <s v="A"/>
    <n v="2"/>
    <s v="A"/>
    <n v="11"/>
    <n v="3"/>
    <n v="7"/>
    <n v="2"/>
    <n v="1"/>
    <n v="0"/>
  </r>
  <r>
    <x v="0"/>
    <n v="2.6"/>
    <n v="56"/>
    <n v="640"/>
    <n v="576"/>
    <n v="3"/>
    <s v="A"/>
    <n v="2"/>
    <s v="A"/>
    <n v="20"/>
    <n v="10"/>
    <n v="14"/>
    <n v="7"/>
    <n v="4"/>
    <n v="0"/>
  </r>
  <r>
    <x v="1"/>
    <n v="0.3"/>
    <n v="32"/>
    <n v="293"/>
    <n v="205"/>
    <n v="0"/>
    <s v="D"/>
    <n v="0"/>
    <s v="D"/>
    <n v="6"/>
    <n v="1"/>
    <n v="16"/>
    <n v="2"/>
    <n v="3"/>
    <n v="0"/>
  </r>
  <r>
    <x v="9"/>
    <n v="1.2"/>
    <n v="34"/>
    <n v="333"/>
    <n v="229"/>
    <n v="2"/>
    <s v="D"/>
    <n v="1"/>
    <s v="A"/>
    <n v="9"/>
    <n v="4"/>
    <n v="15"/>
    <n v="2"/>
    <n v="3"/>
    <n v="0"/>
  </r>
  <r>
    <x v="6"/>
    <n v="0.8"/>
    <n v="46"/>
    <n v="379"/>
    <n v="283"/>
    <n v="1"/>
    <s v="D"/>
    <n v="0"/>
    <s v="H"/>
    <n v="11"/>
    <n v="3"/>
    <n v="18"/>
    <n v="2"/>
    <n v="3"/>
    <n v="0"/>
  </r>
  <r>
    <x v="5"/>
    <n v="0.4"/>
    <n v="32"/>
    <n v="304"/>
    <n v="197"/>
    <n v="1"/>
    <s v="A"/>
    <n v="0"/>
    <s v="D"/>
    <n v="5"/>
    <n v="3"/>
    <n v="6"/>
    <n v="2"/>
    <n v="4"/>
    <n v="0"/>
  </r>
  <r>
    <x v="7"/>
    <n v="1"/>
    <n v="46"/>
    <n v="492"/>
    <n v="414"/>
    <n v="1"/>
    <s v="H"/>
    <n v="1"/>
    <s v="H"/>
    <n v="8"/>
    <n v="5"/>
    <n v="3"/>
    <n v="3"/>
    <n v="1"/>
    <n v="0"/>
  </r>
  <r>
    <x v="3"/>
    <n v="0.9"/>
    <n v="28"/>
    <n v="272"/>
    <n v="203"/>
    <n v="2"/>
    <s v="H"/>
    <n v="2"/>
    <s v="A"/>
    <n v="6"/>
    <n v="2"/>
    <n v="12"/>
    <n v="2"/>
    <n v="4"/>
    <n v="0"/>
  </r>
  <r>
    <x v="8"/>
    <n v="0.8"/>
    <n v="66"/>
    <n v="619"/>
    <n v="522"/>
    <n v="1"/>
    <s v="A"/>
    <n v="0"/>
    <s v="D"/>
    <n v="10"/>
    <n v="3"/>
    <n v="9"/>
    <n v="3"/>
    <n v="8"/>
    <n v="0"/>
  </r>
  <r>
    <x v="2"/>
    <n v="0.7"/>
    <n v="37"/>
    <n v="320"/>
    <n v="235"/>
    <n v="1"/>
    <s v="A"/>
    <n v="0"/>
    <s v="D"/>
    <n v="7"/>
    <n v="4"/>
    <n v="10"/>
    <n v="6"/>
    <n v="3"/>
    <n v="0"/>
  </r>
  <r>
    <x v="4"/>
    <n v="1.5"/>
    <n v="51"/>
    <n v="505"/>
    <n v="434"/>
    <n v="2"/>
    <s v="A"/>
    <n v="0"/>
    <s v="H"/>
    <n v="14"/>
    <n v="6"/>
    <n v="6"/>
    <n v="7"/>
    <n v="3"/>
    <n v="0"/>
  </r>
  <r>
    <x v="8"/>
    <n v="2.2000000000000002"/>
    <n v="47"/>
    <n v="479"/>
    <n v="410"/>
    <n v="3"/>
    <s v="A"/>
    <n v="2"/>
    <s v="A"/>
    <n v="12"/>
    <n v="5"/>
    <n v="9"/>
    <n v="5"/>
    <n v="2"/>
    <n v="0"/>
  </r>
  <r>
    <x v="18"/>
    <n v="0.5"/>
    <n v="47"/>
    <n v="432"/>
    <n v="364"/>
    <n v="1"/>
    <s v="H"/>
    <n v="1"/>
    <s v="A"/>
    <n v="10"/>
    <n v="4"/>
    <n v="16"/>
    <n v="5"/>
    <n v="6"/>
    <n v="0"/>
  </r>
  <r>
    <x v="4"/>
    <n v="1.5"/>
    <n v="61"/>
    <n v="605"/>
    <n v="537"/>
    <n v="1"/>
    <s v="H"/>
    <n v="0"/>
    <s v="H"/>
    <n v="15"/>
    <n v="4"/>
    <n v="8"/>
    <n v="0"/>
    <n v="0"/>
    <n v="0"/>
  </r>
  <r>
    <x v="3"/>
    <n v="1.1000000000000001"/>
    <n v="42"/>
    <n v="380"/>
    <n v="295"/>
    <n v="1"/>
    <s v="D"/>
    <n v="1"/>
    <s v="A"/>
    <n v="16"/>
    <n v="5"/>
    <n v="12"/>
    <n v="1"/>
    <n v="2"/>
    <n v="0"/>
  </r>
  <r>
    <x v="17"/>
    <n v="1.1000000000000001"/>
    <n v="42"/>
    <n v="442"/>
    <n v="360"/>
    <n v="0"/>
    <s v="H"/>
    <n v="0"/>
    <s v="H"/>
    <n v="19"/>
    <n v="6"/>
    <n v="12"/>
    <n v="9"/>
    <n v="4"/>
    <n v="0"/>
  </r>
  <r>
    <x v="1"/>
    <n v="1.6"/>
    <n v="47"/>
    <n v="452"/>
    <n v="371"/>
    <n v="1"/>
    <s v="D"/>
    <n v="0"/>
    <s v="H"/>
    <n v="13"/>
    <n v="6"/>
    <n v="16"/>
    <n v="10"/>
    <n v="4"/>
    <n v="0"/>
  </r>
  <r>
    <x v="7"/>
    <n v="0.8"/>
    <n v="52"/>
    <n v="523"/>
    <n v="411"/>
    <n v="1"/>
    <s v="H"/>
    <n v="1"/>
    <s v="H"/>
    <n v="6"/>
    <n v="6"/>
    <n v="9"/>
    <n v="4"/>
    <n v="1"/>
    <n v="0"/>
  </r>
  <r>
    <x v="0"/>
    <n v="1.6"/>
    <n v="67"/>
    <n v="698"/>
    <n v="586"/>
    <n v="0"/>
    <s v="D"/>
    <n v="0"/>
    <s v="D"/>
    <n v="15"/>
    <n v="6"/>
    <n v="12"/>
    <n v="11"/>
    <n v="1"/>
    <n v="0"/>
  </r>
  <r>
    <x v="5"/>
    <n v="1.4"/>
    <n v="30"/>
    <n v="270"/>
    <n v="182"/>
    <n v="2"/>
    <s v="D"/>
    <n v="1"/>
    <s v="H"/>
    <n v="4"/>
    <n v="3"/>
    <n v="11"/>
    <n v="1"/>
    <n v="4"/>
    <n v="1"/>
  </r>
  <r>
    <x v="2"/>
    <n v="0.7"/>
    <n v="23"/>
    <n v="221"/>
    <n v="154"/>
    <n v="2"/>
    <s v="D"/>
    <n v="2"/>
    <s v="A"/>
    <n v="5"/>
    <n v="3"/>
    <n v="10"/>
    <n v="2"/>
    <n v="4"/>
    <n v="1"/>
  </r>
  <r>
    <x v="13"/>
    <n v="0.9"/>
    <n v="62"/>
    <n v="598"/>
    <n v="511"/>
    <n v="1"/>
    <s v="D"/>
    <n v="1"/>
    <s v="A"/>
    <n v="16"/>
    <n v="6"/>
    <n v="10"/>
    <n v="6"/>
    <n v="4"/>
    <n v="0"/>
  </r>
  <r>
    <x v="9"/>
    <n v="0.3"/>
    <n v="26"/>
    <n v="257"/>
    <n v="192"/>
    <n v="2"/>
    <s v="H"/>
    <n v="0"/>
    <s v="H"/>
    <n v="5"/>
    <n v="3"/>
    <n v="6"/>
    <n v="0"/>
    <n v="4"/>
    <n v="0"/>
  </r>
  <r>
    <x v="6"/>
    <n v="1"/>
    <n v="43"/>
    <n v="439"/>
    <n v="338"/>
    <n v="1"/>
    <s v="D"/>
    <n v="0"/>
    <s v="H"/>
    <n v="19"/>
    <n v="3"/>
    <n v="11"/>
    <n v="7"/>
    <n v="3"/>
    <n v="0"/>
  </r>
  <r>
    <x v="10"/>
    <n v="1.1000000000000001"/>
    <n v="59"/>
    <n v="593"/>
    <n v="501"/>
    <n v="2"/>
    <s v="H"/>
    <n v="2"/>
    <s v="H"/>
    <n v="15"/>
    <n v="5"/>
    <n v="8"/>
    <n v="2"/>
    <n v="2"/>
    <n v="0"/>
  </r>
  <r>
    <x v="11"/>
    <n v="0.9"/>
    <n v="59"/>
    <n v="581"/>
    <n v="458"/>
    <n v="1"/>
    <s v="H"/>
    <n v="1"/>
    <s v="A"/>
    <n v="17"/>
    <n v="5"/>
    <n v="11"/>
    <n v="8"/>
    <n v="1"/>
    <n v="0"/>
  </r>
  <r>
    <x v="12"/>
    <n v="1.3"/>
    <n v="59"/>
    <n v="563"/>
    <n v="473"/>
    <n v="1"/>
    <s v="A"/>
    <n v="0"/>
    <s v="D"/>
    <n v="14"/>
    <n v="2"/>
    <n v="15"/>
    <n v="5"/>
    <n v="4"/>
    <n v="0"/>
  </r>
  <r>
    <x v="19"/>
    <n v="2.5"/>
    <n v="55"/>
    <n v="574"/>
    <n v="476"/>
    <n v="2"/>
    <s v="A"/>
    <n v="1"/>
    <s v="A"/>
    <n v="10"/>
    <n v="6"/>
    <n v="8"/>
    <n v="10"/>
    <n v="3"/>
    <n v="0"/>
  </r>
  <r>
    <x v="16"/>
    <n v="0.8"/>
    <n v="56"/>
    <n v="561"/>
    <n v="493"/>
    <n v="2"/>
    <s v="D"/>
    <n v="2"/>
    <s v="A"/>
    <n v="7"/>
    <n v="3"/>
    <n v="14"/>
    <n v="0"/>
    <n v="1"/>
    <n v="0"/>
  </r>
  <r>
    <x v="15"/>
    <n v="4.4000000000000004"/>
    <n v="61"/>
    <n v="675"/>
    <n v="591"/>
    <n v="3"/>
    <s v="A"/>
    <n v="1"/>
    <s v="A"/>
    <n v="24"/>
    <n v="10"/>
    <n v="14"/>
    <n v="3"/>
    <n v="3"/>
    <n v="0"/>
  </r>
  <r>
    <x v="14"/>
    <n v="0.6"/>
    <n v="60"/>
    <n v="620"/>
    <n v="530"/>
    <n v="1"/>
    <s v="H"/>
    <n v="0"/>
    <s v="H"/>
    <n v="9"/>
    <n v="3"/>
    <n v="12"/>
    <n v="4"/>
    <n v="5"/>
    <n v="0"/>
  </r>
  <r>
    <x v="19"/>
    <n v="1.4"/>
    <n v="68"/>
    <n v="691"/>
    <n v="584"/>
    <n v="1"/>
    <s v="A"/>
    <n v="1"/>
    <s v="A"/>
    <n v="16"/>
    <n v="4"/>
    <n v="15"/>
    <n v="8"/>
    <n v="2"/>
    <n v="0"/>
  </r>
  <r>
    <x v="14"/>
    <n v="0.6"/>
    <n v="41"/>
    <n v="411"/>
    <n v="345"/>
    <n v="1"/>
    <s v="H"/>
    <n v="0"/>
    <s v="D"/>
    <n v="8"/>
    <n v="2"/>
    <n v="9"/>
    <n v="1"/>
    <n v="3"/>
    <n v="0"/>
  </r>
  <r>
    <x v="18"/>
    <n v="1"/>
    <n v="56"/>
    <n v="514"/>
    <n v="394"/>
    <n v="3"/>
    <s v="H"/>
    <n v="2"/>
    <s v="H"/>
    <n v="17"/>
    <n v="6"/>
    <n v="10"/>
    <n v="3"/>
    <n v="3"/>
    <n v="0"/>
  </r>
  <r>
    <x v="17"/>
    <n v="2.1"/>
    <n v="55"/>
    <n v="494"/>
    <n v="385"/>
    <n v="0"/>
    <s v="H"/>
    <n v="0"/>
    <s v="H"/>
    <n v="17"/>
    <n v="2"/>
    <n v="14"/>
    <n v="9"/>
    <n v="1"/>
    <n v="0"/>
  </r>
  <r>
    <x v="12"/>
    <n v="2.6"/>
    <n v="42"/>
    <n v="486"/>
    <n v="410"/>
    <n v="2"/>
    <s v="H"/>
    <n v="1"/>
    <s v="D"/>
    <n v="11"/>
    <n v="4"/>
    <n v="10"/>
    <n v="3"/>
    <n v="1"/>
    <n v="0"/>
  </r>
  <r>
    <x v="1"/>
    <n v="0.6"/>
    <n v="48"/>
    <n v="479"/>
    <n v="393"/>
    <n v="1"/>
    <s v="H"/>
    <n v="1"/>
    <s v="H"/>
    <n v="9"/>
    <n v="2"/>
    <n v="6"/>
    <n v="5"/>
    <n v="1"/>
    <n v="0"/>
  </r>
  <r>
    <x v="4"/>
    <n v="2.1"/>
    <n v="67"/>
    <n v="703"/>
    <n v="594"/>
    <n v="0"/>
    <s v="D"/>
    <n v="0"/>
    <s v="D"/>
    <n v="14"/>
    <n v="3"/>
    <n v="8"/>
    <n v="10"/>
    <n v="2"/>
    <n v="0"/>
  </r>
  <r>
    <x v="0"/>
    <n v="0.6"/>
    <n v="47"/>
    <n v="396"/>
    <n v="320"/>
    <n v="0"/>
    <s v="D"/>
    <n v="0"/>
    <s v="D"/>
    <n v="10"/>
    <n v="4"/>
    <n v="11"/>
    <n v="3"/>
    <n v="5"/>
    <n v="0"/>
  </r>
  <r>
    <x v="5"/>
    <n v="0.9"/>
    <n v="35"/>
    <n v="339"/>
    <n v="249"/>
    <n v="1"/>
    <s v="D"/>
    <n v="0"/>
    <s v="D"/>
    <n v="16"/>
    <n v="9"/>
    <n v="11"/>
    <n v="3"/>
    <n v="2"/>
    <n v="1"/>
  </r>
  <r>
    <x v="15"/>
    <n v="1.3"/>
    <n v="59"/>
    <n v="571"/>
    <n v="485"/>
    <n v="2"/>
    <s v="H"/>
    <n v="2"/>
    <s v="A"/>
    <n v="13"/>
    <n v="3"/>
    <n v="10"/>
    <n v="7"/>
    <n v="2"/>
    <n v="0"/>
  </r>
  <r>
    <x v="6"/>
    <n v="0.8"/>
    <n v="43"/>
    <n v="400"/>
    <n v="317"/>
    <n v="1"/>
    <s v="H"/>
    <n v="1"/>
    <s v="D"/>
    <n v="11"/>
    <n v="4"/>
    <n v="15"/>
    <n v="5"/>
    <n v="3"/>
    <n v="1"/>
  </r>
  <r>
    <x v="16"/>
    <n v="1.6"/>
    <n v="48"/>
    <n v="444"/>
    <n v="374"/>
    <n v="3"/>
    <s v="A"/>
    <n v="1"/>
    <s v="D"/>
    <n v="14"/>
    <n v="5"/>
    <n v="11"/>
    <n v="11"/>
    <n v="3"/>
    <n v="1"/>
  </r>
  <r>
    <x v="3"/>
    <n v="1.7"/>
    <n v="45"/>
    <n v="435"/>
    <n v="336"/>
    <n v="2"/>
    <s v="A"/>
    <n v="2"/>
    <s v="A"/>
    <n v="11"/>
    <n v="8"/>
    <n v="10"/>
    <n v="8"/>
    <n v="1"/>
    <n v="0"/>
  </r>
  <r>
    <x v="7"/>
    <n v="0.9"/>
    <n v="50"/>
    <n v="522"/>
    <n v="435"/>
    <n v="1"/>
    <s v="H"/>
    <n v="1"/>
    <s v="A"/>
    <n v="8"/>
    <n v="2"/>
    <n v="5"/>
    <n v="2"/>
    <n v="2"/>
    <n v="0"/>
  </r>
  <r>
    <x v="10"/>
    <n v="1.1000000000000001"/>
    <n v="40"/>
    <n v="399"/>
    <n v="313"/>
    <n v="1"/>
    <s v="A"/>
    <n v="1"/>
    <s v="A"/>
    <n v="10"/>
    <n v="5"/>
    <n v="9"/>
    <n v="4"/>
    <n v="2"/>
    <n v="0"/>
  </r>
  <r>
    <x v="9"/>
    <n v="3.1"/>
    <n v="58"/>
    <n v="546"/>
    <n v="452"/>
    <n v="3"/>
    <s v="A"/>
    <n v="0"/>
    <s v="H"/>
    <n v="18"/>
    <n v="4"/>
    <n v="10"/>
    <n v="6"/>
    <n v="3"/>
    <n v="0"/>
  </r>
  <r>
    <x v="2"/>
    <n v="0.7"/>
    <n v="51"/>
    <n v="470"/>
    <n v="361"/>
    <n v="0"/>
    <s v="H"/>
    <n v="0"/>
    <s v="D"/>
    <n v="6"/>
    <n v="1"/>
    <n v="11"/>
    <n v="4"/>
    <n v="1"/>
    <n v="1"/>
  </r>
  <r>
    <x v="13"/>
    <n v="1.6"/>
    <n v="77"/>
    <n v="795"/>
    <n v="686"/>
    <n v="2"/>
    <s v="A"/>
    <n v="1"/>
    <s v="D"/>
    <n v="22"/>
    <n v="7"/>
    <n v="5"/>
    <n v="18"/>
    <n v="1"/>
    <n v="0"/>
  </r>
  <r>
    <x v="8"/>
    <n v="1"/>
    <n v="57"/>
    <n v="579"/>
    <n v="499"/>
    <n v="1"/>
    <s v="H"/>
    <n v="0"/>
    <s v="H"/>
    <n v="12"/>
    <n v="2"/>
    <n v="13"/>
    <n v="6"/>
    <n v="3"/>
    <n v="0"/>
  </r>
  <r>
    <x v="11"/>
    <n v="1"/>
    <n v="49"/>
    <n v="482"/>
    <n v="375"/>
    <n v="0"/>
    <s v="H"/>
    <n v="0"/>
    <s v="D"/>
    <n v="20"/>
    <n v="7"/>
    <n v="12"/>
    <n v="6"/>
    <n v="3"/>
    <n v="0"/>
  </r>
  <r>
    <x v="5"/>
    <n v="1.7"/>
    <n v="35"/>
    <n v="338"/>
    <n v="240"/>
    <n v="3"/>
    <s v="A"/>
    <n v="1"/>
    <s v="D"/>
    <n v="20"/>
    <n v="5"/>
    <n v="9"/>
    <n v="7"/>
    <n v="2"/>
    <n v="0"/>
  </r>
  <r>
    <x v="17"/>
    <n v="0.3"/>
    <n v="43"/>
    <n v="365"/>
    <n v="288"/>
    <n v="1"/>
    <s v="D"/>
    <n v="0"/>
    <s v="D"/>
    <n v="11"/>
    <n v="3"/>
    <n v="14"/>
    <n v="7"/>
    <n v="6"/>
    <n v="0"/>
  </r>
  <r>
    <x v="1"/>
    <n v="1.3"/>
    <n v="35"/>
    <n v="328"/>
    <n v="220"/>
    <n v="3"/>
    <s v="H"/>
    <n v="2"/>
    <s v="D"/>
    <n v="11"/>
    <n v="5"/>
    <n v="10"/>
    <n v="5"/>
    <n v="1"/>
    <n v="1"/>
  </r>
  <r>
    <x v="18"/>
    <n v="1.3"/>
    <n v="49"/>
    <n v="480"/>
    <n v="388"/>
    <n v="2"/>
    <s v="D"/>
    <n v="0"/>
    <s v="H"/>
    <n v="14"/>
    <n v="7"/>
    <n v="10"/>
    <n v="6"/>
    <n v="3"/>
    <n v="0"/>
  </r>
  <r>
    <x v="14"/>
    <n v="0.2"/>
    <n v="43"/>
    <n v="503"/>
    <n v="454"/>
    <n v="0"/>
    <s v="H"/>
    <n v="0"/>
    <s v="H"/>
    <n v="5"/>
    <n v="2"/>
    <n v="9"/>
    <n v="1"/>
    <n v="3"/>
    <n v="0"/>
  </r>
  <r>
    <x v="12"/>
    <n v="1.2"/>
    <n v="60"/>
    <n v="638"/>
    <n v="539"/>
    <n v="1"/>
    <s v="D"/>
    <n v="0"/>
    <s v="D"/>
    <n v="14"/>
    <n v="3"/>
    <n v="8"/>
    <n v="2"/>
    <n v="0"/>
    <n v="0"/>
  </r>
  <r>
    <x v="4"/>
    <n v="1.8"/>
    <n v="50"/>
    <n v="495"/>
    <n v="400"/>
    <n v="1"/>
    <s v="H"/>
    <n v="1"/>
    <s v="D"/>
    <n v="11"/>
    <n v="3"/>
    <n v="16"/>
    <n v="4"/>
    <n v="3"/>
    <n v="0"/>
  </r>
  <r>
    <x v="15"/>
    <n v="0.7"/>
    <n v="66"/>
    <n v="571"/>
    <n v="445"/>
    <n v="0"/>
    <s v="H"/>
    <n v="0"/>
    <s v="H"/>
    <n v="11"/>
    <n v="3"/>
    <n v="12"/>
    <n v="8"/>
    <n v="4"/>
    <n v="0"/>
  </r>
  <r>
    <x v="0"/>
    <n v="2.2999999999999998"/>
    <n v="58"/>
    <n v="595"/>
    <n v="486"/>
    <n v="1"/>
    <s v="H"/>
    <n v="0"/>
    <s v="D"/>
    <n v="18"/>
    <n v="5"/>
    <n v="7"/>
    <n v="5"/>
    <n v="1"/>
    <n v="0"/>
  </r>
  <r>
    <x v="19"/>
    <n v="0.8"/>
    <n v="55"/>
    <n v="514"/>
    <n v="411"/>
    <n v="2"/>
    <s v="D"/>
    <n v="1"/>
    <s v="H"/>
    <n v="9"/>
    <n v="4"/>
    <n v="14"/>
    <n v="3"/>
    <n v="2"/>
    <n v="0"/>
  </r>
  <r>
    <x v="2"/>
    <n v="1.1000000000000001"/>
    <n v="63"/>
    <n v="554"/>
    <n v="463"/>
    <n v="0"/>
    <s v="H"/>
    <n v="0"/>
    <s v="H"/>
    <n v="10"/>
    <n v="1"/>
    <n v="18"/>
    <n v="6"/>
    <n v="4"/>
    <n v="0"/>
  </r>
  <r>
    <x v="13"/>
    <n v="1.6"/>
    <n v="64"/>
    <n v="652"/>
    <n v="570"/>
    <n v="1"/>
    <s v="H"/>
    <n v="0"/>
    <s v="H"/>
    <n v="18"/>
    <n v="4"/>
    <n v="6"/>
    <n v="10"/>
    <n v="1"/>
    <n v="0"/>
  </r>
  <r>
    <x v="9"/>
    <n v="1.5"/>
    <n v="57"/>
    <n v="475"/>
    <n v="372"/>
    <n v="1"/>
    <s v="D"/>
    <n v="0"/>
    <s v="D"/>
    <n v="20"/>
    <n v="6"/>
    <n v="10"/>
    <n v="6"/>
    <n v="2"/>
    <n v="0"/>
  </r>
  <r>
    <x v="10"/>
    <n v="1"/>
    <n v="51"/>
    <n v="505"/>
    <n v="429"/>
    <n v="1"/>
    <s v="H"/>
    <n v="1"/>
    <s v="A"/>
    <n v="13"/>
    <n v="5"/>
    <n v="18"/>
    <n v="7"/>
    <n v="1"/>
    <n v="0"/>
  </r>
  <r>
    <x v="6"/>
    <n v="0.1"/>
    <n v="46"/>
    <n v="423"/>
    <n v="326"/>
    <n v="0"/>
    <s v="H"/>
    <n v="0"/>
    <s v="H"/>
    <n v="4"/>
    <n v="2"/>
    <n v="9"/>
    <n v="6"/>
    <n v="2"/>
    <n v="1"/>
  </r>
  <r>
    <x v="3"/>
    <n v="1.6"/>
    <n v="35"/>
    <n v="340"/>
    <n v="263"/>
    <n v="0"/>
    <s v="H"/>
    <n v="0"/>
    <s v="D"/>
    <n v="16"/>
    <n v="5"/>
    <n v="18"/>
    <n v="6"/>
    <n v="2"/>
    <n v="0"/>
  </r>
  <r>
    <x v="11"/>
    <n v="2.4"/>
    <n v="43"/>
    <n v="403"/>
    <n v="299"/>
    <n v="2"/>
    <s v="D"/>
    <n v="0"/>
    <s v="D"/>
    <n v="19"/>
    <n v="7"/>
    <n v="9"/>
    <n v="6"/>
    <n v="2"/>
    <n v="0"/>
  </r>
  <r>
    <x v="16"/>
    <n v="1.8"/>
    <n v="49"/>
    <n v="420"/>
    <n v="342"/>
    <n v="1"/>
    <s v="H"/>
    <n v="1"/>
    <s v="A"/>
    <n v="12"/>
    <n v="1"/>
    <n v="14"/>
    <n v="4"/>
    <n v="0"/>
    <n v="0"/>
  </r>
  <r>
    <x v="8"/>
    <n v="1.1000000000000001"/>
    <n v="54"/>
    <n v="512"/>
    <n v="414"/>
    <n v="1"/>
    <s v="D"/>
    <n v="0"/>
    <s v="D"/>
    <n v="12"/>
    <n v="3"/>
    <n v="14"/>
    <n v="8"/>
    <n v="2"/>
    <n v="0"/>
  </r>
  <r>
    <x v="7"/>
    <n v="0.6"/>
    <n v="32"/>
    <n v="338"/>
    <n v="237"/>
    <n v="1"/>
    <s v="H"/>
    <n v="1"/>
    <s v="A"/>
    <n v="5"/>
    <n v="2"/>
    <n v="10"/>
    <n v="3"/>
    <n v="1"/>
    <n v="0"/>
  </r>
  <r>
    <x v="17"/>
    <n v="2.6"/>
    <n v="49"/>
    <n v="434"/>
    <n v="315"/>
    <n v="2"/>
    <s v="H"/>
    <n v="1"/>
    <s v="D"/>
    <n v="15"/>
    <n v="3"/>
    <n v="16"/>
    <n v="4"/>
    <n v="4"/>
    <n v="0"/>
  </r>
  <r>
    <x v="12"/>
    <n v="1.8"/>
    <n v="64"/>
    <n v="676"/>
    <n v="560"/>
    <n v="2"/>
    <s v="A"/>
    <n v="1"/>
    <s v="A"/>
    <n v="17"/>
    <n v="7"/>
    <n v="11"/>
    <n v="8"/>
    <n v="1"/>
    <n v="0"/>
  </r>
  <r>
    <x v="3"/>
    <n v="1.1000000000000001"/>
    <n v="51"/>
    <n v="515"/>
    <n v="384"/>
    <n v="0"/>
    <s v="D"/>
    <n v="0"/>
    <s v="D"/>
    <n v="18"/>
    <n v="4"/>
    <n v="9"/>
    <n v="6"/>
    <n v="2"/>
    <n v="0"/>
  </r>
  <r>
    <x v="14"/>
    <n v="0.6"/>
    <n v="71"/>
    <n v="724"/>
    <n v="635"/>
    <n v="0"/>
    <s v="H"/>
    <n v="0"/>
    <s v="H"/>
    <n v="9"/>
    <n v="0"/>
    <n v="12"/>
    <n v="9"/>
    <n v="4"/>
    <n v="0"/>
  </r>
  <r>
    <x v="13"/>
    <n v="2.1"/>
    <n v="60"/>
    <n v="689"/>
    <n v="613"/>
    <n v="1"/>
    <s v="H"/>
    <n v="1"/>
    <s v="A"/>
    <n v="15"/>
    <n v="6"/>
    <n v="10"/>
    <n v="4"/>
    <n v="3"/>
    <n v="0"/>
  </r>
  <r>
    <x v="16"/>
    <n v="1.2"/>
    <n v="38"/>
    <n v="389"/>
    <n v="306"/>
    <n v="0"/>
    <s v="H"/>
    <n v="0"/>
    <s v="H"/>
    <n v="12"/>
    <n v="2"/>
    <n v="15"/>
    <n v="9"/>
    <n v="3"/>
    <n v="0"/>
  </r>
  <r>
    <x v="9"/>
    <n v="0.6"/>
    <n v="49"/>
    <n v="516"/>
    <n v="421"/>
    <n v="0"/>
    <s v="H"/>
    <n v="0"/>
    <s v="H"/>
    <n v="6"/>
    <n v="5"/>
    <n v="5"/>
    <n v="5"/>
    <n v="1"/>
    <n v="0"/>
  </r>
  <r>
    <x v="4"/>
    <n v="1.6"/>
    <n v="56"/>
    <n v="546"/>
    <n v="453"/>
    <n v="3"/>
    <s v="A"/>
    <n v="0"/>
    <s v="H"/>
    <n v="17"/>
    <n v="6"/>
    <n v="6"/>
    <n v="5"/>
    <n v="1"/>
    <n v="0"/>
  </r>
  <r>
    <x v="1"/>
    <n v="1.6"/>
    <n v="34"/>
    <n v="312"/>
    <n v="210"/>
    <n v="2"/>
    <s v="A"/>
    <n v="2"/>
    <s v="A"/>
    <n v="8"/>
    <n v="3"/>
    <n v="19"/>
    <n v="2"/>
    <n v="5"/>
    <n v="0"/>
  </r>
  <r>
    <x v="2"/>
    <n v="1.5"/>
    <n v="51"/>
    <n v="474"/>
    <n v="400"/>
    <n v="1"/>
    <s v="D"/>
    <n v="0"/>
    <s v="D"/>
    <n v="13"/>
    <n v="3"/>
    <n v="12"/>
    <n v="3"/>
    <n v="2"/>
    <n v="0"/>
  </r>
  <r>
    <x v="8"/>
    <n v="2.7"/>
    <n v="63"/>
    <n v="645"/>
    <n v="545"/>
    <n v="2"/>
    <s v="A"/>
    <n v="1"/>
    <s v="A"/>
    <n v="16"/>
    <n v="7"/>
    <n v="12"/>
    <n v="9"/>
    <n v="3"/>
    <n v="0"/>
  </r>
  <r>
    <x v="5"/>
    <n v="0.3"/>
    <n v="34"/>
    <n v="327"/>
    <n v="253"/>
    <n v="0"/>
    <s v="H"/>
    <n v="0"/>
    <s v="H"/>
    <n v="7"/>
    <n v="0"/>
    <n v="1"/>
    <n v="1"/>
    <n v="2"/>
    <n v="0"/>
  </r>
  <r>
    <x v="11"/>
    <n v="1.3"/>
    <n v="31"/>
    <n v="293"/>
    <n v="193"/>
    <n v="2"/>
    <s v="D"/>
    <n v="2"/>
    <s v="A"/>
    <n v="13"/>
    <n v="6"/>
    <n v="11"/>
    <n v="1"/>
    <n v="2"/>
    <n v="0"/>
  </r>
  <r>
    <x v="10"/>
    <n v="0.9"/>
    <n v="45"/>
    <n v="446"/>
    <n v="358"/>
    <n v="2"/>
    <s v="A"/>
    <n v="1"/>
    <s v="A"/>
    <n v="6"/>
    <n v="4"/>
    <n v="10"/>
    <n v="0"/>
    <n v="2"/>
    <n v="1"/>
  </r>
  <r>
    <x v="7"/>
    <n v="1.1000000000000001"/>
    <n v="41"/>
    <n v="369"/>
    <n v="282"/>
    <n v="0"/>
    <s v="D"/>
    <n v="0"/>
    <s v="D"/>
    <n v="9"/>
    <n v="2"/>
    <n v="10"/>
    <n v="4"/>
    <n v="0"/>
    <n v="1"/>
  </r>
  <r>
    <x v="18"/>
    <n v="1.3"/>
    <n v="41"/>
    <n v="426"/>
    <n v="349"/>
    <n v="4"/>
    <s v="A"/>
    <n v="1"/>
    <s v="D"/>
    <n v="10"/>
    <n v="5"/>
    <n v="14"/>
    <n v="2"/>
    <n v="0"/>
    <n v="0"/>
  </r>
  <r>
    <x v="15"/>
    <n v="2.5"/>
    <n v="42"/>
    <n v="453"/>
    <n v="373"/>
    <n v="4"/>
    <s v="A"/>
    <n v="2"/>
    <s v="A"/>
    <n v="9"/>
    <n v="7"/>
    <n v="9"/>
    <n v="3"/>
    <n v="2"/>
    <n v="0"/>
  </r>
  <r>
    <x v="19"/>
    <n v="3.1"/>
    <n v="62"/>
    <n v="650"/>
    <n v="559"/>
    <n v="3"/>
    <s v="A"/>
    <n v="1"/>
    <s v="D"/>
    <n v="27"/>
    <n v="11"/>
    <n v="9"/>
    <n v="10"/>
    <n v="4"/>
    <n v="0"/>
  </r>
  <r>
    <x v="0"/>
    <n v="0.8"/>
    <n v="60"/>
    <n v="682"/>
    <n v="592"/>
    <n v="1"/>
    <s v="D"/>
    <n v="1"/>
    <s v="D"/>
    <n v="11"/>
    <n v="4"/>
    <n v="10"/>
    <n v="3"/>
    <n v="0"/>
    <n v="0"/>
  </r>
  <r>
    <x v="6"/>
    <n v="0.9"/>
    <n v="47"/>
    <n v="511"/>
    <n v="414"/>
    <n v="2"/>
    <s v="A"/>
    <n v="1"/>
    <s v="A"/>
    <n v="15"/>
    <n v="6"/>
    <n v="8"/>
    <n v="3"/>
    <n v="0"/>
    <n v="0"/>
  </r>
  <r>
    <x v="14"/>
    <n v="1"/>
    <n v="47"/>
    <n v="459"/>
    <n v="386"/>
    <n v="1"/>
    <s v="D"/>
    <n v="0"/>
    <s v="H"/>
    <n v="10"/>
    <n v="2"/>
    <n v="16"/>
    <n v="6"/>
    <n v="4"/>
    <n v="0"/>
  </r>
  <r>
    <x v="9"/>
    <n v="1.1000000000000001"/>
    <n v="40"/>
    <n v="419"/>
    <n v="310"/>
    <n v="1"/>
    <s v="H"/>
    <n v="1"/>
    <s v="H"/>
    <n v="7"/>
    <n v="3"/>
    <n v="10"/>
    <n v="4"/>
    <n v="1"/>
    <n v="0"/>
  </r>
  <r>
    <x v="4"/>
    <n v="0"/>
    <n v="51"/>
    <n v="471"/>
    <n v="367"/>
    <n v="1"/>
    <s v="D"/>
    <n v="0"/>
    <s v="D"/>
    <n v="1"/>
    <n v="0"/>
    <n v="11"/>
    <n v="9"/>
    <n v="3"/>
    <n v="0"/>
  </r>
  <r>
    <x v="1"/>
    <n v="0.6"/>
    <n v="55"/>
    <n v="438"/>
    <n v="333"/>
    <n v="0"/>
    <s v="H"/>
    <n v="0"/>
    <s v="D"/>
    <n v="7"/>
    <n v="3"/>
    <n v="16"/>
    <n v="7"/>
    <n v="3"/>
    <n v="0"/>
  </r>
  <r>
    <x v="17"/>
    <n v="3.3"/>
    <n v="40"/>
    <n v="375"/>
    <n v="279"/>
    <n v="4"/>
    <s v="A"/>
    <n v="3"/>
    <s v="A"/>
    <n v="12"/>
    <n v="8"/>
    <n v="11"/>
    <n v="4"/>
    <n v="1"/>
    <n v="0"/>
  </r>
  <r>
    <x v="2"/>
    <n v="3.5"/>
    <n v="60"/>
    <n v="526"/>
    <n v="425"/>
    <n v="5"/>
    <s v="A"/>
    <n v="5"/>
    <s v="A"/>
    <n v="16"/>
    <n v="7"/>
    <n v="13"/>
    <n v="10"/>
    <n v="1"/>
    <n v="0"/>
  </r>
  <r>
    <x v="16"/>
    <n v="1.2"/>
    <n v="36"/>
    <n v="370"/>
    <n v="307"/>
    <n v="0"/>
    <s v="H"/>
    <n v="0"/>
    <s v="H"/>
    <n v="10"/>
    <n v="4"/>
    <n v="6"/>
    <n v="4"/>
    <n v="2"/>
    <n v="0"/>
  </r>
  <r>
    <x v="3"/>
    <n v="0.6"/>
    <n v="40"/>
    <n v="442"/>
    <n v="372"/>
    <n v="0"/>
    <s v="H"/>
    <n v="0"/>
    <s v="H"/>
    <n v="8"/>
    <n v="2"/>
    <n v="12"/>
    <n v="2"/>
    <n v="3"/>
    <n v="0"/>
  </r>
  <r>
    <x v="12"/>
    <n v="1.5"/>
    <n v="49"/>
    <n v="502"/>
    <n v="409"/>
    <n v="1"/>
    <s v="D"/>
    <n v="0"/>
    <s v="D"/>
    <n v="14"/>
    <n v="6"/>
    <n v="14"/>
    <n v="11"/>
    <n v="1"/>
    <n v="1"/>
  </r>
  <r>
    <x v="13"/>
    <n v="0.8"/>
    <n v="56"/>
    <n v="573"/>
    <n v="498"/>
    <n v="0"/>
    <s v="H"/>
    <n v="0"/>
    <s v="H"/>
    <n v="8"/>
    <n v="2"/>
    <n v="8"/>
    <n v="4"/>
    <n v="3"/>
    <n v="0"/>
  </r>
  <r>
    <x v="11"/>
    <n v="1.6"/>
    <n v="46"/>
    <n v="474"/>
    <n v="371"/>
    <n v="1"/>
    <s v="A"/>
    <n v="0"/>
    <s v="D"/>
    <n v="13"/>
    <n v="3"/>
    <n v="13"/>
    <n v="7"/>
    <n v="4"/>
    <n v="0"/>
  </r>
  <r>
    <x v="6"/>
    <n v="3"/>
    <n v="61"/>
    <n v="649"/>
    <n v="544"/>
    <n v="1"/>
    <s v="H"/>
    <n v="0"/>
    <s v="H"/>
    <n v="31"/>
    <n v="10"/>
    <n v="7"/>
    <n v="9"/>
    <n v="2"/>
    <n v="0"/>
  </r>
  <r>
    <x v="18"/>
    <n v="0.8"/>
    <n v="56"/>
    <n v="521"/>
    <n v="415"/>
    <n v="0"/>
    <s v="H"/>
    <n v="0"/>
    <s v="H"/>
    <n v="6"/>
    <n v="2"/>
    <n v="8"/>
    <n v="4"/>
    <n v="0"/>
    <n v="0"/>
  </r>
  <r>
    <x v="5"/>
    <n v="1"/>
    <n v="34"/>
    <n v="318"/>
    <n v="245"/>
    <n v="0"/>
    <s v="H"/>
    <n v="0"/>
    <s v="H"/>
    <n v="12"/>
    <n v="3"/>
    <n v="15"/>
    <n v="2"/>
    <n v="4"/>
    <n v="0"/>
  </r>
  <r>
    <x v="19"/>
    <n v="1.9"/>
    <n v="58"/>
    <n v="553"/>
    <n v="473"/>
    <n v="3"/>
    <s v="D"/>
    <n v="0"/>
    <s v="H"/>
    <n v="16"/>
    <n v="5"/>
    <n v="17"/>
    <n v="6"/>
    <n v="5"/>
    <n v="0"/>
  </r>
  <r>
    <x v="8"/>
    <n v="5.2"/>
    <n v="55"/>
    <n v="560"/>
    <n v="508"/>
    <n v="5"/>
    <s v="A"/>
    <n v="3"/>
    <s v="A"/>
    <n v="26"/>
    <n v="13"/>
    <n v="14"/>
    <n v="7"/>
    <n v="0"/>
    <n v="0"/>
  </r>
  <r>
    <x v="0"/>
    <n v="0.2"/>
    <n v="49"/>
    <n v="497"/>
    <n v="425"/>
    <n v="0"/>
    <s v="H"/>
    <n v="0"/>
    <s v="D"/>
    <n v="5"/>
    <n v="2"/>
    <n v="8"/>
    <n v="0"/>
    <n v="3"/>
    <n v="0"/>
  </r>
  <r>
    <x v="7"/>
    <n v="0.9"/>
    <n v="51"/>
    <n v="443"/>
    <n v="360"/>
    <n v="1"/>
    <s v="H"/>
    <n v="0"/>
    <s v="H"/>
    <n v="9"/>
    <n v="1"/>
    <n v="15"/>
    <n v="5"/>
    <n v="2"/>
    <n v="0"/>
  </r>
  <r>
    <x v="10"/>
    <n v="1.4"/>
    <n v="57"/>
    <n v="548"/>
    <n v="468"/>
    <n v="1"/>
    <s v="H"/>
    <n v="0"/>
    <s v="H"/>
    <n v="13"/>
    <n v="3"/>
    <n v="8"/>
    <n v="6"/>
    <n v="2"/>
    <n v="0"/>
  </r>
  <r>
    <x v="15"/>
    <n v="0.9"/>
    <n v="65"/>
    <n v="538"/>
    <n v="428"/>
    <n v="0"/>
    <s v="H"/>
    <n v="0"/>
    <s v="H"/>
    <n v="12"/>
    <n v="4"/>
    <n v="8"/>
    <n v="9"/>
    <n v="2"/>
    <n v="0"/>
  </r>
  <r>
    <x v="14"/>
    <n v="0.3"/>
    <n v="53"/>
    <n v="524"/>
    <n v="456"/>
    <n v="0"/>
    <s v="H"/>
    <n v="0"/>
    <s v="H"/>
    <n v="4"/>
    <n v="0"/>
    <n v="15"/>
    <n v="1"/>
    <n v="3"/>
    <n v="0"/>
  </r>
  <r>
    <x v="4"/>
    <n v="1.5"/>
    <n v="57"/>
    <n v="555"/>
    <n v="462"/>
    <n v="2"/>
    <s v="H"/>
    <n v="2"/>
    <s v="D"/>
    <n v="16"/>
    <n v="3"/>
    <n v="7"/>
    <n v="4"/>
    <n v="0"/>
    <n v="0"/>
  </r>
  <r>
    <x v="13"/>
    <n v="1.4"/>
    <n v="68"/>
    <n v="762"/>
    <n v="665"/>
    <n v="2"/>
    <s v="D"/>
    <n v="1"/>
    <s v="D"/>
    <n v="12"/>
    <n v="4"/>
    <n v="10"/>
    <n v="8"/>
    <n v="0"/>
    <n v="1"/>
  </r>
  <r>
    <x v="5"/>
    <n v="0.8"/>
    <n v="29"/>
    <n v="263"/>
    <n v="172"/>
    <n v="3"/>
    <s v="A"/>
    <n v="1"/>
    <s v="D"/>
    <n v="11"/>
    <n v="3"/>
    <n v="13"/>
    <n v="3"/>
    <n v="2"/>
    <n v="0"/>
  </r>
  <r>
    <x v="2"/>
    <n v="1.8"/>
    <n v="66"/>
    <n v="650"/>
    <n v="556"/>
    <n v="1"/>
    <s v="D"/>
    <n v="0"/>
    <s v="H"/>
    <n v="12"/>
    <n v="4"/>
    <n v="9"/>
    <n v="6"/>
    <n v="2"/>
    <n v="0"/>
  </r>
  <r>
    <x v="17"/>
    <n v="3.2"/>
    <n v="56"/>
    <n v="488"/>
    <n v="379"/>
    <n v="2"/>
    <s v="A"/>
    <n v="0"/>
    <s v="H"/>
    <n v="22"/>
    <n v="6"/>
    <n v="13"/>
    <n v="13"/>
    <n v="1"/>
    <n v="0"/>
  </r>
  <r>
    <x v="10"/>
    <n v="1.5"/>
    <n v="44"/>
    <n v="457"/>
    <n v="381"/>
    <n v="2"/>
    <s v="D"/>
    <n v="1"/>
    <s v="A"/>
    <n v="16"/>
    <n v="7"/>
    <n v="10"/>
    <n v="5"/>
    <n v="2"/>
    <n v="0"/>
  </r>
  <r>
    <x v="8"/>
    <n v="2.8"/>
    <n v="61"/>
    <n v="556"/>
    <n v="471"/>
    <n v="4"/>
    <s v="A"/>
    <n v="1"/>
    <s v="H"/>
    <n v="17"/>
    <n v="8"/>
    <n v="11"/>
    <n v="10"/>
    <n v="2"/>
    <n v="0"/>
  </r>
  <r>
    <x v="18"/>
    <n v="1.4"/>
    <n v="46"/>
    <n v="409"/>
    <n v="311"/>
    <n v="1"/>
    <s v="H"/>
    <n v="0"/>
    <s v="D"/>
    <n v="19"/>
    <n v="5"/>
    <n v="17"/>
    <n v="0"/>
    <n v="4"/>
    <n v="0"/>
  </r>
  <r>
    <x v="3"/>
    <n v="0.1"/>
    <n v="24"/>
    <n v="239"/>
    <n v="162"/>
    <n v="0"/>
    <s v="D"/>
    <n v="0"/>
    <s v="D"/>
    <n v="2"/>
    <n v="0"/>
    <n v="9"/>
    <n v="2"/>
    <n v="3"/>
    <n v="0"/>
  </r>
  <r>
    <x v="12"/>
    <n v="1.2"/>
    <n v="39"/>
    <n v="371"/>
    <n v="295"/>
    <n v="2"/>
    <s v="D"/>
    <n v="1"/>
    <s v="A"/>
    <n v="12"/>
    <n v="3"/>
    <n v="7"/>
    <n v="4"/>
    <n v="4"/>
    <n v="0"/>
  </r>
  <r>
    <x v="9"/>
    <n v="0.2"/>
    <n v="41"/>
    <n v="466"/>
    <n v="361"/>
    <n v="0"/>
    <s v="H"/>
    <n v="0"/>
    <s v="H"/>
    <n v="4"/>
    <n v="1"/>
    <n v="16"/>
    <n v="2"/>
    <n v="3"/>
    <n v="0"/>
  </r>
  <r>
    <x v="1"/>
    <n v="1.1000000000000001"/>
    <n v="46"/>
    <n v="460"/>
    <n v="371"/>
    <n v="2"/>
    <s v="A"/>
    <n v="1"/>
    <s v="A"/>
    <n v="10"/>
    <n v="5"/>
    <n v="9"/>
    <n v="3"/>
    <n v="2"/>
    <n v="0"/>
  </r>
  <r>
    <x v="16"/>
    <n v="0.4"/>
    <n v="50"/>
    <n v="501"/>
    <n v="431"/>
    <n v="1"/>
    <s v="H"/>
    <n v="0"/>
    <s v="D"/>
    <n v="8"/>
    <n v="2"/>
    <n v="6"/>
    <n v="3"/>
    <n v="1"/>
    <n v="0"/>
  </r>
  <r>
    <x v="11"/>
    <n v="2.2000000000000002"/>
    <n v="36"/>
    <n v="339"/>
    <n v="247"/>
    <n v="3"/>
    <s v="A"/>
    <n v="2"/>
    <s v="A"/>
    <n v="13"/>
    <n v="5"/>
    <n v="15"/>
    <n v="5"/>
    <n v="4"/>
    <n v="0"/>
  </r>
  <r>
    <x v="0"/>
    <n v="2.1"/>
    <n v="48"/>
    <n v="499"/>
    <n v="431"/>
    <n v="2"/>
    <s v="A"/>
    <n v="0"/>
    <s v="H"/>
    <n v="10"/>
    <n v="3"/>
    <n v="14"/>
    <n v="2"/>
    <n v="1"/>
    <n v="0"/>
  </r>
  <r>
    <x v="7"/>
    <n v="1.6"/>
    <n v="38"/>
    <n v="363"/>
    <n v="263"/>
    <n v="1"/>
    <s v="H"/>
    <n v="0"/>
    <s v="H"/>
    <n v="9"/>
    <n v="4"/>
    <n v="7"/>
    <n v="5"/>
    <n v="2"/>
    <n v="0"/>
  </r>
  <r>
    <x v="15"/>
    <n v="2.2999999999999998"/>
    <n v="58"/>
    <n v="632"/>
    <n v="566"/>
    <n v="5"/>
    <s v="A"/>
    <n v="5"/>
    <s v="A"/>
    <n v="18"/>
    <n v="9"/>
    <n v="15"/>
    <n v="5"/>
    <n v="3"/>
    <n v="0"/>
  </r>
  <r>
    <x v="6"/>
    <n v="2.1"/>
    <n v="48"/>
    <n v="461"/>
    <n v="326"/>
    <n v="1"/>
    <s v="D"/>
    <n v="0"/>
    <s v="D"/>
    <n v="16"/>
    <n v="3"/>
    <n v="11"/>
    <n v="6"/>
    <n v="2"/>
    <n v="0"/>
  </r>
  <r>
    <x v="13"/>
    <n v="1"/>
    <n v="56"/>
    <n v="566"/>
    <n v="513"/>
    <n v="1"/>
    <s v="H"/>
    <n v="0"/>
    <s v="H"/>
    <n v="12"/>
    <n v="6"/>
    <n v="7"/>
    <n v="4"/>
    <n v="3"/>
    <n v="0"/>
  </r>
  <r>
    <x v="5"/>
    <n v="0.9"/>
    <n v="36"/>
    <n v="336"/>
    <n v="245"/>
    <n v="2"/>
    <s v="A"/>
    <n v="1"/>
    <s v="A"/>
    <n v="10"/>
    <n v="6"/>
    <n v="14"/>
    <n v="5"/>
    <n v="4"/>
    <n v="0"/>
  </r>
  <r>
    <x v="4"/>
    <n v="2.2999999999999998"/>
    <n v="58"/>
    <n v="649"/>
    <n v="564"/>
    <n v="4"/>
    <s v="A"/>
    <n v="3"/>
    <s v="A"/>
    <n v="15"/>
    <n v="7"/>
    <n v="7"/>
    <n v="1"/>
    <n v="0"/>
    <n v="0"/>
  </r>
  <r>
    <x v="10"/>
    <n v="0.9"/>
    <n v="53"/>
    <n v="478"/>
    <n v="393"/>
    <n v="1"/>
    <s v="D"/>
    <n v="0"/>
    <s v="D"/>
    <n v="12"/>
    <n v="6"/>
    <n v="20"/>
    <n v="4"/>
    <n v="2"/>
    <n v="0"/>
  </r>
  <r>
    <x v="2"/>
    <n v="2.5"/>
    <n v="58"/>
    <n v="593"/>
    <n v="509"/>
    <n v="5"/>
    <s v="A"/>
    <n v="3"/>
    <s v="A"/>
    <n v="14"/>
    <n v="6"/>
    <n v="8"/>
    <n v="3"/>
    <n v="2"/>
    <n v="0"/>
  </r>
  <r>
    <x v="8"/>
    <n v="1.2"/>
    <n v="75"/>
    <n v="686"/>
    <n v="605"/>
    <n v="0"/>
    <s v="D"/>
    <n v="0"/>
    <s v="D"/>
    <n v="12"/>
    <n v="5"/>
    <n v="12"/>
    <n v="5"/>
    <n v="1"/>
    <n v="0"/>
  </r>
  <r>
    <x v="14"/>
    <n v="0.3"/>
    <n v="43"/>
    <n v="450"/>
    <n v="352"/>
    <n v="0"/>
    <s v="D"/>
    <n v="0"/>
    <s v="D"/>
    <n v="5"/>
    <n v="1"/>
    <n v="15"/>
    <n v="5"/>
    <n v="3"/>
    <n v="0"/>
  </r>
  <r>
    <x v="18"/>
    <n v="1.1000000000000001"/>
    <n v="46"/>
    <n v="505"/>
    <n v="419"/>
    <n v="3"/>
    <s v="A"/>
    <n v="3"/>
    <s v="A"/>
    <n v="8"/>
    <n v="4"/>
    <n v="16"/>
    <n v="1"/>
    <n v="0"/>
    <n v="0"/>
  </r>
  <r>
    <x v="17"/>
    <n v="1.6"/>
    <n v="40"/>
    <n v="365"/>
    <n v="267"/>
    <n v="3"/>
    <s v="A"/>
    <n v="1"/>
    <s v="A"/>
    <n v="10"/>
    <n v="5"/>
    <n v="11"/>
    <n v="1"/>
    <n v="3"/>
    <n v="0"/>
  </r>
  <r>
    <x v="19"/>
    <n v="5.6"/>
    <n v="48"/>
    <n v="540"/>
    <n v="453"/>
    <n v="6"/>
    <s v="A"/>
    <n v="3"/>
    <s v="A"/>
    <n v="24"/>
    <n v="12"/>
    <n v="9"/>
    <n v="5"/>
    <n v="2"/>
    <n v="0"/>
  </r>
  <r>
    <x v="3"/>
    <n v="0.7"/>
    <n v="34"/>
    <n v="354"/>
    <n v="281"/>
    <n v="1"/>
    <s v="D"/>
    <n v="1"/>
    <s v="D"/>
    <n v="8"/>
    <n v="3"/>
    <n v="10"/>
    <n v="5"/>
    <n v="4"/>
    <n v="0"/>
  </r>
  <r>
    <x v="11"/>
    <n v="0.4"/>
    <n v="48"/>
    <n v="465"/>
    <n v="362"/>
    <n v="0"/>
    <s v="D"/>
    <n v="0"/>
    <s v="D"/>
    <n v="10"/>
    <n v="4"/>
    <n v="12"/>
    <n v="2"/>
    <n v="2"/>
    <n v="0"/>
  </r>
  <r>
    <x v="12"/>
    <n v="1.8"/>
    <n v="53"/>
    <n v="605"/>
    <n v="513"/>
    <n v="2"/>
    <s v="A"/>
    <n v="0"/>
    <s v="H"/>
    <n v="14"/>
    <n v="7"/>
    <n v="13"/>
    <n v="1"/>
    <n v="3"/>
    <n v="0"/>
  </r>
  <r>
    <x v="16"/>
    <n v="0.3"/>
    <n v="38"/>
    <n v="353"/>
    <n v="267"/>
    <n v="0"/>
    <s v="H"/>
    <n v="0"/>
    <s v="H"/>
    <n v="4"/>
    <n v="1"/>
    <n v="10"/>
    <n v="6"/>
    <n v="1"/>
    <n v="1"/>
  </r>
  <r>
    <x v="15"/>
    <n v="0.9"/>
    <n v="70"/>
    <n v="662"/>
    <n v="567"/>
    <n v="0"/>
    <s v="H"/>
    <n v="0"/>
    <s v="H"/>
    <n v="13"/>
    <n v="4"/>
    <n v="13"/>
    <n v="7"/>
    <n v="2"/>
    <n v="1"/>
  </r>
  <r>
    <x v="6"/>
    <n v="1.7"/>
    <n v="46"/>
    <n v="437"/>
    <n v="345"/>
    <n v="1"/>
    <s v="A"/>
    <n v="0"/>
    <s v="D"/>
    <n v="16"/>
    <n v="2"/>
    <n v="8"/>
    <n v="2"/>
    <n v="2"/>
    <n v="0"/>
  </r>
  <r>
    <x v="0"/>
    <n v="0.4"/>
    <n v="49"/>
    <n v="501"/>
    <n v="391"/>
    <n v="0"/>
    <s v="H"/>
    <n v="0"/>
    <s v="D"/>
    <n v="11"/>
    <n v="4"/>
    <n v="12"/>
    <n v="4"/>
    <n v="2"/>
    <n v="1"/>
  </r>
  <r>
    <x v="9"/>
    <n v="0.3"/>
    <n v="32"/>
    <n v="338"/>
    <n v="256"/>
    <n v="1"/>
    <s v="H"/>
    <n v="1"/>
    <s v="D"/>
    <n v="4"/>
    <n v="1"/>
    <n v="5"/>
    <n v="1"/>
    <n v="2"/>
    <n v="0"/>
  </r>
  <r>
    <x v="7"/>
    <n v="1.1000000000000001"/>
    <n v="43"/>
    <n v="393"/>
    <n v="287"/>
    <n v="0"/>
    <s v="D"/>
    <n v="0"/>
    <s v="D"/>
    <n v="8"/>
    <n v="3"/>
    <n v="12"/>
    <n v="3"/>
    <n v="2"/>
    <n v="0"/>
  </r>
  <r>
    <x v="1"/>
    <n v="0.2"/>
    <n v="32"/>
    <n v="339"/>
    <n v="264"/>
    <n v="0"/>
    <s v="H"/>
    <n v="0"/>
    <s v="H"/>
    <n v="3"/>
    <n v="0"/>
    <n v="12"/>
    <n v="1"/>
    <n v="1"/>
    <n v="0"/>
  </r>
  <r>
    <x v="13"/>
    <n v="1.3"/>
    <n v="47"/>
    <n v="541"/>
    <n v="489"/>
    <n v="2"/>
    <s v="A"/>
    <n v="1"/>
    <s v="A"/>
    <n v="14"/>
    <n v="5"/>
    <n v="6"/>
    <n v="4"/>
    <n v="1"/>
    <n v="0"/>
  </r>
  <r>
    <x v="14"/>
    <n v="0.9"/>
    <n v="53"/>
    <n v="483"/>
    <n v="375"/>
    <n v="1"/>
    <s v="H"/>
    <n v="1"/>
    <s v="D"/>
    <n v="7"/>
    <n v="3"/>
    <n v="19"/>
    <n v="7"/>
    <n v="3"/>
    <n v="0"/>
  </r>
  <r>
    <x v="5"/>
    <n v="1.5"/>
    <n v="36"/>
    <n v="315"/>
    <n v="205"/>
    <n v="2"/>
    <s v="A"/>
    <n v="1"/>
    <s v="A"/>
    <n v="11"/>
    <n v="7"/>
    <n v="10"/>
    <n v="4"/>
    <n v="1"/>
    <n v="0"/>
  </r>
  <r>
    <x v="17"/>
    <n v="2"/>
    <n v="48"/>
    <n v="496"/>
    <n v="380"/>
    <n v="2"/>
    <s v="D"/>
    <n v="0"/>
    <s v="H"/>
    <n v="16"/>
    <n v="9"/>
    <n v="16"/>
    <n v="7"/>
    <n v="3"/>
    <n v="0"/>
  </r>
  <r>
    <x v="18"/>
    <n v="0.7"/>
    <n v="52"/>
    <n v="501"/>
    <n v="393"/>
    <n v="2"/>
    <s v="D"/>
    <n v="1"/>
    <s v="H"/>
    <n v="11"/>
    <n v="3"/>
    <n v="10"/>
    <n v="5"/>
    <n v="2"/>
    <n v="0"/>
  </r>
  <r>
    <x v="19"/>
    <n v="3.1"/>
    <n v="54"/>
    <n v="579"/>
    <n v="497"/>
    <n v="5"/>
    <s v="A"/>
    <n v="3"/>
    <s v="A"/>
    <n v="22"/>
    <n v="13"/>
    <n v="10"/>
    <n v="6"/>
    <n v="0"/>
    <n v="0"/>
  </r>
  <r>
    <x v="10"/>
    <n v="1.1000000000000001"/>
    <n v="41"/>
    <n v="357"/>
    <n v="280"/>
    <n v="2"/>
    <s v="D"/>
    <n v="1"/>
    <s v="D"/>
    <n v="13"/>
    <n v="4"/>
    <n v="14"/>
    <n v="3"/>
    <n v="3"/>
    <n v="0"/>
  </r>
  <r>
    <x v="8"/>
    <n v="2"/>
    <n v="76"/>
    <n v="774"/>
    <n v="679"/>
    <n v="0"/>
    <s v="H"/>
    <n v="0"/>
    <s v="H"/>
    <n v="20"/>
    <n v="5"/>
    <n v="5"/>
    <n v="7"/>
    <n v="4"/>
    <n v="0"/>
  </r>
  <r>
    <x v="4"/>
    <n v="1.9"/>
    <n v="48"/>
    <n v="558"/>
    <n v="471"/>
    <n v="2"/>
    <s v="A"/>
    <n v="2"/>
    <s v="A"/>
    <n v="12"/>
    <n v="4"/>
    <n v="8"/>
    <n v="3"/>
    <n v="1"/>
    <n v="0"/>
  </r>
  <r>
    <x v="2"/>
    <n v="1.9"/>
    <n v="50"/>
    <n v="506"/>
    <n v="407"/>
    <n v="3"/>
    <s v="A"/>
    <n v="1"/>
    <s v="D"/>
    <n v="14"/>
    <n v="5"/>
    <n v="8"/>
    <n v="3"/>
    <n v="2"/>
    <n v="0"/>
  </r>
  <r>
    <x v="4"/>
    <n v="2.5"/>
    <n v="44"/>
    <n v="400"/>
    <n v="308"/>
    <n v="2"/>
    <s v="A"/>
    <n v="2"/>
    <s v="A"/>
    <n v="14"/>
    <n v="4"/>
    <n v="15"/>
    <n v="10"/>
    <n v="4"/>
    <n v="0"/>
  </r>
  <r>
    <x v="9"/>
    <n v="0.4"/>
    <n v="40"/>
    <n v="430"/>
    <n v="352"/>
    <n v="1"/>
    <s v="H"/>
    <n v="0"/>
    <s v="D"/>
    <n v="4"/>
    <n v="2"/>
    <n v="11"/>
    <n v="2"/>
    <n v="1"/>
    <n v="0"/>
  </r>
  <r>
    <x v="3"/>
    <n v="0.7"/>
    <n v="42"/>
    <n v="371"/>
    <n v="239"/>
    <n v="0"/>
    <s v="H"/>
    <n v="0"/>
    <s v="D"/>
    <n v="9"/>
    <n v="0"/>
    <n v="14"/>
    <n v="3"/>
    <n v="2"/>
    <n v="0"/>
  </r>
  <r>
    <x v="8"/>
    <n v="1.2"/>
    <n v="61"/>
    <n v="608"/>
    <n v="516"/>
    <n v="1"/>
    <s v="D"/>
    <n v="1"/>
    <s v="A"/>
    <n v="15"/>
    <n v="1"/>
    <n v="12"/>
    <n v="6"/>
    <n v="2"/>
    <n v="0"/>
  </r>
  <r>
    <x v="6"/>
    <n v="1.4"/>
    <n v="44"/>
    <n v="465"/>
    <n v="394"/>
    <n v="1"/>
    <s v="H"/>
    <n v="0"/>
    <s v="H"/>
    <n v="17"/>
    <n v="4"/>
    <n v="13"/>
    <n v="1"/>
    <n v="1"/>
    <n v="0"/>
  </r>
  <r>
    <x v="7"/>
    <n v="4.4000000000000004"/>
    <n v="50"/>
    <n v="487"/>
    <n v="409"/>
    <n v="5"/>
    <s v="A"/>
    <n v="1"/>
    <s v="A"/>
    <n v="20"/>
    <n v="11"/>
    <n v="4"/>
    <n v="2"/>
    <n v="0"/>
    <n v="0"/>
  </r>
  <r>
    <x v="2"/>
    <n v="0.9"/>
    <n v="55"/>
    <n v="555"/>
    <n v="473"/>
    <n v="1"/>
    <s v="D"/>
    <n v="1"/>
    <s v="A"/>
    <n v="9"/>
    <n v="3"/>
    <n v="14"/>
    <n v="5"/>
    <n v="3"/>
    <n v="0"/>
  </r>
  <r>
    <x v="1"/>
    <n v="1.5"/>
    <n v="27"/>
    <n v="282"/>
    <n v="206"/>
    <n v="2"/>
    <s v="D"/>
    <n v="1"/>
    <s v="A"/>
    <n v="7"/>
    <n v="3"/>
    <n v="14"/>
    <n v="2"/>
    <n v="5"/>
    <n v="0"/>
  </r>
  <r>
    <x v="0"/>
    <n v="1"/>
    <n v="47"/>
    <n v="427"/>
    <n v="307"/>
    <n v="2"/>
    <s v="D"/>
    <n v="0"/>
    <s v="D"/>
    <n v="13"/>
    <n v="4"/>
    <n v="13"/>
    <n v="9"/>
    <n v="4"/>
    <n v="0"/>
  </r>
  <r>
    <x v="5"/>
    <n v="2.1"/>
    <n v="40"/>
    <n v="393"/>
    <n v="299"/>
    <n v="3"/>
    <s v="A"/>
    <n v="2"/>
    <s v="A"/>
    <n v="11"/>
    <n v="3"/>
    <n v="8"/>
    <n v="3"/>
    <n v="2"/>
    <n v="0"/>
  </r>
  <r>
    <x v="13"/>
    <n v="2.2000000000000002"/>
    <n v="55"/>
    <n v="557"/>
    <n v="472"/>
    <n v="2"/>
    <s v="D"/>
    <n v="0"/>
    <s v="D"/>
    <n v="21"/>
    <n v="8"/>
    <n v="4"/>
    <n v="5"/>
    <n v="0"/>
    <n v="0"/>
  </r>
  <r>
    <x v="17"/>
    <n v="1.2"/>
    <n v="43"/>
    <n v="358"/>
    <n v="273"/>
    <n v="2"/>
    <s v="D"/>
    <n v="0"/>
    <s v="H"/>
    <n v="7"/>
    <n v="3"/>
    <n v="16"/>
    <n v="3"/>
    <n v="3"/>
    <n v="0"/>
  </r>
  <r>
    <x v="12"/>
    <n v="1.7"/>
    <n v="56"/>
    <n v="573"/>
    <n v="478"/>
    <n v="2"/>
    <s v="H"/>
    <n v="0"/>
    <s v="H"/>
    <n v="21"/>
    <n v="5"/>
    <n v="18"/>
    <n v="3"/>
    <n v="3"/>
    <n v="0"/>
  </r>
  <r>
    <x v="19"/>
    <n v="2"/>
    <n v="70"/>
    <n v="617"/>
    <n v="508"/>
    <n v="1"/>
    <s v="D"/>
    <n v="0"/>
    <s v="H"/>
    <n v="23"/>
    <n v="7"/>
    <n v="10"/>
    <n v="9"/>
    <n v="1"/>
    <n v="0"/>
  </r>
  <r>
    <x v="16"/>
    <n v="1.2"/>
    <n v="50"/>
    <n v="465"/>
    <n v="368"/>
    <n v="1"/>
    <s v="A"/>
    <n v="0"/>
    <s v="D"/>
    <n v="11"/>
    <n v="3"/>
    <n v="10"/>
    <n v="5"/>
    <n v="1"/>
    <n v="0"/>
  </r>
  <r>
    <x v="11"/>
    <n v="1.8"/>
    <n v="43"/>
    <n v="485"/>
    <n v="375"/>
    <n v="2"/>
    <s v="A"/>
    <n v="0"/>
    <s v="D"/>
    <n v="9"/>
    <n v="4"/>
    <n v="6"/>
    <n v="3"/>
    <n v="0"/>
    <n v="0"/>
  </r>
  <r>
    <x v="18"/>
    <n v="1.6"/>
    <n v="40"/>
    <n v="413"/>
    <n v="321"/>
    <n v="0"/>
    <s v="H"/>
    <n v="0"/>
    <s v="H"/>
    <n v="13"/>
    <n v="7"/>
    <n v="13"/>
    <n v="2"/>
    <n v="2"/>
    <n v="0"/>
  </r>
  <r>
    <x v="15"/>
    <n v="0.8"/>
    <n v="47"/>
    <n v="419"/>
    <n v="341"/>
    <n v="1"/>
    <s v="H"/>
    <n v="1"/>
    <s v="H"/>
    <n v="10"/>
    <n v="2"/>
    <n v="9"/>
    <n v="4"/>
    <n v="1"/>
    <n v="0"/>
  </r>
  <r>
    <x v="10"/>
    <n v="1"/>
    <n v="53"/>
    <n v="502"/>
    <n v="413"/>
    <n v="2"/>
    <s v="A"/>
    <n v="0"/>
    <s v="D"/>
    <n v="11"/>
    <n v="5"/>
    <n v="14"/>
    <n v="9"/>
    <n v="2"/>
    <n v="0"/>
  </r>
  <r>
    <x v="14"/>
    <n v="1.4"/>
    <n v="40"/>
    <n v="426"/>
    <n v="335"/>
    <n v="1"/>
    <s v="H"/>
    <n v="1"/>
    <s v="A"/>
    <n v="13"/>
    <n v="5"/>
    <n v="10"/>
    <n v="4"/>
    <n v="3"/>
    <n v="0"/>
  </r>
  <r>
    <x v="17"/>
    <n v="2"/>
    <n v="44"/>
    <n v="363"/>
    <n v="262"/>
    <n v="4"/>
    <s v="A"/>
    <n v="2"/>
    <s v="A"/>
    <n v="19"/>
    <n v="10"/>
    <n v="18"/>
    <n v="6"/>
    <n v="6"/>
    <n v="0"/>
  </r>
  <r>
    <x v="19"/>
    <n v="3.4"/>
    <n v="60"/>
    <n v="532"/>
    <n v="449"/>
    <n v="2"/>
    <s v="A"/>
    <n v="0"/>
    <s v="D"/>
    <n v="37"/>
    <n v="8"/>
    <n v="14"/>
    <n v="15"/>
    <n v="3"/>
    <n v="0"/>
  </r>
  <r>
    <x v="12"/>
    <n v="2"/>
    <n v="60"/>
    <n v="639"/>
    <n v="540"/>
    <n v="2"/>
    <s v="A"/>
    <n v="0"/>
    <s v="D"/>
    <n v="17"/>
    <n v="2"/>
    <n v="8"/>
    <n v="2"/>
    <n v="1"/>
    <n v="0"/>
  </r>
  <r>
    <x v="11"/>
    <n v="1.3"/>
    <n v="47"/>
    <n v="512"/>
    <n v="405"/>
    <n v="2"/>
    <s v="A"/>
    <n v="0"/>
    <s v="D"/>
    <n v="12"/>
    <n v="7"/>
    <n v="10"/>
    <n v="4"/>
    <n v="0"/>
    <n v="0"/>
  </r>
  <r>
    <x v="16"/>
    <n v="1"/>
    <n v="34"/>
    <n v="284"/>
    <n v="204"/>
    <n v="2"/>
    <s v="D"/>
    <n v="0"/>
    <s v="H"/>
    <n v="8"/>
    <n v="4"/>
    <n v="18"/>
    <n v="1"/>
    <n v="3"/>
    <n v="0"/>
  </r>
  <r>
    <x v="15"/>
    <n v="1.1000000000000001"/>
    <n v="64"/>
    <n v="660"/>
    <n v="557"/>
    <n v="2"/>
    <s v="H"/>
    <n v="0"/>
    <s v="H"/>
    <n v="11"/>
    <n v="6"/>
    <n v="14"/>
    <n v="8"/>
    <n v="1"/>
    <n v="0"/>
  </r>
  <r>
    <x v="10"/>
    <n v="1.9"/>
    <n v="49"/>
    <n v="469"/>
    <n v="370"/>
    <n v="3"/>
    <s v="A"/>
    <n v="1"/>
    <s v="D"/>
    <n v="6"/>
    <n v="3"/>
    <n v="12"/>
    <n v="2"/>
    <n v="3"/>
    <n v="0"/>
  </r>
  <r>
    <x v="14"/>
    <n v="0.9"/>
    <n v="55"/>
    <n v="515"/>
    <n v="439"/>
    <n v="2"/>
    <s v="H"/>
    <n v="0"/>
    <s v="H"/>
    <n v="10"/>
    <n v="4"/>
    <n v="18"/>
    <n v="8"/>
    <n v="4"/>
    <n v="0"/>
  </r>
  <r>
    <x v="13"/>
    <n v="3"/>
    <n v="67"/>
    <n v="773"/>
    <n v="700"/>
    <n v="6"/>
    <s v="A"/>
    <n v="3"/>
    <s v="A"/>
    <n v="17"/>
    <n v="9"/>
    <n v="7"/>
    <n v="7"/>
    <n v="1"/>
    <n v="0"/>
  </r>
  <r>
    <x v="18"/>
    <n v="0.8"/>
    <n v="37"/>
    <n v="374"/>
    <n v="284"/>
    <n v="1"/>
    <s v="H"/>
    <n v="1"/>
    <s v="D"/>
    <n v="9"/>
    <n v="4"/>
    <n v="14"/>
    <n v="6"/>
    <n v="2"/>
    <n v="0"/>
  </r>
  <r>
    <x v="5"/>
    <n v="1"/>
    <n v="50"/>
    <n v="386"/>
    <n v="278"/>
    <n v="0"/>
    <s v="H"/>
    <n v="0"/>
    <s v="H"/>
    <n v="18"/>
    <n v="4"/>
    <n v="12"/>
    <n v="9"/>
    <n v="3"/>
    <n v="0"/>
  </r>
  <r>
    <x v="3"/>
    <n v="0.8"/>
    <n v="31"/>
    <n v="320"/>
    <n v="234"/>
    <n v="1"/>
    <s v="A"/>
    <n v="1"/>
    <s v="A"/>
    <n v="3"/>
    <n v="1"/>
    <n v="11"/>
    <n v="1"/>
    <n v="4"/>
    <n v="0"/>
  </r>
  <r>
    <x v="1"/>
    <n v="0.5"/>
    <n v="30"/>
    <n v="337"/>
    <n v="254"/>
    <n v="1"/>
    <s v="H"/>
    <n v="0"/>
    <s v="H"/>
    <n v="3"/>
    <n v="3"/>
    <n v="11"/>
    <n v="4"/>
    <n v="2"/>
    <n v="0"/>
  </r>
  <r>
    <x v="4"/>
    <n v="2.9"/>
    <n v="47"/>
    <n v="457"/>
    <n v="371"/>
    <n v="3"/>
    <s v="A"/>
    <n v="2"/>
    <s v="A"/>
    <n v="17"/>
    <n v="9"/>
    <n v="5"/>
    <n v="8"/>
    <n v="0"/>
    <n v="0"/>
  </r>
  <r>
    <x v="2"/>
    <n v="1"/>
    <n v="49"/>
    <n v="451"/>
    <n v="359"/>
    <n v="1"/>
    <s v="A"/>
    <n v="0"/>
    <s v="D"/>
    <n v="9"/>
    <n v="3"/>
    <n v="10"/>
    <n v="5"/>
    <n v="1"/>
    <n v="1"/>
  </r>
  <r>
    <x v="8"/>
    <n v="1.8"/>
    <n v="44"/>
    <n v="466"/>
    <n v="375"/>
    <n v="1"/>
    <s v="H"/>
    <n v="1"/>
    <s v="D"/>
    <n v="10"/>
    <n v="4"/>
    <n v="8"/>
    <n v="4"/>
    <n v="2"/>
    <n v="0"/>
  </r>
  <r>
    <x v="7"/>
    <n v="1.3"/>
    <n v="53"/>
    <n v="395"/>
    <n v="276"/>
    <n v="2"/>
    <s v="A"/>
    <n v="0"/>
    <s v="D"/>
    <n v="13"/>
    <n v="6"/>
    <n v="11"/>
    <n v="7"/>
    <n v="2"/>
    <n v="0"/>
  </r>
  <r>
    <x v="9"/>
    <n v="1.6"/>
    <n v="39"/>
    <n v="387"/>
    <n v="280"/>
    <n v="2"/>
    <s v="A"/>
    <n v="0"/>
    <s v="H"/>
    <n v="12"/>
    <n v="3"/>
    <n v="16"/>
    <n v="4"/>
    <n v="5"/>
    <n v="0"/>
  </r>
  <r>
    <x v="6"/>
    <n v="1.3"/>
    <n v="54"/>
    <n v="490"/>
    <n v="399"/>
    <n v="1"/>
    <s v="D"/>
    <n v="0"/>
    <s v="H"/>
    <n v="14"/>
    <n v="4"/>
    <n v="16"/>
    <n v="3"/>
    <n v="3"/>
    <n v="0"/>
  </r>
  <r>
    <x v="0"/>
    <n v="0.3"/>
    <n v="49"/>
    <n v="522"/>
    <n v="432"/>
    <n v="1"/>
    <s v="A"/>
    <n v="0"/>
    <s v="D"/>
    <n v="4"/>
    <n v="1"/>
    <n v="9"/>
    <n v="0"/>
    <n v="1"/>
    <n v="0"/>
  </r>
  <r>
    <x v="10"/>
    <n v="0.9"/>
    <n v="62"/>
    <n v="575"/>
    <n v="477"/>
    <n v="0"/>
    <s v="H"/>
    <n v="0"/>
    <s v="H"/>
    <n v="10"/>
    <n v="5"/>
    <n v="13"/>
    <n v="6"/>
    <n v="3"/>
    <n v="0"/>
  </r>
  <r>
    <x v="19"/>
    <n v="2.5"/>
    <n v="51"/>
    <n v="464"/>
    <n v="369"/>
    <n v="2"/>
    <s v="A"/>
    <n v="1"/>
    <s v="A"/>
    <n v="19"/>
    <n v="7"/>
    <n v="9"/>
    <n v="3"/>
    <n v="3"/>
    <n v="0"/>
  </r>
  <r>
    <x v="9"/>
    <n v="0.3"/>
    <n v="52"/>
    <n v="531"/>
    <n v="418"/>
    <n v="0"/>
    <s v="H"/>
    <n v="0"/>
    <s v="H"/>
    <n v="9"/>
    <n v="1"/>
    <n v="13"/>
    <n v="6"/>
    <n v="0"/>
    <n v="0"/>
  </r>
  <r>
    <x v="14"/>
    <n v="0.9"/>
    <n v="43"/>
    <n v="430"/>
    <n v="327"/>
    <n v="2"/>
    <s v="A"/>
    <n v="1"/>
    <s v="D"/>
    <n v="9"/>
    <n v="4"/>
    <n v="14"/>
    <n v="2"/>
    <n v="3"/>
    <n v="0"/>
  </r>
  <r>
    <x v="12"/>
    <n v="1.6"/>
    <n v="51"/>
    <n v="482"/>
    <n v="380"/>
    <n v="2"/>
    <s v="A"/>
    <n v="0"/>
    <s v="H"/>
    <n v="15"/>
    <n v="4"/>
    <n v="15"/>
    <n v="7"/>
    <n v="4"/>
    <n v="0"/>
  </r>
  <r>
    <x v="16"/>
    <n v="0.4"/>
    <n v="68"/>
    <n v="598"/>
    <n v="511"/>
    <n v="0"/>
    <s v="H"/>
    <n v="0"/>
    <s v="H"/>
    <n v="10"/>
    <n v="3"/>
    <n v="13"/>
    <n v="8"/>
    <n v="3"/>
    <n v="0"/>
  </r>
  <r>
    <x v="15"/>
    <n v="0.8"/>
    <n v="46"/>
    <n v="456"/>
    <n v="369"/>
    <n v="2"/>
    <s v="A"/>
    <n v="1"/>
    <s v="A"/>
    <n v="13"/>
    <n v="2"/>
    <n v="11"/>
    <n v="3"/>
    <n v="1"/>
    <n v="0"/>
  </r>
  <r>
    <x v="11"/>
    <n v="2.6"/>
    <n v="34"/>
    <n v="315"/>
    <n v="204"/>
    <n v="2"/>
    <s v="A"/>
    <n v="0"/>
    <s v="D"/>
    <n v="11"/>
    <n v="3"/>
    <n v="13"/>
    <n v="0"/>
    <n v="1"/>
    <n v="0"/>
  </r>
  <r>
    <x v="13"/>
    <n v="0.8"/>
    <n v="54"/>
    <n v="505"/>
    <n v="442"/>
    <n v="1"/>
    <s v="H"/>
    <n v="0"/>
    <s v="H"/>
    <n v="7"/>
    <n v="4"/>
    <n v="7"/>
    <n v="2"/>
    <n v="0"/>
    <n v="0"/>
  </r>
  <r>
    <x v="6"/>
    <n v="1.2"/>
    <n v="32"/>
    <n v="307"/>
    <n v="222"/>
    <n v="1"/>
    <s v="H"/>
    <n v="1"/>
    <s v="A"/>
    <n v="14"/>
    <n v="5"/>
    <n v="10"/>
    <n v="3"/>
    <n v="1"/>
    <n v="0"/>
  </r>
  <r>
    <x v="19"/>
    <n v="0.6"/>
    <n v="63"/>
    <n v="581"/>
    <n v="469"/>
    <n v="2"/>
    <s v="D"/>
    <n v="1"/>
    <s v="D"/>
    <n v="6"/>
    <n v="4"/>
    <n v="20"/>
    <n v="3"/>
    <n v="2"/>
    <n v="1"/>
  </r>
  <r>
    <x v="8"/>
    <n v="0.5"/>
    <n v="69"/>
    <n v="776"/>
    <n v="685"/>
    <n v="0"/>
    <s v="H"/>
    <n v="0"/>
    <s v="H"/>
    <n v="8"/>
    <n v="0"/>
    <n v="15"/>
    <n v="9"/>
    <n v="2"/>
    <n v="0"/>
  </r>
  <r>
    <x v="2"/>
    <n v="1.4"/>
    <n v="60"/>
    <n v="542"/>
    <n v="450"/>
    <n v="2"/>
    <s v="A"/>
    <n v="0"/>
    <s v="D"/>
    <n v="11"/>
    <n v="5"/>
    <n v="10"/>
    <n v="7"/>
    <n v="1"/>
    <n v="0"/>
  </r>
  <r>
    <x v="1"/>
    <n v="0.4"/>
    <n v="25"/>
    <n v="242"/>
    <n v="173"/>
    <n v="1"/>
    <s v="D"/>
    <n v="0"/>
    <s v="D"/>
    <n v="4"/>
    <n v="3"/>
    <n v="11"/>
    <n v="1"/>
    <n v="3"/>
    <n v="1"/>
  </r>
  <r>
    <x v="5"/>
    <n v="0.4"/>
    <n v="45"/>
    <n v="441"/>
    <n v="358"/>
    <n v="1"/>
    <s v="H"/>
    <n v="1"/>
    <s v="D"/>
    <n v="8"/>
    <n v="2"/>
    <n v="8"/>
    <n v="4"/>
    <n v="0"/>
    <n v="0"/>
  </r>
  <r>
    <x v="4"/>
    <n v="0.5"/>
    <n v="39"/>
    <n v="395"/>
    <n v="319"/>
    <n v="0"/>
    <s v="H"/>
    <n v="0"/>
    <s v="H"/>
    <n v="3"/>
    <n v="1"/>
    <n v="13"/>
    <n v="4"/>
    <n v="1"/>
    <n v="0"/>
  </r>
  <r>
    <x v="17"/>
    <n v="1.2"/>
    <n v="56"/>
    <n v="531"/>
    <n v="426"/>
    <n v="3"/>
    <s v="A"/>
    <n v="2"/>
    <s v="A"/>
    <n v="14"/>
    <n v="7"/>
    <n v="15"/>
    <n v="6"/>
    <n v="3"/>
    <n v="0"/>
  </r>
  <r>
    <x v="7"/>
    <n v="1.6"/>
    <n v="42"/>
    <n v="399"/>
    <n v="302"/>
    <n v="1"/>
    <s v="A"/>
    <n v="1"/>
    <s v="A"/>
    <n v="14"/>
    <n v="5"/>
    <n v="13"/>
    <n v="2"/>
    <n v="1"/>
    <n v="0"/>
  </r>
  <r>
    <x v="3"/>
    <n v="0.9"/>
    <n v="42"/>
    <n v="411"/>
    <n v="286"/>
    <n v="2"/>
    <s v="A"/>
    <n v="1"/>
    <s v="A"/>
    <n v="11"/>
    <n v="6"/>
    <n v="12"/>
    <n v="2"/>
    <n v="1"/>
    <n v="0"/>
  </r>
  <r>
    <x v="18"/>
    <n v="1.5"/>
    <n v="50"/>
    <n v="489"/>
    <n v="406"/>
    <n v="1"/>
    <s v="H"/>
    <n v="0"/>
    <s v="H"/>
    <n v="16"/>
    <n v="4"/>
    <n v="13"/>
    <n v="3"/>
    <n v="2"/>
    <n v="0"/>
  </r>
  <r>
    <x v="0"/>
    <n v="1.5"/>
    <n v="45"/>
    <n v="461"/>
    <n v="367"/>
    <n v="0"/>
    <s v="H"/>
    <n v="0"/>
    <s v="H"/>
    <n v="16"/>
    <n v="6"/>
    <n v="9"/>
    <n v="5"/>
    <n v="2"/>
    <n v="0"/>
  </r>
  <r>
    <x v="19"/>
    <n v="2.5"/>
    <n v="48"/>
    <n v="448"/>
    <n v="360"/>
    <n v="2"/>
    <s v="D"/>
    <n v="1"/>
    <s v="H"/>
    <n v="17"/>
    <n v="3"/>
    <n v="6"/>
    <n v="8"/>
    <n v="0"/>
    <n v="0"/>
  </r>
  <r>
    <x v="7"/>
    <n v="1.5"/>
    <n v="52"/>
    <n v="460"/>
    <n v="379"/>
    <n v="4"/>
    <s v="A"/>
    <n v="3"/>
    <s v="A"/>
    <n v="14"/>
    <n v="6"/>
    <n v="10"/>
    <n v="6"/>
    <n v="0"/>
    <n v="0"/>
  </r>
  <r>
    <x v="0"/>
    <n v="0.4"/>
    <n v="62"/>
    <n v="575"/>
    <n v="479"/>
    <n v="2"/>
    <s v="D"/>
    <n v="0"/>
    <s v="H"/>
    <n v="9"/>
    <n v="3"/>
    <n v="9"/>
    <n v="9"/>
    <n v="1"/>
    <n v="0"/>
  </r>
  <r>
    <x v="6"/>
    <n v="1.1000000000000001"/>
    <n v="32"/>
    <n v="334"/>
    <n v="257"/>
    <n v="1"/>
    <s v="A"/>
    <n v="1"/>
    <s v="A"/>
    <n v="5"/>
    <n v="2"/>
    <n v="15"/>
    <n v="0"/>
    <n v="3"/>
    <n v="0"/>
  </r>
  <r>
    <x v="18"/>
    <n v="2"/>
    <n v="54"/>
    <n v="490"/>
    <n v="381"/>
    <n v="1"/>
    <s v="A"/>
    <n v="1"/>
    <s v="A"/>
    <n v="13"/>
    <n v="5"/>
    <n v="9"/>
    <n v="7"/>
    <n v="3"/>
    <n v="0"/>
  </r>
  <r>
    <x v="11"/>
    <n v="1.3"/>
    <n v="38"/>
    <n v="363"/>
    <n v="267"/>
    <n v="2"/>
    <s v="A"/>
    <n v="1"/>
    <s v="A"/>
    <n v="10"/>
    <n v="5"/>
    <n v="7"/>
    <n v="7"/>
    <n v="3"/>
    <n v="0"/>
  </r>
  <r>
    <x v="15"/>
    <n v="1.7"/>
    <n v="58"/>
    <n v="549"/>
    <n v="473"/>
    <n v="4"/>
    <s v="A"/>
    <n v="2"/>
    <s v="A"/>
    <n v="10"/>
    <n v="6"/>
    <n v="14"/>
    <n v="4"/>
    <n v="1"/>
    <n v="0"/>
  </r>
  <r>
    <x v="10"/>
    <n v="3.9"/>
    <n v="50"/>
    <n v="467"/>
    <n v="374"/>
    <n v="4"/>
    <s v="A"/>
    <n v="1"/>
    <s v="A"/>
    <n v="18"/>
    <n v="12"/>
    <n v="12"/>
    <n v="6"/>
    <n v="0"/>
    <n v="0"/>
  </r>
  <r>
    <x v="8"/>
    <n v="2.2999999999999998"/>
    <n v="48"/>
    <n v="475"/>
    <n v="409"/>
    <n v="1"/>
    <s v="H"/>
    <n v="1"/>
    <s v="A"/>
    <n v="15"/>
    <n v="7"/>
    <n v="16"/>
    <n v="3"/>
    <n v="3"/>
    <n v="0"/>
  </r>
  <r>
    <x v="5"/>
    <n v="1.7"/>
    <n v="43"/>
    <n v="386"/>
    <n v="279"/>
    <n v="3"/>
    <s v="H"/>
    <n v="1"/>
    <s v="H"/>
    <n v="17"/>
    <n v="5"/>
    <n v="13"/>
    <n v="6"/>
    <n v="4"/>
    <n v="0"/>
  </r>
  <r>
    <x v="19"/>
    <n v="0.7"/>
    <n v="34"/>
    <n v="356"/>
    <n v="282"/>
    <n v="2"/>
    <s v="A"/>
    <n v="2"/>
    <s v="A"/>
    <n v="8"/>
    <n v="4"/>
    <n v="10"/>
    <n v="5"/>
    <n v="0"/>
    <n v="0"/>
  </r>
  <r>
    <x v="17"/>
    <n v="1.5"/>
    <n v="56"/>
    <n v="515"/>
    <n v="402"/>
    <n v="1"/>
    <s v="H"/>
    <n v="0"/>
    <s v="H"/>
    <n v="19"/>
    <n v="5"/>
    <n v="14"/>
    <n v="9"/>
    <n v="1"/>
    <n v="0"/>
  </r>
  <r>
    <x v="16"/>
    <n v="0.4"/>
    <n v="64"/>
    <n v="509"/>
    <n v="424"/>
    <n v="1"/>
    <s v="H"/>
    <n v="0"/>
    <s v="H"/>
    <n v="6"/>
    <n v="2"/>
    <n v="10"/>
    <n v="8"/>
    <n v="1"/>
    <n v="0"/>
  </r>
  <r>
    <x v="12"/>
    <n v="1.7"/>
    <n v="40"/>
    <n v="410"/>
    <n v="343"/>
    <n v="2"/>
    <s v="A"/>
    <n v="1"/>
    <s v="D"/>
    <n v="11"/>
    <n v="5"/>
    <n v="15"/>
    <n v="5"/>
    <n v="3"/>
    <n v="0"/>
  </r>
  <r>
    <x v="14"/>
    <n v="0.7"/>
    <n v="40"/>
    <n v="441"/>
    <n v="370"/>
    <n v="0"/>
    <s v="H"/>
    <n v="0"/>
    <s v="H"/>
    <n v="7"/>
    <n v="2"/>
    <n v="9"/>
    <n v="2"/>
    <n v="2"/>
    <n v="0"/>
  </r>
  <r>
    <x v="3"/>
    <n v="1.5"/>
    <n v="48"/>
    <n v="474"/>
    <n v="378"/>
    <n v="1"/>
    <s v="D"/>
    <n v="0"/>
    <s v="H"/>
    <n v="14"/>
    <n v="4"/>
    <n v="6"/>
    <n v="5"/>
    <n v="1"/>
    <n v="0"/>
  </r>
  <r>
    <x v="1"/>
    <n v="1.4"/>
    <n v="55"/>
    <n v="486"/>
    <n v="404"/>
    <n v="2"/>
    <s v="H"/>
    <n v="2"/>
    <s v="D"/>
    <n v="12"/>
    <n v="3"/>
    <n v="16"/>
    <n v="6"/>
    <n v="4"/>
    <n v="0"/>
  </r>
  <r>
    <x v="2"/>
    <n v="1"/>
    <n v="64"/>
    <n v="544"/>
    <n v="455"/>
    <n v="0"/>
    <s v="D"/>
    <n v="0"/>
    <s v="D"/>
    <n v="13"/>
    <n v="1"/>
    <n v="17"/>
    <n v="11"/>
    <n v="1"/>
    <n v="0"/>
  </r>
  <r>
    <x v="13"/>
    <n v="2.1"/>
    <n v="45"/>
    <n v="460"/>
    <n v="392"/>
    <n v="1"/>
    <s v="A"/>
    <n v="1"/>
    <s v="A"/>
    <n v="12"/>
    <n v="5"/>
    <n v="15"/>
    <n v="3"/>
    <n v="0"/>
    <n v="0"/>
  </r>
  <r>
    <x v="4"/>
    <n v="0.2"/>
    <n v="39"/>
    <n v="402"/>
    <n v="327"/>
    <n v="0"/>
    <s v="H"/>
    <n v="0"/>
    <s v="H"/>
    <n v="3"/>
    <n v="0"/>
    <n v="11"/>
    <n v="2"/>
    <n v="1"/>
    <n v="0"/>
  </r>
  <r>
    <x v="9"/>
    <n v="0.4"/>
    <n v="42"/>
    <n v="504"/>
    <n v="411"/>
    <n v="0"/>
    <s v="H"/>
    <n v="0"/>
    <s v="H"/>
    <n v="10"/>
    <n v="2"/>
    <n v="6"/>
    <n v="3"/>
    <n v="0"/>
    <n v="0"/>
  </r>
  <r>
    <x v="13"/>
    <n v="0.9"/>
    <n v="69"/>
    <n v="652"/>
    <n v="571"/>
    <n v="0"/>
    <s v="H"/>
    <n v="0"/>
    <s v="D"/>
    <n v="14"/>
    <n v="3"/>
    <n v="7"/>
    <n v="2"/>
    <n v="2"/>
    <n v="0"/>
  </r>
  <r>
    <x v="12"/>
    <n v="0.9"/>
    <n v="47"/>
    <n v="479"/>
    <n v="391"/>
    <n v="1"/>
    <s v="H"/>
    <n v="1"/>
    <s v="D"/>
    <n v="6"/>
    <n v="1"/>
    <n v="12"/>
    <n v="7"/>
    <n v="2"/>
    <n v="0"/>
  </r>
  <r>
    <x v="1"/>
    <n v="1.5"/>
    <n v="45"/>
    <n v="380"/>
    <n v="269"/>
    <n v="0"/>
    <s v="H"/>
    <n v="0"/>
    <s v="D"/>
    <n v="15"/>
    <n v="8"/>
    <n v="7"/>
    <n v="4"/>
    <n v="3"/>
    <n v="0"/>
  </r>
  <r>
    <x v="14"/>
    <n v="0.4"/>
    <n v="29"/>
    <n v="286"/>
    <n v="216"/>
    <n v="1"/>
    <s v="H"/>
    <n v="1"/>
    <s v="A"/>
    <n v="6"/>
    <n v="4"/>
    <n v="9"/>
    <n v="4"/>
    <n v="1"/>
    <n v="0"/>
  </r>
  <r>
    <x v="16"/>
    <n v="1.3"/>
    <n v="41"/>
    <n v="346"/>
    <n v="254"/>
    <n v="1"/>
    <s v="A"/>
    <n v="0"/>
    <s v="D"/>
    <n v="12"/>
    <n v="4"/>
    <n v="5"/>
    <n v="5"/>
    <n v="2"/>
    <n v="0"/>
  </r>
  <r>
    <x v="3"/>
    <n v="1.2"/>
    <n v="34"/>
    <n v="337"/>
    <n v="252"/>
    <n v="1"/>
    <s v="D"/>
    <n v="1"/>
    <s v="D"/>
    <n v="12"/>
    <n v="4"/>
    <n v="16"/>
    <n v="5"/>
    <n v="2"/>
    <n v="0"/>
  </r>
  <r>
    <x v="9"/>
    <n v="0.1"/>
    <n v="44"/>
    <n v="462"/>
    <n v="364"/>
    <n v="0"/>
    <s v="H"/>
    <n v="0"/>
    <s v="D"/>
    <n v="3"/>
    <n v="3"/>
    <n v="13"/>
    <n v="2"/>
    <n v="0"/>
    <n v="0"/>
  </r>
  <r>
    <x v="17"/>
    <n v="2.2000000000000002"/>
    <n v="39"/>
    <n v="370"/>
    <n v="274"/>
    <n v="2"/>
    <s v="D"/>
    <n v="1"/>
    <s v="A"/>
    <n v="17"/>
    <n v="8"/>
    <n v="16"/>
    <n v="6"/>
    <n v="3"/>
    <n v="0"/>
  </r>
  <r>
    <x v="2"/>
    <n v="1.6"/>
    <n v="68"/>
    <n v="644"/>
    <n v="553"/>
    <n v="1"/>
    <s v="D"/>
    <n v="0"/>
    <s v="H"/>
    <n v="17"/>
    <n v="6"/>
    <n v="11"/>
    <n v="9"/>
    <n v="1"/>
    <n v="0"/>
  </r>
  <r>
    <x v="4"/>
    <n v="1.4"/>
    <n v="49"/>
    <n v="484"/>
    <n v="384"/>
    <n v="1"/>
    <s v="A"/>
    <n v="0"/>
    <s v="D"/>
    <n v="9"/>
    <n v="3"/>
    <n v="15"/>
    <n v="4"/>
    <n v="1"/>
    <n v="0"/>
  </r>
  <r>
    <x v="6"/>
    <n v="0.8"/>
    <n v="46"/>
    <n v="474"/>
    <n v="377"/>
    <n v="1"/>
    <s v="D"/>
    <n v="0"/>
    <s v="D"/>
    <n v="10"/>
    <n v="5"/>
    <n v="8"/>
    <n v="5"/>
    <n v="2"/>
    <n v="0"/>
  </r>
  <r>
    <x v="5"/>
    <n v="1.5"/>
    <n v="45"/>
    <n v="392"/>
    <n v="298"/>
    <n v="4"/>
    <s v="A"/>
    <n v="3"/>
    <s v="A"/>
    <n v="11"/>
    <n v="6"/>
    <n v="13"/>
    <n v="3"/>
    <n v="1"/>
    <n v="0"/>
  </r>
  <r>
    <x v="10"/>
    <n v="2"/>
    <n v="40"/>
    <n v="363"/>
    <n v="272"/>
    <n v="2"/>
    <s v="D"/>
    <n v="1"/>
    <s v="H"/>
    <n v="15"/>
    <n v="3"/>
    <n v="10"/>
    <n v="5"/>
    <n v="5"/>
    <n v="0"/>
  </r>
  <r>
    <x v="18"/>
    <n v="0.4"/>
    <n v="40"/>
    <n v="437"/>
    <n v="368"/>
    <n v="2"/>
    <s v="A"/>
    <n v="1"/>
    <s v="A"/>
    <n v="5"/>
    <n v="3"/>
    <n v="13"/>
    <n v="1"/>
    <n v="0"/>
    <n v="0"/>
  </r>
  <r>
    <x v="7"/>
    <n v="0.8"/>
    <n v="42"/>
    <n v="386"/>
    <n v="261"/>
    <n v="2"/>
    <s v="A"/>
    <n v="1"/>
    <s v="D"/>
    <n v="10"/>
    <n v="4"/>
    <n v="7"/>
    <n v="3"/>
    <n v="0"/>
    <n v="0"/>
  </r>
  <r>
    <x v="8"/>
    <n v="0.4"/>
    <n v="58"/>
    <n v="548"/>
    <n v="466"/>
    <n v="0"/>
    <s v="H"/>
    <n v="0"/>
    <s v="H"/>
    <n v="8"/>
    <n v="2"/>
    <n v="13"/>
    <n v="4"/>
    <n v="3"/>
    <n v="0"/>
  </r>
  <r>
    <x v="15"/>
    <n v="0.9"/>
    <n v="43"/>
    <n v="451"/>
    <n v="376"/>
    <n v="0"/>
    <s v="H"/>
    <n v="0"/>
    <s v="D"/>
    <n v="12"/>
    <n v="4"/>
    <n v="10"/>
    <n v="5"/>
    <n v="0"/>
    <n v="0"/>
  </r>
  <r>
    <x v="0"/>
    <n v="0.9"/>
    <n v="47"/>
    <n v="503"/>
    <n v="383"/>
    <n v="3"/>
    <s v="A"/>
    <n v="1"/>
    <s v="A"/>
    <n v="18"/>
    <n v="5"/>
    <n v="6"/>
    <n v="4"/>
    <n v="0"/>
    <n v="0"/>
  </r>
  <r>
    <x v="12"/>
    <n v="1"/>
    <n v="49"/>
    <n v="500"/>
    <n v="424"/>
    <n v="1"/>
    <s v="H"/>
    <n v="0"/>
    <s v="H"/>
    <n v="9"/>
    <n v="3"/>
    <n v="10"/>
    <n v="4"/>
    <n v="2"/>
    <n v="0"/>
  </r>
  <r>
    <x v="6"/>
    <n v="1.3"/>
    <n v="58"/>
    <n v="614"/>
    <n v="518"/>
    <n v="0"/>
    <s v="H"/>
    <n v="0"/>
    <s v="H"/>
    <n v="10"/>
    <n v="1"/>
    <n v="12"/>
    <n v="2"/>
    <n v="2"/>
    <n v="0"/>
  </r>
  <r>
    <x v="0"/>
    <n v="1.6"/>
    <n v="68"/>
    <n v="707"/>
    <n v="587"/>
    <n v="0"/>
    <s v="H"/>
    <n v="0"/>
    <s v="H"/>
    <n v="23"/>
    <n v="6"/>
    <n v="12"/>
    <n v="10"/>
    <n v="3"/>
    <n v="0"/>
  </r>
  <r>
    <x v="1"/>
    <n v="1.2"/>
    <n v="37"/>
    <n v="336"/>
    <n v="226"/>
    <n v="2"/>
    <s v="A"/>
    <n v="1"/>
    <s v="A"/>
    <n v="10"/>
    <n v="2"/>
    <n v="15"/>
    <n v="3"/>
    <n v="2"/>
    <n v="0"/>
  </r>
  <r>
    <x v="16"/>
    <n v="1.2"/>
    <n v="44"/>
    <n v="405"/>
    <n v="333"/>
    <n v="3"/>
    <s v="A"/>
    <n v="0"/>
    <s v="D"/>
    <n v="8"/>
    <n v="5"/>
    <n v="11"/>
    <n v="0"/>
    <n v="3"/>
    <n v="0"/>
  </r>
  <r>
    <x v="9"/>
    <n v="0.1"/>
    <n v="28"/>
    <n v="320"/>
    <n v="253"/>
    <n v="0"/>
    <s v="H"/>
    <n v="0"/>
    <s v="H"/>
    <n v="2"/>
    <n v="0"/>
    <n v="8"/>
    <n v="0"/>
    <n v="4"/>
    <n v="0"/>
  </r>
  <r>
    <x v="7"/>
    <n v="1.5"/>
    <n v="51"/>
    <n v="459"/>
    <n v="344"/>
    <n v="1"/>
    <s v="H"/>
    <n v="0"/>
    <s v="H"/>
    <n v="12"/>
    <n v="3"/>
    <n v="12"/>
    <n v="5"/>
    <n v="1"/>
    <n v="0"/>
  </r>
  <r>
    <x v="11"/>
    <n v="0.7"/>
    <n v="57"/>
    <n v="562"/>
    <n v="462"/>
    <n v="1"/>
    <s v="D"/>
    <n v="0"/>
    <s v="H"/>
    <n v="9"/>
    <n v="3"/>
    <n v="9"/>
    <n v="2"/>
    <n v="1"/>
    <n v="0"/>
  </r>
  <r>
    <x v="3"/>
    <n v="0.9"/>
    <n v="27"/>
    <n v="242"/>
    <n v="143"/>
    <n v="0"/>
    <s v="H"/>
    <n v="0"/>
    <s v="D"/>
    <n v="5"/>
    <n v="0"/>
    <n v="11"/>
    <n v="5"/>
    <n v="2"/>
    <n v="0"/>
  </r>
  <r>
    <x v="15"/>
    <n v="0.9"/>
    <n v="49"/>
    <n v="475"/>
    <n v="401"/>
    <n v="0"/>
    <s v="H"/>
    <n v="0"/>
    <s v="D"/>
    <n v="8"/>
    <n v="2"/>
    <n v="16"/>
    <n v="6"/>
    <n v="5"/>
    <n v="0"/>
  </r>
  <r>
    <x v="2"/>
    <n v="1.8"/>
    <n v="69"/>
    <n v="495"/>
    <n v="415"/>
    <n v="1"/>
    <s v="D"/>
    <n v="1"/>
    <s v="A"/>
    <n v="14"/>
    <n v="5"/>
    <n v="13"/>
    <n v="8"/>
    <n v="1"/>
    <n v="0"/>
  </r>
  <r>
    <x v="10"/>
    <n v="1"/>
    <n v="62"/>
    <n v="592"/>
    <n v="490"/>
    <n v="1"/>
    <s v="H"/>
    <n v="1"/>
    <s v="D"/>
    <n v="11"/>
    <n v="5"/>
    <n v="13"/>
    <n v="4"/>
    <n v="1"/>
    <n v="1"/>
  </r>
  <r>
    <x v="18"/>
    <n v="2.6"/>
    <n v="55"/>
    <n v="455"/>
    <n v="368"/>
    <n v="2"/>
    <s v="A"/>
    <n v="0"/>
    <s v="H"/>
    <n v="22"/>
    <n v="7"/>
    <n v="16"/>
    <n v="8"/>
    <n v="2"/>
    <n v="0"/>
  </r>
  <r>
    <x v="17"/>
    <n v="2.1"/>
    <n v="44"/>
    <n v="410"/>
    <n v="290"/>
    <n v="2"/>
    <s v="D"/>
    <n v="1"/>
    <s v="A"/>
    <n v="11"/>
    <n v="4"/>
    <n v="13"/>
    <n v="7"/>
    <n v="2"/>
    <n v="0"/>
  </r>
  <r>
    <x v="5"/>
    <n v="1.5"/>
    <n v="48"/>
    <n v="424"/>
    <n v="341"/>
    <n v="1"/>
    <s v="H"/>
    <n v="0"/>
    <s v="H"/>
    <n v="19"/>
    <n v="3"/>
    <n v="15"/>
    <n v="4"/>
    <n v="2"/>
    <n v="0"/>
  </r>
  <r>
    <x v="8"/>
    <n v="1.2"/>
    <n v="58"/>
    <n v="519"/>
    <n v="425"/>
    <n v="0"/>
    <s v="D"/>
    <n v="0"/>
    <s v="D"/>
    <n v="21"/>
    <n v="5"/>
    <n v="12"/>
    <n v="6"/>
    <n v="3"/>
    <n v="0"/>
  </r>
  <r>
    <x v="19"/>
    <n v="1.5"/>
    <n v="63"/>
    <n v="612"/>
    <n v="502"/>
    <n v="2"/>
    <s v="H"/>
    <n v="1"/>
    <s v="H"/>
    <n v="14"/>
    <n v="6"/>
    <n v="9"/>
    <n v="4"/>
    <n v="0"/>
    <n v="0"/>
  </r>
  <r>
    <x v="14"/>
    <n v="1"/>
    <n v="49"/>
    <n v="497"/>
    <n v="429"/>
    <n v="1"/>
    <s v="H"/>
    <n v="0"/>
    <s v="H"/>
    <n v="12"/>
    <n v="4"/>
    <n v="20"/>
    <n v="1"/>
    <n v="1"/>
    <n v="0"/>
  </r>
  <r>
    <x v="13"/>
    <n v="0.5"/>
    <n v="58"/>
    <n v="596"/>
    <n v="519"/>
    <n v="0"/>
    <s v="D"/>
    <n v="0"/>
    <s v="D"/>
    <n v="9"/>
    <n v="5"/>
    <n v="9"/>
    <n v="3"/>
    <n v="2"/>
    <n v="0"/>
  </r>
  <r>
    <x v="4"/>
    <n v="3.2"/>
    <n v="42"/>
    <n v="443"/>
    <n v="352"/>
    <n v="3"/>
    <s v="A"/>
    <n v="3"/>
    <s v="A"/>
    <n v="16"/>
    <n v="5"/>
    <n v="9"/>
    <n v="2"/>
    <n v="0"/>
    <n v="0"/>
  </r>
  <r>
    <x v="11"/>
    <n v="1.8"/>
    <n v="33"/>
    <n v="374"/>
    <n v="299"/>
    <n v="2"/>
    <s v="H"/>
    <n v="2"/>
    <s v="D"/>
    <n v="8"/>
    <n v="3"/>
    <n v="16"/>
    <n v="4"/>
    <n v="3"/>
    <n v="0"/>
  </r>
  <r>
    <x v="9"/>
    <n v="1.5"/>
    <n v="41"/>
    <n v="396"/>
    <n v="308"/>
    <n v="2"/>
    <s v="D"/>
    <n v="1"/>
    <s v="D"/>
    <n v="15"/>
    <n v="6"/>
    <n v="11"/>
    <n v="6"/>
    <n v="5"/>
    <n v="0"/>
  </r>
  <r>
    <x v="3"/>
    <n v="1.4"/>
    <n v="57"/>
    <n v="491"/>
    <n v="387"/>
    <n v="1"/>
    <s v="A"/>
    <n v="0"/>
    <s v="D"/>
    <n v="13"/>
    <n v="5"/>
    <n v="13"/>
    <n v="7"/>
    <n v="3"/>
    <n v="0"/>
  </r>
  <r>
    <x v="16"/>
    <n v="3"/>
    <n v="60"/>
    <n v="579"/>
    <n v="510"/>
    <n v="3"/>
    <s v="A"/>
    <n v="0"/>
    <s v="D"/>
    <n v="25"/>
    <n v="10"/>
    <n v="4"/>
    <n v="14"/>
    <n v="1"/>
    <n v="0"/>
  </r>
  <r>
    <x v="7"/>
    <n v="0.2"/>
    <n v="37"/>
    <n v="305"/>
    <n v="229"/>
    <n v="1"/>
    <s v="D"/>
    <n v="0"/>
    <s v="D"/>
    <n v="3"/>
    <n v="2"/>
    <n v="9"/>
    <n v="5"/>
    <n v="3"/>
    <n v="0"/>
  </r>
  <r>
    <x v="1"/>
    <n v="1.1000000000000001"/>
    <n v="27"/>
    <n v="237"/>
    <n v="167"/>
    <n v="2"/>
    <s v="D"/>
    <n v="2"/>
    <s v="A"/>
    <n v="13"/>
    <n v="4"/>
    <n v="7"/>
    <n v="4"/>
    <n v="2"/>
    <n v="0"/>
  </r>
  <r>
    <x v="6"/>
    <n v="1.4"/>
    <n v="45"/>
    <n v="435"/>
    <n v="362"/>
    <n v="1"/>
    <s v="H"/>
    <n v="0"/>
    <s v="H"/>
    <n v="11"/>
    <n v="4"/>
    <n v="8"/>
    <n v="3"/>
    <n v="2"/>
    <n v="0"/>
  </r>
  <r>
    <x v="15"/>
    <n v="2"/>
    <n v="63"/>
    <n v="619"/>
    <n v="534"/>
    <n v="2"/>
    <s v="H"/>
    <n v="0"/>
    <s v="H"/>
    <n v="11"/>
    <n v="4"/>
    <n v="15"/>
    <n v="4"/>
    <n v="2"/>
    <n v="0"/>
  </r>
  <r>
    <x v="0"/>
    <n v="0.7"/>
    <n v="52"/>
    <n v="504"/>
    <n v="406"/>
    <n v="1"/>
    <s v="H"/>
    <n v="1"/>
    <s v="D"/>
    <n v="9"/>
    <n v="5"/>
    <n v="9"/>
    <n v="2"/>
    <n v="2"/>
    <n v="0"/>
  </r>
  <r>
    <x v="12"/>
    <n v="1"/>
    <n v="59"/>
    <n v="534"/>
    <n v="419"/>
    <n v="0"/>
    <s v="H"/>
    <n v="0"/>
    <s v="H"/>
    <n v="12"/>
    <n v="7"/>
    <n v="10"/>
    <n v="9"/>
    <n v="2"/>
    <n v="0"/>
  </r>
  <r>
    <x v="11"/>
    <n v="2"/>
    <n v="41"/>
    <n v="397"/>
    <n v="303"/>
    <n v="0"/>
    <s v="H"/>
    <n v="0"/>
    <s v="H"/>
    <n v="11"/>
    <n v="4"/>
    <n v="15"/>
    <n v="4"/>
    <n v="3"/>
    <n v="0"/>
  </r>
  <r>
    <x v="10"/>
    <n v="1.4"/>
    <n v="53"/>
    <n v="527"/>
    <n v="433"/>
    <n v="2"/>
    <s v="H"/>
    <n v="1"/>
    <s v="D"/>
    <n v="12"/>
    <n v="3"/>
    <n v="11"/>
    <n v="8"/>
    <n v="3"/>
    <n v="1"/>
  </r>
  <r>
    <x v="17"/>
    <n v="0.7"/>
    <n v="71"/>
    <n v="623"/>
    <n v="528"/>
    <n v="0"/>
    <s v="D"/>
    <n v="0"/>
    <s v="D"/>
    <n v="15"/>
    <n v="4"/>
    <n v="10"/>
    <n v="4"/>
    <n v="4"/>
    <n v="0"/>
  </r>
  <r>
    <x v="13"/>
    <n v="2"/>
    <n v="67"/>
    <n v="711"/>
    <n v="620"/>
    <n v="2"/>
    <s v="A"/>
    <n v="0"/>
    <s v="D"/>
    <n v="12"/>
    <n v="7"/>
    <n v="6"/>
    <n v="5"/>
    <n v="0"/>
    <n v="0"/>
  </r>
  <r>
    <x v="14"/>
    <n v="0.6"/>
    <n v="48"/>
    <n v="488"/>
    <n v="408"/>
    <n v="1"/>
    <s v="D"/>
    <n v="0"/>
    <s v="D"/>
    <n v="15"/>
    <n v="4"/>
    <n v="13"/>
    <n v="5"/>
    <n v="1"/>
    <n v="0"/>
  </r>
  <r>
    <x v="4"/>
    <n v="1"/>
    <n v="52"/>
    <n v="467"/>
    <n v="387"/>
    <n v="1"/>
    <s v="H"/>
    <n v="1"/>
    <s v="D"/>
    <n v="10"/>
    <n v="3"/>
    <n v="12"/>
    <n v="7"/>
    <n v="3"/>
    <n v="0"/>
  </r>
  <r>
    <x v="8"/>
    <n v="0.9"/>
    <n v="59"/>
    <n v="578"/>
    <n v="492"/>
    <n v="2"/>
    <s v="A"/>
    <n v="0"/>
    <s v="H"/>
    <n v="13"/>
    <n v="8"/>
    <n v="9"/>
    <n v="4"/>
    <n v="3"/>
    <n v="0"/>
  </r>
  <r>
    <x v="2"/>
    <n v="2.4"/>
    <n v="75"/>
    <n v="790"/>
    <n v="707"/>
    <n v="4"/>
    <s v="A"/>
    <n v="2"/>
    <s v="A"/>
    <n v="24"/>
    <n v="7"/>
    <n v="7"/>
    <n v="12"/>
    <n v="0"/>
    <n v="0"/>
  </r>
  <r>
    <x v="18"/>
    <n v="0.2"/>
    <n v="41"/>
    <n v="415"/>
    <n v="332"/>
    <n v="1"/>
    <s v="A"/>
    <n v="0"/>
    <s v="D"/>
    <n v="4"/>
    <n v="2"/>
    <n v="18"/>
    <n v="2"/>
    <n v="3"/>
    <n v="0"/>
  </r>
  <r>
    <x v="19"/>
    <n v="2.5"/>
    <n v="58"/>
    <n v="562"/>
    <n v="467"/>
    <n v="1"/>
    <s v="A"/>
    <n v="0"/>
    <s v="D"/>
    <n v="28"/>
    <n v="10"/>
    <n v="7"/>
    <n v="13"/>
    <n v="2"/>
    <n v="0"/>
  </r>
  <r>
    <x v="5"/>
    <n v="0.5"/>
    <n v="31"/>
    <n v="275"/>
    <n v="185"/>
    <n v="2"/>
    <s v="A"/>
    <n v="2"/>
    <s v="A"/>
    <n v="4"/>
    <n v="3"/>
    <n v="12"/>
    <n v="1"/>
    <n v="4"/>
    <n v="0"/>
  </r>
  <r>
    <x v="16"/>
    <n v="1.8"/>
    <n v="39"/>
    <n v="342"/>
    <n v="272"/>
    <n v="1"/>
    <s v="H"/>
    <n v="1"/>
    <s v="D"/>
    <n v="7"/>
    <n v="3"/>
    <n v="10"/>
    <n v="2"/>
    <n v="3"/>
    <n v="0"/>
  </r>
  <r>
    <x v="11"/>
    <n v="1.7"/>
    <n v="33"/>
    <n v="367"/>
    <n v="297"/>
    <n v="2"/>
    <s v="D"/>
    <n v="1"/>
    <s v="H"/>
    <n v="15"/>
    <n v="4"/>
    <n v="6"/>
    <n v="6"/>
    <n v="1"/>
    <n v="0"/>
  </r>
  <r>
    <x v="3"/>
    <n v="0.4"/>
    <n v="45"/>
    <n v="460"/>
    <n v="378"/>
    <n v="0"/>
    <s v="H"/>
    <n v="0"/>
    <s v="H"/>
    <n v="6"/>
    <n v="3"/>
    <n v="11"/>
    <n v="2"/>
    <n v="0"/>
    <n v="0"/>
  </r>
  <r>
    <x v="6"/>
    <n v="1.3"/>
    <n v="47"/>
    <n v="511"/>
    <n v="441"/>
    <n v="2"/>
    <s v="H"/>
    <n v="0"/>
    <s v="H"/>
    <n v="12"/>
    <n v="4"/>
    <n v="9"/>
    <n v="1"/>
    <n v="1"/>
    <n v="0"/>
  </r>
  <r>
    <x v="1"/>
    <n v="0.1"/>
    <n v="23"/>
    <n v="206"/>
    <n v="134"/>
    <n v="0"/>
    <s v="H"/>
    <n v="0"/>
    <s v="H"/>
    <n v="4"/>
    <n v="0"/>
    <n v="9"/>
    <n v="2"/>
    <n v="2"/>
    <n v="1"/>
  </r>
  <r>
    <x v="12"/>
    <n v="2.4"/>
    <n v="65"/>
    <n v="622"/>
    <n v="517"/>
    <n v="2"/>
    <s v="A"/>
    <n v="0"/>
    <s v="H"/>
    <n v="26"/>
    <n v="5"/>
    <n v="12"/>
    <n v="13"/>
    <n v="1"/>
    <n v="0"/>
  </r>
  <r>
    <x v="9"/>
    <n v="1.1000000000000001"/>
    <n v="44"/>
    <n v="510"/>
    <n v="424"/>
    <n v="0"/>
    <s v="H"/>
    <n v="0"/>
    <s v="H"/>
    <n v="8"/>
    <n v="2"/>
    <n v="17"/>
    <n v="2"/>
    <n v="4"/>
    <n v="0"/>
  </r>
  <r>
    <x v="0"/>
    <n v="2.2999999999999998"/>
    <n v="61"/>
    <n v="522"/>
    <n v="416"/>
    <n v="1"/>
    <s v="D"/>
    <n v="0"/>
    <s v="H"/>
    <n v="25"/>
    <n v="6"/>
    <n v="12"/>
    <n v="10"/>
    <n v="2"/>
    <n v="0"/>
  </r>
  <r>
    <x v="15"/>
    <n v="0.5"/>
    <n v="39"/>
    <n v="359"/>
    <n v="260"/>
    <n v="1"/>
    <s v="H"/>
    <n v="1"/>
    <s v="H"/>
    <n v="8"/>
    <n v="3"/>
    <n v="9"/>
    <n v="2"/>
    <n v="1"/>
    <n v="0"/>
  </r>
  <r>
    <x v="7"/>
    <n v="1.3"/>
    <n v="45"/>
    <n v="353"/>
    <n v="264"/>
    <n v="2"/>
    <s v="A"/>
    <n v="1"/>
    <s v="A"/>
    <n v="11"/>
    <n v="3"/>
    <n v="12"/>
    <n v="5"/>
    <n v="5"/>
    <n v="0"/>
  </r>
  <r>
    <x v="18"/>
    <n v="0.4"/>
    <n v="37"/>
    <n v="417"/>
    <n v="342"/>
    <n v="0"/>
    <s v="H"/>
    <n v="0"/>
    <s v="H"/>
    <n v="6"/>
    <n v="1"/>
    <n v="11"/>
    <n v="5"/>
    <n v="0"/>
    <n v="0"/>
  </r>
  <r>
    <x v="12"/>
    <n v="0.9"/>
    <n v="48"/>
    <n v="439"/>
    <n v="375"/>
    <n v="0"/>
    <s v="H"/>
    <n v="0"/>
    <s v="H"/>
    <n v="11"/>
    <n v="3"/>
    <n v="17"/>
    <n v="3"/>
    <n v="5"/>
    <n v="0"/>
  </r>
  <r>
    <x v="1"/>
    <n v="0.8"/>
    <n v="42"/>
    <n v="390"/>
    <n v="323"/>
    <n v="2"/>
    <s v="D"/>
    <n v="1"/>
    <s v="H"/>
    <n v="12"/>
    <n v="5"/>
    <n v="15"/>
    <n v="3"/>
    <n v="4"/>
    <n v="0"/>
  </r>
  <r>
    <x v="14"/>
    <n v="0.5"/>
    <n v="51"/>
    <n v="493"/>
    <n v="419"/>
    <n v="0"/>
    <s v="H"/>
    <n v="0"/>
    <s v="H"/>
    <n v="8"/>
    <n v="2"/>
    <n v="13"/>
    <n v="7"/>
    <n v="3"/>
    <n v="0"/>
  </r>
  <r>
    <x v="17"/>
    <n v="0.9"/>
    <n v="49"/>
    <n v="447"/>
    <n v="365"/>
    <n v="2"/>
    <s v="A"/>
    <n v="0"/>
    <s v="H"/>
    <n v="9"/>
    <n v="2"/>
    <n v="16"/>
    <n v="3"/>
    <n v="2"/>
    <n v="0"/>
  </r>
  <r>
    <x v="0"/>
    <n v="1.5"/>
    <n v="53"/>
    <n v="510"/>
    <n v="416"/>
    <n v="3"/>
    <s v="H"/>
    <n v="1"/>
    <s v="H"/>
    <n v="14"/>
    <n v="5"/>
    <n v="10"/>
    <n v="4"/>
    <n v="2"/>
    <n v="0"/>
  </r>
  <r>
    <x v="4"/>
    <n v="1.7"/>
    <n v="55"/>
    <n v="490"/>
    <n v="401"/>
    <n v="1"/>
    <s v="D"/>
    <n v="0"/>
    <s v="H"/>
    <n v="13"/>
    <n v="5"/>
    <n v="10"/>
    <n v="4"/>
    <n v="1"/>
    <n v="0"/>
  </r>
  <r>
    <x v="15"/>
    <n v="0.8"/>
    <n v="45"/>
    <n v="403"/>
    <n v="285"/>
    <n v="1"/>
    <s v="D"/>
    <n v="1"/>
    <s v="D"/>
    <n v="7"/>
    <n v="2"/>
    <n v="15"/>
    <n v="3"/>
    <n v="2"/>
    <n v="0"/>
  </r>
  <r>
    <x v="19"/>
    <n v="1"/>
    <n v="64"/>
    <n v="700"/>
    <n v="611"/>
    <n v="1"/>
    <s v="H"/>
    <n v="0"/>
    <s v="H"/>
    <n v="11"/>
    <n v="2"/>
    <n v="11"/>
    <n v="6"/>
    <n v="2"/>
    <n v="0"/>
  </r>
  <r>
    <x v="5"/>
    <n v="0.7"/>
    <n v="50"/>
    <n v="448"/>
    <n v="353"/>
    <n v="1"/>
    <s v="D"/>
    <n v="0"/>
    <s v="D"/>
    <n v="12"/>
    <n v="4"/>
    <n v="15"/>
    <n v="4"/>
    <n v="8"/>
    <n v="0"/>
  </r>
  <r>
    <x v="3"/>
    <n v="1.1000000000000001"/>
    <n v="36"/>
    <n v="346"/>
    <n v="264"/>
    <n v="3"/>
    <s v="A"/>
    <n v="1"/>
    <s v="D"/>
    <n v="11"/>
    <n v="7"/>
    <n v="9"/>
    <n v="5"/>
    <n v="0"/>
    <n v="0"/>
  </r>
  <r>
    <x v="7"/>
    <n v="1.4"/>
    <n v="51"/>
    <n v="416"/>
    <n v="331"/>
    <n v="1"/>
    <s v="A"/>
    <n v="1"/>
    <s v="A"/>
    <n v="15"/>
    <n v="5"/>
    <n v="12"/>
    <n v="6"/>
    <n v="4"/>
    <n v="0"/>
  </r>
  <r>
    <x v="13"/>
    <n v="1.7"/>
    <n v="72"/>
    <n v="707"/>
    <n v="604"/>
    <n v="0"/>
    <s v="D"/>
    <n v="0"/>
    <s v="D"/>
    <n v="26"/>
    <n v="5"/>
    <n v="8"/>
    <n v="15"/>
    <n v="0"/>
    <n v="0"/>
  </r>
  <r>
    <x v="10"/>
    <n v="1.6"/>
    <n v="44"/>
    <n v="456"/>
    <n v="372"/>
    <n v="2"/>
    <s v="A"/>
    <n v="1"/>
    <s v="A"/>
    <n v="7"/>
    <n v="2"/>
    <n v="12"/>
    <n v="4"/>
    <n v="1"/>
    <n v="0"/>
  </r>
  <r>
    <x v="16"/>
    <n v="1"/>
    <n v="34"/>
    <n v="284"/>
    <n v="188"/>
    <n v="1"/>
    <s v="A"/>
    <n v="1"/>
    <s v="A"/>
    <n v="6"/>
    <n v="3"/>
    <n v="12"/>
    <n v="0"/>
    <n v="3"/>
    <n v="1"/>
  </r>
  <r>
    <x v="8"/>
    <n v="0.7"/>
    <n v="55"/>
    <n v="540"/>
    <n v="455"/>
    <n v="0"/>
    <s v="H"/>
    <n v="0"/>
    <s v="H"/>
    <n v="10"/>
    <n v="3"/>
    <n v="13"/>
    <n v="8"/>
    <n v="2"/>
    <n v="1"/>
  </r>
  <r>
    <x v="6"/>
    <n v="1.7"/>
    <n v="48"/>
    <n v="505"/>
    <n v="422"/>
    <n v="2"/>
    <s v="A"/>
    <n v="1"/>
    <s v="A"/>
    <n v="9"/>
    <n v="4"/>
    <n v="13"/>
    <n v="5"/>
    <n v="1"/>
    <n v="0"/>
  </r>
  <r>
    <x v="9"/>
    <n v="1.1000000000000001"/>
    <n v="45"/>
    <n v="385"/>
    <n v="298"/>
    <n v="2"/>
    <s v="D"/>
    <n v="1"/>
    <s v="D"/>
    <n v="10"/>
    <n v="6"/>
    <n v="11"/>
    <n v="4"/>
    <n v="3"/>
    <n v="0"/>
  </r>
  <r>
    <x v="11"/>
    <n v="3.3"/>
    <n v="52"/>
    <n v="455"/>
    <n v="359"/>
    <n v="2"/>
    <s v="A"/>
    <n v="1"/>
    <s v="A"/>
    <n v="23"/>
    <n v="10"/>
    <n v="10"/>
    <n v="8"/>
    <n v="1"/>
    <n v="0"/>
  </r>
  <r>
    <x v="2"/>
    <n v="2.6"/>
    <n v="55"/>
    <n v="478"/>
    <n v="402"/>
    <n v="2"/>
    <s v="D"/>
    <n v="0"/>
    <s v="H"/>
    <n v="15"/>
    <n v="7"/>
    <n v="10"/>
    <n v="1"/>
    <n v="1"/>
    <n v="1"/>
  </r>
  <r>
    <x v="15"/>
    <n v="0.5"/>
    <n v="33"/>
    <n v="305"/>
    <n v="241"/>
    <n v="0"/>
    <s v="H"/>
    <n v="0"/>
    <s v="D"/>
    <n v="3"/>
    <n v="1"/>
    <n v="12"/>
    <n v="1"/>
    <n v="2"/>
    <n v="0"/>
  </r>
  <r>
    <x v="0"/>
    <n v="0.3"/>
    <n v="53"/>
    <n v="505"/>
    <n v="405"/>
    <n v="0"/>
    <s v="H"/>
    <n v="0"/>
    <s v="D"/>
    <n v="4"/>
    <n v="1"/>
    <n v="14"/>
    <n v="2"/>
    <n v="6"/>
    <n v="0"/>
  </r>
  <r>
    <x v="14"/>
    <n v="1.2"/>
    <n v="50"/>
    <n v="543"/>
    <n v="463"/>
    <n v="0"/>
    <s v="H"/>
    <n v="0"/>
    <s v="H"/>
    <n v="6"/>
    <n v="2"/>
    <n v="10"/>
    <n v="5"/>
    <n v="1"/>
    <n v="0"/>
  </r>
  <r>
    <x v="5"/>
    <n v="1.9"/>
    <n v="40"/>
    <n v="371"/>
    <n v="277"/>
    <n v="2"/>
    <s v="A"/>
    <n v="1"/>
    <s v="A"/>
    <n v="10"/>
    <n v="5"/>
    <n v="7"/>
    <n v="7"/>
    <n v="3"/>
    <n v="0"/>
  </r>
  <r>
    <x v="12"/>
    <n v="1"/>
    <n v="49"/>
    <n v="400"/>
    <n v="328"/>
    <n v="3"/>
    <s v="A"/>
    <n v="1"/>
    <s v="H"/>
    <n v="16"/>
    <n v="7"/>
    <n v="8"/>
    <n v="3"/>
    <n v="4"/>
    <n v="0"/>
  </r>
  <r>
    <x v="1"/>
    <n v="1.4"/>
    <n v="50"/>
    <n v="478"/>
    <n v="404"/>
    <n v="0"/>
    <s v="H"/>
    <n v="0"/>
    <s v="H"/>
    <n v="20"/>
    <n v="2"/>
    <n v="12"/>
    <n v="2"/>
    <n v="0"/>
    <n v="0"/>
  </r>
  <r>
    <x v="4"/>
    <n v="1.5"/>
    <n v="49"/>
    <n v="427"/>
    <n v="338"/>
    <n v="0"/>
    <s v="H"/>
    <n v="0"/>
    <s v="D"/>
    <n v="14"/>
    <n v="5"/>
    <n v="9"/>
    <n v="7"/>
    <n v="3"/>
    <n v="0"/>
  </r>
  <r>
    <x v="19"/>
    <n v="2.2000000000000002"/>
    <n v="51"/>
    <n v="501"/>
    <n v="432"/>
    <n v="2"/>
    <s v="H"/>
    <n v="2"/>
    <s v="A"/>
    <n v="18"/>
    <n v="5"/>
    <n v="8"/>
    <n v="3"/>
    <n v="0"/>
    <n v="0"/>
  </r>
  <r>
    <x v="18"/>
    <n v="1.4"/>
    <n v="69"/>
    <n v="671"/>
    <n v="577"/>
    <n v="2"/>
    <s v="H"/>
    <n v="1"/>
    <s v="H"/>
    <n v="12"/>
    <n v="3"/>
    <n v="8"/>
    <n v="10"/>
    <n v="2"/>
    <n v="0"/>
  </r>
  <r>
    <x v="17"/>
    <n v="1.1000000000000001"/>
    <n v="43"/>
    <n v="482"/>
    <n v="401"/>
    <n v="1"/>
    <s v="H"/>
    <n v="0"/>
    <s v="H"/>
    <n v="8"/>
    <n v="2"/>
    <n v="13"/>
    <n v="1"/>
    <n v="3"/>
    <n v="1"/>
  </r>
  <r>
    <x v="9"/>
    <n v="0.3"/>
    <n v="37"/>
    <n v="322"/>
    <n v="234"/>
    <n v="0"/>
    <s v="H"/>
    <n v="0"/>
    <s v="D"/>
    <n v="3"/>
    <n v="0"/>
    <n v="16"/>
    <n v="1"/>
    <n v="2"/>
    <n v="0"/>
  </r>
  <r>
    <x v="13"/>
    <n v="3"/>
    <n v="53"/>
    <n v="539"/>
    <n v="448"/>
    <n v="2"/>
    <s v="A"/>
    <n v="1"/>
    <s v="A"/>
    <n v="20"/>
    <n v="5"/>
    <n v="5"/>
    <n v="6"/>
    <n v="0"/>
    <n v="0"/>
  </r>
  <r>
    <x v="6"/>
    <n v="1.1000000000000001"/>
    <n v="58"/>
    <n v="654"/>
    <n v="564"/>
    <n v="3"/>
    <s v="A"/>
    <n v="1"/>
    <s v="A"/>
    <n v="10"/>
    <n v="6"/>
    <n v="9"/>
    <n v="0"/>
    <n v="1"/>
    <n v="0"/>
  </r>
  <r>
    <x v="11"/>
    <n v="1.8"/>
    <n v="31"/>
    <n v="319"/>
    <n v="224"/>
    <n v="1"/>
    <s v="D"/>
    <n v="1"/>
    <s v="A"/>
    <n v="8"/>
    <n v="5"/>
    <n v="10"/>
    <n v="0"/>
    <n v="0"/>
    <n v="0"/>
  </r>
  <r>
    <x v="16"/>
    <n v="0.4"/>
    <n v="33"/>
    <n v="322"/>
    <n v="223"/>
    <n v="0"/>
    <s v="H"/>
    <n v="0"/>
    <s v="D"/>
    <n v="6"/>
    <n v="1"/>
    <n v="10"/>
    <n v="3"/>
    <n v="2"/>
    <n v="1"/>
  </r>
  <r>
    <x v="3"/>
    <n v="1.2"/>
    <n v="35"/>
    <n v="318"/>
    <n v="240"/>
    <n v="1"/>
    <s v="A"/>
    <n v="0"/>
    <s v="D"/>
    <n v="14"/>
    <n v="6"/>
    <n v="9"/>
    <n v="3"/>
    <n v="4"/>
    <n v="0"/>
  </r>
  <r>
    <x v="8"/>
    <n v="1.1000000000000001"/>
    <n v="48"/>
    <n v="443"/>
    <n v="347"/>
    <n v="1"/>
    <s v="A"/>
    <n v="0"/>
    <s v="D"/>
    <n v="6"/>
    <n v="2"/>
    <n v="11"/>
    <n v="4"/>
    <n v="2"/>
    <n v="0"/>
  </r>
  <r>
    <x v="2"/>
    <n v="2.2999999999999998"/>
    <n v="62"/>
    <n v="581"/>
    <n v="509"/>
    <n v="2"/>
    <s v="A"/>
    <n v="1"/>
    <s v="A"/>
    <n v="23"/>
    <n v="8"/>
    <n v="8"/>
    <n v="8"/>
    <n v="0"/>
    <n v="0"/>
  </r>
  <r>
    <x v="10"/>
    <n v="2.2000000000000002"/>
    <n v="66"/>
    <n v="592"/>
    <n v="509"/>
    <n v="4"/>
    <s v="A"/>
    <n v="0"/>
    <s v="H"/>
    <n v="23"/>
    <n v="8"/>
    <n v="8"/>
    <n v="11"/>
    <n v="1"/>
    <n v="0"/>
  </r>
  <r>
    <x v="7"/>
    <n v="1.4"/>
    <n v="51"/>
    <n v="490"/>
    <n v="402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K22" firstHeaderRow="0" firstDataRow="1" firstDataCol="1"/>
  <pivotFields count="15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HxG" fld="1" subtotal="average" baseField="0" baseItem="0"/>
    <dataField name="Average of HPoss" fld="2" subtotal="average" baseField="0" baseItem="0"/>
    <dataField name="Average of HTP" fld="3" subtotal="average" baseField="0" baseItem="0"/>
    <dataField name="Average of HSP" fld="4" subtotal="average" baseField="0" baseItem="0"/>
    <dataField name="Average of HS" fld="9" subtotal="average" baseField="0" baseItem="0"/>
    <dataField name="Average of HST" fld="10" subtotal="average" baseField="0" baseItem="0"/>
    <dataField name="Average of HF" fld="11" subtotal="average" baseField="0" baseItem="0"/>
    <dataField name="Average of HC" fld="12" subtotal="average" baseField="0" baseItem="3"/>
    <dataField name="Average of HY" fld="13" subtotal="average" baseField="0" baseItem="3"/>
    <dataField name="Average of HR" fld="14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topLeftCell="C351" workbookViewId="0">
      <selection sqref="A1:AE381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autoFilter ref="A1:AE38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A761"/>
  <sheetViews>
    <sheetView topLeftCell="D1" workbookViewId="0">
      <selection activeCell="Z740" sqref="Y740:Z740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13</v>
      </c>
      <c r="J1" s="1" t="s">
        <v>15</v>
      </c>
      <c r="K1" s="1" t="s">
        <v>16</v>
      </c>
      <c r="L1" s="1" t="s">
        <v>18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27</v>
      </c>
      <c r="R1" s="1" t="s">
        <v>29</v>
      </c>
      <c r="S1" s="1"/>
      <c r="T1" s="3" t="s">
        <v>71</v>
      </c>
      <c r="U1" s="1" t="s">
        <v>72</v>
      </c>
      <c r="V1" s="3" t="s">
        <v>73</v>
      </c>
      <c r="W1" s="1" t="s">
        <v>74</v>
      </c>
      <c r="X1" s="3" t="s">
        <v>75</v>
      </c>
      <c r="Y1" s="1"/>
      <c r="AA1" s="1"/>
    </row>
    <row r="2" spans="1:27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>
        <v>1</v>
      </c>
      <c r="J2" t="s">
        <v>35</v>
      </c>
      <c r="K2">
        <v>0</v>
      </c>
      <c r="L2" t="s">
        <v>36</v>
      </c>
      <c r="M2">
        <v>14</v>
      </c>
      <c r="N2">
        <v>5</v>
      </c>
      <c r="O2">
        <v>12</v>
      </c>
      <c r="P2">
        <v>7</v>
      </c>
      <c r="Q2">
        <v>2</v>
      </c>
      <c r="R2">
        <v>0</v>
      </c>
      <c r="T2">
        <f>(E2-(MIN($E$2:$E$761)))/((MAX($E$2:$E$761))-(MIN($E$2:$E$761)))</f>
        <v>0.4285714285714286</v>
      </c>
      <c r="U2">
        <f>(F2-(MIN($F$2:$F$761)))/((MAX($F$2:$F$761))-(MIN($F$2:$F$761)))</f>
        <v>0.59259259259259256</v>
      </c>
      <c r="V2">
        <f>(G2-(MIN($G$2:$G$761)))/((MAX($G$2:$G$761))-(MIN($G$2:$G$761)))</f>
        <v>0.52649006622516559</v>
      </c>
      <c r="W2">
        <f>(H2-(MIN($H$2:$H$761)))/((MAX($H$2:$H$761))-(MIN($H$2:$H$761)))</f>
        <v>0.48631239935587761</v>
      </c>
      <c r="X2">
        <f>(I2-(MIN($H$2:$H$761)))/((MAX($H$2:$H$761))-(MIN($H$2:$H$761)))</f>
        <v>-0.20450885668276972</v>
      </c>
    </row>
    <row r="3" spans="1:27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>
        <v>0</v>
      </c>
      <c r="J3" t="s">
        <v>40</v>
      </c>
      <c r="K3">
        <v>0</v>
      </c>
      <c r="L3" t="s">
        <v>36</v>
      </c>
      <c r="M3">
        <v>7</v>
      </c>
      <c r="N3">
        <v>2</v>
      </c>
      <c r="O3">
        <v>9</v>
      </c>
      <c r="P3">
        <v>2</v>
      </c>
      <c r="Q3">
        <v>3</v>
      </c>
      <c r="R3">
        <v>0</v>
      </c>
      <c r="T3">
        <f>(E3-(MIN($E$2:$E$761)))/((MAX($E$2:$E$761))-(MIN($E$2:$E$761)))</f>
        <v>8.9285714285714288E-2</v>
      </c>
      <c r="U3">
        <f t="shared" ref="U3:U66" si="0">(F3-(MIN($F$2:$F$761)))/((MAX($F$2:$F$761))-(MIN($F$2:$F$761)))</f>
        <v>0.27777777777777779</v>
      </c>
      <c r="V3">
        <f t="shared" ref="V3:V66" si="1">(G3-(MIN($G$2:$G$761)))/((MAX($G$2:$G$761))-(MIN($G$2:$G$761)))</f>
        <v>0.28973509933774833</v>
      </c>
      <c r="W3">
        <f t="shared" ref="W3:W66" si="2">(H3-(MIN($H$2:$H$761)))/((MAX($H$2:$H$761))-(MIN($H$2:$H$761)))</f>
        <v>0.2608695652173913</v>
      </c>
    </row>
    <row r="4" spans="1:27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>
        <v>2</v>
      </c>
      <c r="J4" t="s">
        <v>35</v>
      </c>
      <c r="K4">
        <v>1</v>
      </c>
      <c r="L4" t="s">
        <v>35</v>
      </c>
      <c r="M4">
        <v>18</v>
      </c>
      <c r="N4">
        <v>6</v>
      </c>
      <c r="O4">
        <v>17</v>
      </c>
      <c r="P4">
        <v>8</v>
      </c>
      <c r="Q4">
        <v>2</v>
      </c>
      <c r="R4">
        <v>0</v>
      </c>
      <c r="T4">
        <f t="shared" ref="T4:T67" si="3">(E4-(MIN($E$2:$E$761)))/((MAX($E$2:$E$761))-(MIN($E$2:$E$761)))</f>
        <v>0.2142857142857143</v>
      </c>
      <c r="U4">
        <f t="shared" si="0"/>
        <v>0.55555555555555558</v>
      </c>
      <c r="V4">
        <f t="shared" si="1"/>
        <v>0.41721854304635764</v>
      </c>
      <c r="W4">
        <f t="shared" si="2"/>
        <v>0.40901771336553944</v>
      </c>
    </row>
    <row r="5" spans="1:27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>
        <v>0</v>
      </c>
      <c r="J5" t="s">
        <v>40</v>
      </c>
      <c r="K5">
        <v>0</v>
      </c>
      <c r="L5" t="s">
        <v>40</v>
      </c>
      <c r="M5">
        <v>9</v>
      </c>
      <c r="N5">
        <v>1</v>
      </c>
      <c r="O5">
        <v>8</v>
      </c>
      <c r="P5">
        <v>1</v>
      </c>
      <c r="Q5">
        <v>1</v>
      </c>
      <c r="R5">
        <v>1</v>
      </c>
      <c r="T5">
        <f t="shared" si="3"/>
        <v>8.9285714285714288E-2</v>
      </c>
      <c r="U5">
        <f t="shared" si="0"/>
        <v>0.31481481481481483</v>
      </c>
      <c r="V5">
        <f t="shared" si="1"/>
        <v>0.31953642384105962</v>
      </c>
      <c r="W5">
        <f t="shared" si="2"/>
        <v>0.27375201288244766</v>
      </c>
    </row>
    <row r="6" spans="1:27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>
        <v>1</v>
      </c>
      <c r="J6" t="s">
        <v>35</v>
      </c>
      <c r="K6">
        <v>1</v>
      </c>
      <c r="L6" t="s">
        <v>35</v>
      </c>
      <c r="M6">
        <v>3</v>
      </c>
      <c r="N6">
        <v>1</v>
      </c>
      <c r="O6">
        <v>15</v>
      </c>
      <c r="P6">
        <v>3</v>
      </c>
      <c r="Q6">
        <v>2</v>
      </c>
      <c r="R6">
        <v>1</v>
      </c>
      <c r="T6">
        <f t="shared" si="3"/>
        <v>5.3571428571428575E-2</v>
      </c>
      <c r="U6">
        <f>(F6-(MIN($F$2:$F$761)))/((MAX($F$2:$F$761))-(MIN($F$2:$F$761)))</f>
        <v>0</v>
      </c>
      <c r="V6">
        <f t="shared" si="1"/>
        <v>1.6556291390728477E-3</v>
      </c>
      <c r="W6">
        <f t="shared" si="2"/>
        <v>0</v>
      </c>
    </row>
    <row r="7" spans="1:27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>
        <v>1</v>
      </c>
      <c r="J7" t="s">
        <v>36</v>
      </c>
      <c r="K7">
        <v>1</v>
      </c>
      <c r="L7" t="s">
        <v>35</v>
      </c>
      <c r="M7">
        <v>14</v>
      </c>
      <c r="N7">
        <v>8</v>
      </c>
      <c r="O7">
        <v>17</v>
      </c>
      <c r="P7">
        <v>2</v>
      </c>
      <c r="Q7">
        <v>1</v>
      </c>
      <c r="R7">
        <v>0</v>
      </c>
      <c r="T7">
        <f t="shared" si="3"/>
        <v>0.23214285714285718</v>
      </c>
      <c r="U7">
        <f t="shared" si="0"/>
        <v>0.55555555555555558</v>
      </c>
      <c r="V7">
        <f t="shared" si="1"/>
        <v>0.55794701986754969</v>
      </c>
      <c r="W7">
        <f t="shared" si="2"/>
        <v>0.47020933977455714</v>
      </c>
    </row>
    <row r="8" spans="1:27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>
        <v>1</v>
      </c>
      <c r="J8" t="s">
        <v>40</v>
      </c>
      <c r="K8">
        <v>1</v>
      </c>
      <c r="L8" t="s">
        <v>36</v>
      </c>
      <c r="M8">
        <v>14</v>
      </c>
      <c r="N8">
        <v>3</v>
      </c>
      <c r="O8">
        <v>18</v>
      </c>
      <c r="P8">
        <v>5</v>
      </c>
      <c r="Q8">
        <v>1</v>
      </c>
      <c r="R8">
        <v>0</v>
      </c>
      <c r="T8">
        <f t="shared" si="3"/>
        <v>0.4107142857142857</v>
      </c>
      <c r="U8">
        <f t="shared" si="0"/>
        <v>0.53703703703703709</v>
      </c>
      <c r="V8">
        <f t="shared" si="1"/>
        <v>0.42715231788079472</v>
      </c>
      <c r="W8">
        <f t="shared" si="2"/>
        <v>0.40096618357487923</v>
      </c>
    </row>
    <row r="9" spans="1:27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>
        <v>2</v>
      </c>
      <c r="J9" t="s">
        <v>35</v>
      </c>
      <c r="K9">
        <v>1</v>
      </c>
      <c r="L9" t="s">
        <v>35</v>
      </c>
      <c r="M9">
        <v>9</v>
      </c>
      <c r="N9">
        <v>5</v>
      </c>
      <c r="O9">
        <v>6</v>
      </c>
      <c r="P9">
        <v>4</v>
      </c>
      <c r="Q9">
        <v>1</v>
      </c>
      <c r="R9">
        <v>0</v>
      </c>
      <c r="T9">
        <f t="shared" si="3"/>
        <v>0.28571428571428575</v>
      </c>
      <c r="U9">
        <f t="shared" si="0"/>
        <v>0.42592592592592593</v>
      </c>
      <c r="V9">
        <f t="shared" si="1"/>
        <v>0.38741721854304634</v>
      </c>
      <c r="W9">
        <f t="shared" si="2"/>
        <v>0.32689210950080516</v>
      </c>
    </row>
    <row r="10" spans="1:27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>
        <v>0</v>
      </c>
      <c r="J10" t="s">
        <v>40</v>
      </c>
      <c r="K10">
        <v>0</v>
      </c>
      <c r="L10" t="s">
        <v>40</v>
      </c>
      <c r="M10">
        <v>10</v>
      </c>
      <c r="N10">
        <v>3</v>
      </c>
      <c r="O10">
        <v>12</v>
      </c>
      <c r="P10">
        <v>4</v>
      </c>
      <c r="Q10">
        <v>1</v>
      </c>
      <c r="R10">
        <v>0</v>
      </c>
      <c r="T10">
        <f t="shared" si="3"/>
        <v>0.17857142857142858</v>
      </c>
      <c r="U10">
        <f t="shared" si="0"/>
        <v>0.46296296296296297</v>
      </c>
      <c r="V10">
        <f t="shared" si="1"/>
        <v>0.53807947019867552</v>
      </c>
      <c r="W10">
        <f t="shared" si="2"/>
        <v>0.53623188405797106</v>
      </c>
    </row>
    <row r="11" spans="1:27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>
        <v>1</v>
      </c>
      <c r="J11" t="s">
        <v>36</v>
      </c>
      <c r="K11">
        <v>0</v>
      </c>
      <c r="L11" t="s">
        <v>40</v>
      </c>
      <c r="M11">
        <v>7</v>
      </c>
      <c r="N11">
        <v>3</v>
      </c>
      <c r="O11">
        <v>11</v>
      </c>
      <c r="P11">
        <v>2</v>
      </c>
      <c r="Q11">
        <v>1</v>
      </c>
      <c r="R11">
        <v>0</v>
      </c>
      <c r="T11">
        <f t="shared" si="3"/>
        <v>0.17857142857142858</v>
      </c>
      <c r="U11">
        <f t="shared" si="0"/>
        <v>0.12962962962962962</v>
      </c>
      <c r="V11">
        <f t="shared" si="1"/>
        <v>0.17715231788079469</v>
      </c>
      <c r="W11">
        <f t="shared" si="2"/>
        <v>0.17552334943639292</v>
      </c>
    </row>
    <row r="12" spans="1:27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>
        <v>2</v>
      </c>
      <c r="J12" t="s">
        <v>35</v>
      </c>
      <c r="K12">
        <v>1</v>
      </c>
      <c r="L12" t="s">
        <v>35</v>
      </c>
      <c r="M12">
        <v>14</v>
      </c>
      <c r="N12">
        <v>5</v>
      </c>
      <c r="O12">
        <v>9</v>
      </c>
      <c r="P12">
        <v>4</v>
      </c>
      <c r="Q12">
        <v>1</v>
      </c>
      <c r="R12">
        <v>0</v>
      </c>
      <c r="T12">
        <f t="shared" si="3"/>
        <v>0.37500000000000006</v>
      </c>
      <c r="U12">
        <f t="shared" si="0"/>
        <v>0.46296296296296297</v>
      </c>
      <c r="V12">
        <f t="shared" si="1"/>
        <v>0.50993377483443714</v>
      </c>
      <c r="W12">
        <f t="shared" si="2"/>
        <v>0.49436392914653782</v>
      </c>
    </row>
    <row r="13" spans="1:27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>
        <v>0</v>
      </c>
      <c r="J13" t="s">
        <v>40</v>
      </c>
      <c r="K13">
        <v>0</v>
      </c>
      <c r="L13" t="s">
        <v>36</v>
      </c>
      <c r="M13">
        <v>14</v>
      </c>
      <c r="N13">
        <v>2</v>
      </c>
      <c r="O13">
        <v>9</v>
      </c>
      <c r="P13">
        <v>3</v>
      </c>
      <c r="Q13">
        <v>1</v>
      </c>
      <c r="R13">
        <v>0</v>
      </c>
      <c r="T13">
        <f t="shared" si="3"/>
        <v>0.23214285714285718</v>
      </c>
      <c r="U13">
        <f t="shared" si="0"/>
        <v>0.64814814814814814</v>
      </c>
      <c r="V13">
        <f t="shared" si="1"/>
        <v>0.64569536423841056</v>
      </c>
      <c r="W13">
        <f t="shared" si="2"/>
        <v>0.56360708534621573</v>
      </c>
    </row>
    <row r="14" spans="1:27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>
        <v>2</v>
      </c>
      <c r="J14" t="s">
        <v>35</v>
      </c>
      <c r="K14">
        <v>1</v>
      </c>
      <c r="L14" t="s">
        <v>36</v>
      </c>
      <c r="M14">
        <v>18</v>
      </c>
      <c r="N14">
        <v>6</v>
      </c>
      <c r="O14">
        <v>14</v>
      </c>
      <c r="P14">
        <v>7</v>
      </c>
      <c r="Q14">
        <v>2</v>
      </c>
      <c r="R14">
        <v>0</v>
      </c>
      <c r="T14">
        <f t="shared" si="3"/>
        <v>0.32142857142857145</v>
      </c>
      <c r="U14">
        <f t="shared" si="0"/>
        <v>0.57407407407407407</v>
      </c>
      <c r="V14">
        <f t="shared" si="1"/>
        <v>0.62251655629139069</v>
      </c>
      <c r="W14">
        <f t="shared" si="2"/>
        <v>0.58132045088566831</v>
      </c>
    </row>
    <row r="15" spans="1:27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>
        <v>4</v>
      </c>
      <c r="J15" t="s">
        <v>35</v>
      </c>
      <c r="K15">
        <v>3</v>
      </c>
      <c r="L15" t="s">
        <v>35</v>
      </c>
      <c r="M15">
        <v>14</v>
      </c>
      <c r="N15">
        <v>5</v>
      </c>
      <c r="O15">
        <v>4</v>
      </c>
      <c r="P15">
        <v>10</v>
      </c>
      <c r="Q15">
        <v>2</v>
      </c>
      <c r="R15">
        <v>0</v>
      </c>
      <c r="T15">
        <f t="shared" si="3"/>
        <v>0.5892857142857143</v>
      </c>
      <c r="U15">
        <f t="shared" si="0"/>
        <v>0.96296296296296291</v>
      </c>
      <c r="V15">
        <f t="shared" si="1"/>
        <v>0.97682119205298013</v>
      </c>
      <c r="W15">
        <f t="shared" si="2"/>
        <v>0.96296296296296291</v>
      </c>
    </row>
    <row r="16" spans="1:27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>
        <v>0</v>
      </c>
      <c r="J16" t="s">
        <v>40</v>
      </c>
      <c r="K16">
        <v>0</v>
      </c>
      <c r="L16" t="s">
        <v>36</v>
      </c>
      <c r="M16">
        <v>5</v>
      </c>
      <c r="N16">
        <v>1</v>
      </c>
      <c r="O16">
        <v>14</v>
      </c>
      <c r="P16">
        <v>4</v>
      </c>
      <c r="Q16">
        <v>3</v>
      </c>
      <c r="R16">
        <v>0</v>
      </c>
      <c r="T16">
        <f t="shared" si="3"/>
        <v>1.785714285714286E-2</v>
      </c>
      <c r="U16">
        <f t="shared" si="0"/>
        <v>0.7592592592592593</v>
      </c>
      <c r="V16">
        <f t="shared" si="1"/>
        <v>0.80298013245033117</v>
      </c>
      <c r="W16">
        <f t="shared" si="2"/>
        <v>0.78904991948470204</v>
      </c>
    </row>
    <row r="17" spans="1:23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>
        <v>4</v>
      </c>
      <c r="J17" t="s">
        <v>35</v>
      </c>
      <c r="K17">
        <v>2</v>
      </c>
      <c r="L17" t="s">
        <v>35</v>
      </c>
      <c r="M17">
        <v>13</v>
      </c>
      <c r="N17">
        <v>7</v>
      </c>
      <c r="O17">
        <v>11</v>
      </c>
      <c r="P17">
        <v>12</v>
      </c>
      <c r="Q17">
        <v>0</v>
      </c>
      <c r="R17">
        <v>0</v>
      </c>
      <c r="T17">
        <f t="shared" si="3"/>
        <v>0.4285714285714286</v>
      </c>
      <c r="U17">
        <f t="shared" si="0"/>
        <v>0.87037037037037035</v>
      </c>
      <c r="V17">
        <f t="shared" si="1"/>
        <v>0.7483443708609272</v>
      </c>
      <c r="W17">
        <f t="shared" si="2"/>
        <v>0.71819645732689208</v>
      </c>
    </row>
    <row r="18" spans="1:23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>
        <v>0</v>
      </c>
      <c r="J18" t="s">
        <v>40</v>
      </c>
      <c r="K18">
        <v>0</v>
      </c>
      <c r="L18" t="s">
        <v>36</v>
      </c>
      <c r="M18">
        <v>11</v>
      </c>
      <c r="N18">
        <v>3</v>
      </c>
      <c r="O18">
        <v>8</v>
      </c>
      <c r="P18">
        <v>4</v>
      </c>
      <c r="Q18">
        <v>1</v>
      </c>
      <c r="R18">
        <v>0</v>
      </c>
      <c r="T18">
        <f t="shared" si="3"/>
        <v>0.2142857142857143</v>
      </c>
      <c r="U18">
        <f t="shared" si="0"/>
        <v>0.31481481481481483</v>
      </c>
      <c r="V18">
        <f t="shared" si="1"/>
        <v>0.25165562913907286</v>
      </c>
      <c r="W18">
        <f t="shared" si="2"/>
        <v>0.2560386473429952</v>
      </c>
    </row>
    <row r="19" spans="1:23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>
        <v>1</v>
      </c>
      <c r="J19" t="s">
        <v>36</v>
      </c>
      <c r="K19">
        <v>1</v>
      </c>
      <c r="L19" t="s">
        <v>35</v>
      </c>
      <c r="M19">
        <v>16</v>
      </c>
      <c r="N19">
        <v>4</v>
      </c>
      <c r="O19">
        <v>19</v>
      </c>
      <c r="P19">
        <v>8</v>
      </c>
      <c r="Q19">
        <v>2</v>
      </c>
      <c r="R19">
        <v>0</v>
      </c>
      <c r="T19">
        <f t="shared" si="3"/>
        <v>0.3928571428571429</v>
      </c>
      <c r="U19">
        <f t="shared" si="0"/>
        <v>0.29629629629629628</v>
      </c>
      <c r="V19">
        <f t="shared" si="1"/>
        <v>0.25331125827814571</v>
      </c>
      <c r="W19">
        <f t="shared" si="2"/>
        <v>0.21739130434782608</v>
      </c>
    </row>
    <row r="20" spans="1:23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>
        <v>2</v>
      </c>
      <c r="J20" t="s">
        <v>40</v>
      </c>
      <c r="K20">
        <v>2</v>
      </c>
      <c r="L20" t="s">
        <v>36</v>
      </c>
      <c r="M20">
        <v>12</v>
      </c>
      <c r="N20">
        <v>4</v>
      </c>
      <c r="O20">
        <v>13</v>
      </c>
      <c r="P20">
        <v>5</v>
      </c>
      <c r="Q20">
        <v>2</v>
      </c>
      <c r="R20">
        <v>0</v>
      </c>
      <c r="T20">
        <f t="shared" si="3"/>
        <v>0.3392857142857143</v>
      </c>
      <c r="U20">
        <f t="shared" si="0"/>
        <v>0.31481481481481483</v>
      </c>
      <c r="V20">
        <f t="shared" si="1"/>
        <v>0.25</v>
      </c>
      <c r="W20">
        <f t="shared" si="2"/>
        <v>0.2318840579710145</v>
      </c>
    </row>
    <row r="21" spans="1:23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>
        <v>2</v>
      </c>
      <c r="J21" t="s">
        <v>35</v>
      </c>
      <c r="K21">
        <v>1</v>
      </c>
      <c r="L21" t="s">
        <v>35</v>
      </c>
      <c r="M21">
        <v>19</v>
      </c>
      <c r="N21">
        <v>8</v>
      </c>
      <c r="O21">
        <v>10</v>
      </c>
      <c r="P21">
        <v>9</v>
      </c>
      <c r="Q21">
        <v>2</v>
      </c>
      <c r="R21">
        <v>0</v>
      </c>
      <c r="T21">
        <f t="shared" si="3"/>
        <v>0.44642857142857145</v>
      </c>
      <c r="U21">
        <f t="shared" si="0"/>
        <v>0.72222222222222221</v>
      </c>
      <c r="V21">
        <f t="shared" si="1"/>
        <v>0.71523178807947019</v>
      </c>
      <c r="W21">
        <f t="shared" si="2"/>
        <v>0.71336553945249592</v>
      </c>
    </row>
    <row r="22" spans="1:23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>
        <v>1</v>
      </c>
      <c r="J22" t="s">
        <v>36</v>
      </c>
      <c r="K22">
        <v>1</v>
      </c>
      <c r="L22" t="s">
        <v>35</v>
      </c>
      <c r="M22">
        <v>11</v>
      </c>
      <c r="N22">
        <v>7</v>
      </c>
      <c r="O22">
        <v>12</v>
      </c>
      <c r="P22">
        <v>3</v>
      </c>
      <c r="Q22">
        <v>3</v>
      </c>
      <c r="R22">
        <v>1</v>
      </c>
      <c r="T22">
        <f t="shared" si="3"/>
        <v>0.37500000000000006</v>
      </c>
      <c r="U22">
        <f t="shared" si="0"/>
        <v>0.24074074074074073</v>
      </c>
      <c r="V22">
        <f t="shared" si="1"/>
        <v>0.1490066225165563</v>
      </c>
      <c r="W22">
        <f t="shared" si="2"/>
        <v>0.14009661835748793</v>
      </c>
    </row>
    <row r="23" spans="1:23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>
        <v>3</v>
      </c>
      <c r="J23" t="s">
        <v>35</v>
      </c>
      <c r="K23">
        <v>1</v>
      </c>
      <c r="L23" t="s">
        <v>35</v>
      </c>
      <c r="M23">
        <v>20</v>
      </c>
      <c r="N23">
        <v>7</v>
      </c>
      <c r="O23">
        <v>10</v>
      </c>
      <c r="P23">
        <v>2</v>
      </c>
      <c r="Q23">
        <v>2</v>
      </c>
      <c r="R23">
        <v>0</v>
      </c>
      <c r="T23">
        <f t="shared" si="3"/>
        <v>0.5</v>
      </c>
      <c r="U23">
        <f t="shared" si="0"/>
        <v>0.25925925925925924</v>
      </c>
      <c r="V23">
        <f t="shared" si="1"/>
        <v>0.31788079470198677</v>
      </c>
      <c r="W23">
        <f t="shared" si="2"/>
        <v>0.32689210950080516</v>
      </c>
    </row>
    <row r="24" spans="1:23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>
        <v>2</v>
      </c>
      <c r="J24" t="s">
        <v>40</v>
      </c>
      <c r="K24">
        <v>0</v>
      </c>
      <c r="L24" t="s">
        <v>36</v>
      </c>
      <c r="M24">
        <v>18</v>
      </c>
      <c r="N24">
        <v>8</v>
      </c>
      <c r="O24">
        <v>6</v>
      </c>
      <c r="P24">
        <v>8</v>
      </c>
      <c r="Q24">
        <v>2</v>
      </c>
      <c r="R24">
        <v>0</v>
      </c>
      <c r="T24">
        <f t="shared" si="3"/>
        <v>0.32142857142857145</v>
      </c>
      <c r="U24">
        <f t="shared" si="0"/>
        <v>0.44444444444444442</v>
      </c>
      <c r="V24">
        <f t="shared" si="1"/>
        <v>0.30960264900662254</v>
      </c>
      <c r="W24">
        <f t="shared" si="2"/>
        <v>0.24476650563607086</v>
      </c>
    </row>
    <row r="25" spans="1:23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>
        <v>1</v>
      </c>
      <c r="J25" t="s">
        <v>36</v>
      </c>
      <c r="K25">
        <v>1</v>
      </c>
      <c r="L25" t="s">
        <v>36</v>
      </c>
      <c r="M25">
        <v>11</v>
      </c>
      <c r="N25">
        <v>4</v>
      </c>
      <c r="O25">
        <v>15</v>
      </c>
      <c r="P25">
        <v>8</v>
      </c>
      <c r="Q25">
        <v>2</v>
      </c>
      <c r="R25">
        <v>0</v>
      </c>
      <c r="T25">
        <f t="shared" si="3"/>
        <v>7.1428571428571438E-2</v>
      </c>
      <c r="U25">
        <f t="shared" si="0"/>
        <v>0.46296296296296297</v>
      </c>
      <c r="V25">
        <f t="shared" si="1"/>
        <v>0.37748344370860926</v>
      </c>
      <c r="W25">
        <f t="shared" si="2"/>
        <v>0.37359098228663445</v>
      </c>
    </row>
    <row r="26" spans="1:23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>
        <v>1</v>
      </c>
      <c r="J26" t="s">
        <v>40</v>
      </c>
      <c r="K26">
        <v>0</v>
      </c>
      <c r="L26" t="s">
        <v>40</v>
      </c>
      <c r="M26">
        <v>9</v>
      </c>
      <c r="N26">
        <v>3</v>
      </c>
      <c r="O26">
        <v>13</v>
      </c>
      <c r="P26">
        <v>1</v>
      </c>
      <c r="Q26">
        <v>4</v>
      </c>
      <c r="R26">
        <v>0</v>
      </c>
      <c r="T26">
        <f t="shared" si="3"/>
        <v>7.1428571428571438E-2</v>
      </c>
      <c r="U26">
        <f t="shared" si="0"/>
        <v>0.62962962962962965</v>
      </c>
      <c r="V26">
        <f t="shared" si="1"/>
        <v>0.5612582781456954</v>
      </c>
      <c r="W26">
        <f t="shared" si="2"/>
        <v>0.55233494363929148</v>
      </c>
    </row>
    <row r="27" spans="1:23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>
        <v>1</v>
      </c>
      <c r="J27" t="s">
        <v>36</v>
      </c>
      <c r="K27">
        <v>1</v>
      </c>
      <c r="L27" t="s">
        <v>36</v>
      </c>
      <c r="M27">
        <v>16</v>
      </c>
      <c r="N27">
        <v>5</v>
      </c>
      <c r="O27">
        <v>15</v>
      </c>
      <c r="P27">
        <v>7</v>
      </c>
      <c r="Q27">
        <v>3</v>
      </c>
      <c r="R27">
        <v>0</v>
      </c>
      <c r="T27">
        <f t="shared" si="3"/>
        <v>0.17857142857142858</v>
      </c>
      <c r="U27">
        <f t="shared" si="0"/>
        <v>0.53703703703703709</v>
      </c>
      <c r="V27">
        <f t="shared" si="1"/>
        <v>0.34105960264900664</v>
      </c>
      <c r="W27">
        <f t="shared" si="2"/>
        <v>0.29629629629629628</v>
      </c>
    </row>
    <row r="28" spans="1:23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>
        <v>1</v>
      </c>
      <c r="J28" t="s">
        <v>40</v>
      </c>
      <c r="K28">
        <v>1</v>
      </c>
      <c r="L28" t="s">
        <v>40</v>
      </c>
      <c r="M28">
        <v>10</v>
      </c>
      <c r="N28">
        <v>2</v>
      </c>
      <c r="O28">
        <v>10</v>
      </c>
      <c r="P28">
        <v>3</v>
      </c>
      <c r="Q28">
        <v>3</v>
      </c>
      <c r="R28">
        <v>0</v>
      </c>
      <c r="T28">
        <f t="shared" si="3"/>
        <v>0.125</v>
      </c>
      <c r="U28">
        <f t="shared" si="0"/>
        <v>0.18518518518518517</v>
      </c>
      <c r="V28">
        <f t="shared" si="1"/>
        <v>0.28642384105960267</v>
      </c>
      <c r="W28">
        <f t="shared" si="2"/>
        <v>0.29307568438003223</v>
      </c>
    </row>
    <row r="29" spans="1:23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>
        <v>1</v>
      </c>
      <c r="J29" t="s">
        <v>36</v>
      </c>
      <c r="K29">
        <v>1</v>
      </c>
      <c r="L29" t="s">
        <v>35</v>
      </c>
      <c r="M29">
        <v>13</v>
      </c>
      <c r="N29">
        <v>7</v>
      </c>
      <c r="O29">
        <v>9</v>
      </c>
      <c r="P29">
        <v>4</v>
      </c>
      <c r="Q29">
        <v>4</v>
      </c>
      <c r="R29">
        <v>0</v>
      </c>
      <c r="T29">
        <f t="shared" si="3"/>
        <v>0.4285714285714286</v>
      </c>
      <c r="U29">
        <f t="shared" si="0"/>
        <v>0.72222222222222221</v>
      </c>
      <c r="V29">
        <f t="shared" si="1"/>
        <v>0.69867549668874174</v>
      </c>
      <c r="W29">
        <f t="shared" si="2"/>
        <v>0.6843800322061192</v>
      </c>
    </row>
    <row r="30" spans="1:23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>
        <v>2</v>
      </c>
      <c r="J30" t="s">
        <v>35</v>
      </c>
      <c r="K30">
        <v>1</v>
      </c>
      <c r="L30" t="s">
        <v>35</v>
      </c>
      <c r="M30">
        <v>9</v>
      </c>
      <c r="N30">
        <v>3</v>
      </c>
      <c r="O30">
        <v>16</v>
      </c>
      <c r="P30">
        <v>7</v>
      </c>
      <c r="Q30">
        <v>4</v>
      </c>
      <c r="R30">
        <v>0</v>
      </c>
      <c r="T30">
        <f t="shared" si="3"/>
        <v>0.32142857142857145</v>
      </c>
      <c r="U30">
        <f t="shared" si="0"/>
        <v>0.22222222222222221</v>
      </c>
      <c r="V30">
        <f t="shared" si="1"/>
        <v>0.1490066225165563</v>
      </c>
      <c r="W30">
        <f t="shared" si="2"/>
        <v>0.12721417069243157</v>
      </c>
    </row>
    <row r="31" spans="1:23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>
        <v>0</v>
      </c>
      <c r="J31" t="s">
        <v>40</v>
      </c>
      <c r="K31">
        <v>0</v>
      </c>
      <c r="L31" t="s">
        <v>40</v>
      </c>
      <c r="M31">
        <v>8</v>
      </c>
      <c r="N31">
        <v>3</v>
      </c>
      <c r="O31">
        <v>7</v>
      </c>
      <c r="P31">
        <v>5</v>
      </c>
      <c r="Q31">
        <v>4</v>
      </c>
      <c r="R31">
        <v>0</v>
      </c>
      <c r="T31">
        <f t="shared" si="3"/>
        <v>0.25</v>
      </c>
      <c r="U31">
        <f t="shared" si="0"/>
        <v>0.55555555555555558</v>
      </c>
      <c r="V31">
        <f t="shared" si="1"/>
        <v>0.57947019867549665</v>
      </c>
      <c r="W31">
        <f t="shared" si="2"/>
        <v>0.52334943639291465</v>
      </c>
    </row>
    <row r="32" spans="1:23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>
        <v>0</v>
      </c>
      <c r="J32" t="s">
        <v>40</v>
      </c>
      <c r="K32">
        <v>0</v>
      </c>
      <c r="L32" t="s">
        <v>40</v>
      </c>
      <c r="M32">
        <v>6</v>
      </c>
      <c r="N32">
        <v>4</v>
      </c>
      <c r="O32">
        <v>11</v>
      </c>
      <c r="P32">
        <v>0</v>
      </c>
      <c r="Q32">
        <v>1</v>
      </c>
      <c r="R32">
        <v>1</v>
      </c>
      <c r="T32">
        <f t="shared" si="3"/>
        <v>0.19642857142857145</v>
      </c>
      <c r="U32">
        <f t="shared" si="0"/>
        <v>0.3888888888888889</v>
      </c>
      <c r="V32">
        <f t="shared" si="1"/>
        <v>0.49503311258278143</v>
      </c>
      <c r="W32">
        <f t="shared" si="2"/>
        <v>0.50080515297906603</v>
      </c>
    </row>
    <row r="33" spans="1:23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>
        <v>0</v>
      </c>
      <c r="J33" t="s">
        <v>36</v>
      </c>
      <c r="K33">
        <v>0</v>
      </c>
      <c r="L33" t="s">
        <v>36</v>
      </c>
      <c r="M33">
        <v>21</v>
      </c>
      <c r="N33">
        <v>6</v>
      </c>
      <c r="O33">
        <v>14</v>
      </c>
      <c r="P33">
        <v>9</v>
      </c>
      <c r="Q33">
        <v>4</v>
      </c>
      <c r="R33">
        <v>0</v>
      </c>
      <c r="T33">
        <f t="shared" si="3"/>
        <v>0.28571428571428575</v>
      </c>
      <c r="U33">
        <f t="shared" si="0"/>
        <v>0.83333333333333337</v>
      </c>
      <c r="V33">
        <f t="shared" si="1"/>
        <v>0.68046357615894038</v>
      </c>
      <c r="W33">
        <f t="shared" si="2"/>
        <v>0.61835748792270528</v>
      </c>
    </row>
    <row r="34" spans="1:23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>
        <v>2</v>
      </c>
      <c r="J34" t="s">
        <v>36</v>
      </c>
      <c r="K34">
        <v>0</v>
      </c>
      <c r="L34" t="s">
        <v>40</v>
      </c>
      <c r="M34">
        <v>20</v>
      </c>
      <c r="N34">
        <v>4</v>
      </c>
      <c r="O34">
        <v>11</v>
      </c>
      <c r="P34">
        <v>5</v>
      </c>
      <c r="Q34">
        <v>0</v>
      </c>
      <c r="R34">
        <v>0</v>
      </c>
      <c r="T34">
        <f t="shared" si="3"/>
        <v>0.44642857142857145</v>
      </c>
      <c r="U34">
        <f t="shared" si="0"/>
        <v>0.79629629629629628</v>
      </c>
      <c r="V34">
        <f t="shared" si="1"/>
        <v>0.73841059602649006</v>
      </c>
      <c r="W34">
        <f t="shared" si="2"/>
        <v>0.65217391304347827</v>
      </c>
    </row>
    <row r="35" spans="1:23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>
        <v>1</v>
      </c>
      <c r="J35" t="s">
        <v>36</v>
      </c>
      <c r="K35">
        <v>1</v>
      </c>
      <c r="L35" t="s">
        <v>35</v>
      </c>
      <c r="M35">
        <v>21</v>
      </c>
      <c r="N35">
        <v>5</v>
      </c>
      <c r="O35">
        <v>15</v>
      </c>
      <c r="P35">
        <v>3</v>
      </c>
      <c r="Q35">
        <v>2</v>
      </c>
      <c r="R35">
        <v>0</v>
      </c>
      <c r="T35">
        <f t="shared" si="3"/>
        <v>0.26785714285714285</v>
      </c>
      <c r="U35">
        <f t="shared" si="0"/>
        <v>0.57407407407407407</v>
      </c>
      <c r="V35">
        <f t="shared" si="1"/>
        <v>0.4056291390728477</v>
      </c>
      <c r="W35">
        <f t="shared" si="2"/>
        <v>0.35909822866344604</v>
      </c>
    </row>
    <row r="36" spans="1:23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>
        <v>0</v>
      </c>
      <c r="J36" t="s">
        <v>40</v>
      </c>
      <c r="K36">
        <v>0</v>
      </c>
      <c r="L36" t="s">
        <v>36</v>
      </c>
      <c r="M36">
        <v>14</v>
      </c>
      <c r="N36">
        <v>5</v>
      </c>
      <c r="O36">
        <v>15</v>
      </c>
      <c r="P36">
        <v>7</v>
      </c>
      <c r="Q36">
        <v>4</v>
      </c>
      <c r="R36">
        <v>0</v>
      </c>
      <c r="T36">
        <f t="shared" si="3"/>
        <v>0.16071428571428573</v>
      </c>
      <c r="U36">
        <f t="shared" si="0"/>
        <v>0.83333333333333337</v>
      </c>
      <c r="V36">
        <f t="shared" si="1"/>
        <v>0.74172185430463577</v>
      </c>
      <c r="W36">
        <f t="shared" si="2"/>
        <v>0.66666666666666663</v>
      </c>
    </row>
    <row r="37" spans="1:23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>
        <v>2</v>
      </c>
      <c r="J37" t="s">
        <v>35</v>
      </c>
      <c r="K37">
        <v>2</v>
      </c>
      <c r="L37" t="s">
        <v>35</v>
      </c>
      <c r="M37">
        <v>18</v>
      </c>
      <c r="N37">
        <v>7</v>
      </c>
      <c r="O37">
        <v>9</v>
      </c>
      <c r="P37">
        <v>12</v>
      </c>
      <c r="Q37">
        <v>3</v>
      </c>
      <c r="R37">
        <v>0</v>
      </c>
      <c r="T37">
        <f t="shared" si="3"/>
        <v>0.37500000000000006</v>
      </c>
      <c r="U37">
        <f t="shared" si="0"/>
        <v>0.57407407407407407</v>
      </c>
      <c r="V37">
        <f t="shared" si="1"/>
        <v>0.62086092715231789</v>
      </c>
      <c r="W37">
        <f t="shared" si="2"/>
        <v>0.61030595813204513</v>
      </c>
    </row>
    <row r="38" spans="1:23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>
        <v>3</v>
      </c>
      <c r="J38" t="s">
        <v>35</v>
      </c>
      <c r="K38">
        <v>1</v>
      </c>
      <c r="L38" t="s">
        <v>40</v>
      </c>
      <c r="M38">
        <v>17</v>
      </c>
      <c r="N38">
        <v>8</v>
      </c>
      <c r="O38">
        <v>10</v>
      </c>
      <c r="P38">
        <v>6</v>
      </c>
      <c r="Q38">
        <v>1</v>
      </c>
      <c r="R38">
        <v>0</v>
      </c>
      <c r="T38">
        <f t="shared" si="3"/>
        <v>0.37500000000000006</v>
      </c>
      <c r="U38">
        <f t="shared" si="0"/>
        <v>0.90740740740740744</v>
      </c>
      <c r="V38">
        <f t="shared" si="1"/>
        <v>0.83278145695364236</v>
      </c>
      <c r="W38">
        <f t="shared" si="2"/>
        <v>0.80515297906602257</v>
      </c>
    </row>
    <row r="39" spans="1:23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>
        <v>0</v>
      </c>
      <c r="J39" t="s">
        <v>40</v>
      </c>
      <c r="K39">
        <v>0</v>
      </c>
      <c r="L39" t="s">
        <v>36</v>
      </c>
      <c r="M39">
        <v>19</v>
      </c>
      <c r="N39">
        <v>7</v>
      </c>
      <c r="O39">
        <v>16</v>
      </c>
      <c r="P39">
        <v>6</v>
      </c>
      <c r="Q39">
        <v>6</v>
      </c>
      <c r="R39">
        <v>0</v>
      </c>
      <c r="T39">
        <f t="shared" si="3"/>
        <v>0.3035714285714286</v>
      </c>
      <c r="U39">
        <f t="shared" si="0"/>
        <v>0.20370370370370369</v>
      </c>
      <c r="V39">
        <f t="shared" si="1"/>
        <v>0.18377483443708609</v>
      </c>
      <c r="W39">
        <f t="shared" si="2"/>
        <v>0.13848631239935588</v>
      </c>
    </row>
    <row r="40" spans="1:23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>
        <v>0</v>
      </c>
      <c r="J40" t="s">
        <v>40</v>
      </c>
      <c r="K40">
        <v>0</v>
      </c>
      <c r="L40" t="s">
        <v>36</v>
      </c>
      <c r="M40">
        <v>15</v>
      </c>
      <c r="N40">
        <v>5</v>
      </c>
      <c r="O40">
        <v>13</v>
      </c>
      <c r="P40">
        <v>7</v>
      </c>
      <c r="Q40">
        <v>5</v>
      </c>
      <c r="R40">
        <v>0</v>
      </c>
      <c r="T40">
        <f t="shared" si="3"/>
        <v>0.125</v>
      </c>
      <c r="U40">
        <f t="shared" si="0"/>
        <v>0.7407407407407407</v>
      </c>
      <c r="V40">
        <f t="shared" si="1"/>
        <v>0.57450331125827814</v>
      </c>
      <c r="W40">
        <f t="shared" si="2"/>
        <v>0.55072463768115942</v>
      </c>
    </row>
    <row r="41" spans="1:23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>
        <v>1</v>
      </c>
      <c r="J41" t="s">
        <v>40</v>
      </c>
      <c r="K41">
        <v>1</v>
      </c>
      <c r="L41" t="s">
        <v>35</v>
      </c>
      <c r="M41">
        <v>12</v>
      </c>
      <c r="N41">
        <v>5</v>
      </c>
      <c r="O41">
        <v>17</v>
      </c>
      <c r="P41">
        <v>4</v>
      </c>
      <c r="Q41">
        <v>3</v>
      </c>
      <c r="R41">
        <v>0</v>
      </c>
      <c r="T41">
        <f t="shared" si="3"/>
        <v>0.2142857142857143</v>
      </c>
      <c r="U41">
        <f t="shared" si="0"/>
        <v>0.48148148148148145</v>
      </c>
      <c r="V41">
        <f t="shared" si="1"/>
        <v>0.45860927152317882</v>
      </c>
      <c r="W41">
        <f t="shared" si="2"/>
        <v>0.42028985507246375</v>
      </c>
    </row>
    <row r="42" spans="1:23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>
        <v>0</v>
      </c>
      <c r="J42" t="s">
        <v>40</v>
      </c>
      <c r="K42">
        <v>0</v>
      </c>
      <c r="L42" t="s">
        <v>40</v>
      </c>
      <c r="M42">
        <v>15</v>
      </c>
      <c r="N42">
        <v>7</v>
      </c>
      <c r="O42">
        <v>17</v>
      </c>
      <c r="P42">
        <v>6</v>
      </c>
      <c r="Q42">
        <v>5</v>
      </c>
      <c r="R42">
        <v>0</v>
      </c>
      <c r="T42">
        <f t="shared" si="3"/>
        <v>0.16071428571428573</v>
      </c>
      <c r="U42">
        <f t="shared" si="0"/>
        <v>0.55555555555555558</v>
      </c>
      <c r="V42">
        <f t="shared" si="1"/>
        <v>0.55629139072847678</v>
      </c>
      <c r="W42">
        <f t="shared" si="2"/>
        <v>0.53945249597423506</v>
      </c>
    </row>
    <row r="43" spans="1:23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>
        <v>3</v>
      </c>
      <c r="J43" t="s">
        <v>35</v>
      </c>
      <c r="K43">
        <v>0</v>
      </c>
      <c r="L43" t="s">
        <v>40</v>
      </c>
      <c r="M43">
        <v>9</v>
      </c>
      <c r="N43">
        <v>4</v>
      </c>
      <c r="O43">
        <v>11</v>
      </c>
      <c r="P43">
        <v>6</v>
      </c>
      <c r="Q43">
        <v>3</v>
      </c>
      <c r="R43">
        <v>0</v>
      </c>
      <c r="T43">
        <f t="shared" si="3"/>
        <v>0.3035714285714286</v>
      </c>
      <c r="U43">
        <f t="shared" si="0"/>
        <v>0.55555555555555558</v>
      </c>
      <c r="V43">
        <f t="shared" si="1"/>
        <v>0.45364238410596025</v>
      </c>
      <c r="W43">
        <f t="shared" si="2"/>
        <v>0.45732689210950078</v>
      </c>
    </row>
    <row r="44" spans="1:23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>
        <v>3</v>
      </c>
      <c r="J44" t="s">
        <v>35</v>
      </c>
      <c r="K44">
        <v>2</v>
      </c>
      <c r="L44" t="s">
        <v>35</v>
      </c>
      <c r="M44">
        <v>22</v>
      </c>
      <c r="N44">
        <v>11</v>
      </c>
      <c r="O44">
        <v>16</v>
      </c>
      <c r="P44">
        <v>6</v>
      </c>
      <c r="Q44">
        <v>6</v>
      </c>
      <c r="R44">
        <v>0</v>
      </c>
      <c r="T44">
        <f t="shared" si="3"/>
        <v>0.3928571428571429</v>
      </c>
      <c r="U44">
        <f t="shared" si="0"/>
        <v>0.29629629629629628</v>
      </c>
      <c r="V44">
        <f t="shared" si="1"/>
        <v>0.28642384105960267</v>
      </c>
      <c r="W44">
        <f t="shared" si="2"/>
        <v>0.28502415458937197</v>
      </c>
    </row>
    <row r="45" spans="1:23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>
        <v>1</v>
      </c>
      <c r="J45" t="s">
        <v>36</v>
      </c>
      <c r="K45">
        <v>0</v>
      </c>
      <c r="L45" t="s">
        <v>40</v>
      </c>
      <c r="M45">
        <v>12</v>
      </c>
      <c r="N45">
        <v>2</v>
      </c>
      <c r="O45">
        <v>11</v>
      </c>
      <c r="P45">
        <v>6</v>
      </c>
      <c r="Q45">
        <v>1</v>
      </c>
      <c r="R45">
        <v>0</v>
      </c>
      <c r="T45">
        <f t="shared" si="3"/>
        <v>0.125</v>
      </c>
      <c r="U45">
        <f t="shared" si="0"/>
        <v>0.64814814814814814</v>
      </c>
      <c r="V45">
        <f t="shared" si="1"/>
        <v>0.52317880794701987</v>
      </c>
      <c r="W45">
        <f t="shared" si="2"/>
        <v>0.47987117552334946</v>
      </c>
    </row>
    <row r="46" spans="1:23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>
        <v>3</v>
      </c>
      <c r="J46" t="s">
        <v>35</v>
      </c>
      <c r="K46">
        <v>3</v>
      </c>
      <c r="L46" t="s">
        <v>35</v>
      </c>
      <c r="M46">
        <v>19</v>
      </c>
      <c r="N46">
        <v>13</v>
      </c>
      <c r="O46">
        <v>10</v>
      </c>
      <c r="P46">
        <v>3</v>
      </c>
      <c r="Q46">
        <v>1</v>
      </c>
      <c r="R46">
        <v>0</v>
      </c>
      <c r="T46">
        <f t="shared" si="3"/>
        <v>0.35714285714285715</v>
      </c>
      <c r="U46">
        <f t="shared" si="0"/>
        <v>0.64814814814814814</v>
      </c>
      <c r="V46">
        <f t="shared" si="1"/>
        <v>0.68377483443708609</v>
      </c>
      <c r="W46">
        <f t="shared" si="2"/>
        <v>0.67310789049919484</v>
      </c>
    </row>
    <row r="47" spans="1:23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>
        <v>1</v>
      </c>
      <c r="J47" t="s">
        <v>36</v>
      </c>
      <c r="K47">
        <v>1</v>
      </c>
      <c r="L47" t="s">
        <v>35</v>
      </c>
      <c r="M47">
        <v>11</v>
      </c>
      <c r="N47">
        <v>3</v>
      </c>
      <c r="O47">
        <v>16</v>
      </c>
      <c r="P47">
        <v>2</v>
      </c>
      <c r="Q47">
        <v>4</v>
      </c>
      <c r="R47">
        <v>0</v>
      </c>
      <c r="T47">
        <f t="shared" si="3"/>
        <v>0.4285714285714286</v>
      </c>
      <c r="U47">
        <f t="shared" si="0"/>
        <v>0.55555555555555558</v>
      </c>
      <c r="V47">
        <f t="shared" si="1"/>
        <v>0.51490066225165565</v>
      </c>
      <c r="W47">
        <f t="shared" si="2"/>
        <v>0.50080515297906603</v>
      </c>
    </row>
    <row r="48" spans="1:23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>
        <v>3</v>
      </c>
      <c r="J48" t="s">
        <v>35</v>
      </c>
      <c r="K48">
        <v>2</v>
      </c>
      <c r="L48" t="s">
        <v>35</v>
      </c>
      <c r="M48">
        <v>23</v>
      </c>
      <c r="N48">
        <v>10</v>
      </c>
      <c r="O48">
        <v>11</v>
      </c>
      <c r="P48">
        <v>9</v>
      </c>
      <c r="Q48">
        <v>3</v>
      </c>
      <c r="R48">
        <v>0</v>
      </c>
      <c r="T48">
        <f t="shared" si="3"/>
        <v>0.625</v>
      </c>
      <c r="U48">
        <f t="shared" si="0"/>
        <v>0.46296296296296297</v>
      </c>
      <c r="V48">
        <f t="shared" si="1"/>
        <v>0.46192052980132453</v>
      </c>
      <c r="W48">
        <f t="shared" si="2"/>
        <v>0.40740740740740738</v>
      </c>
    </row>
    <row r="49" spans="1:23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>
        <v>0</v>
      </c>
      <c r="J49" t="s">
        <v>36</v>
      </c>
      <c r="K49">
        <v>0</v>
      </c>
      <c r="L49" t="s">
        <v>36</v>
      </c>
      <c r="M49">
        <v>9</v>
      </c>
      <c r="N49">
        <v>4</v>
      </c>
      <c r="O49">
        <v>7</v>
      </c>
      <c r="P49">
        <v>4</v>
      </c>
      <c r="Q49">
        <v>3</v>
      </c>
      <c r="R49">
        <v>0</v>
      </c>
      <c r="T49">
        <f t="shared" si="3"/>
        <v>0.17857142857142858</v>
      </c>
      <c r="U49">
        <f t="shared" si="0"/>
        <v>0.18518518518518517</v>
      </c>
      <c r="V49">
        <f t="shared" si="1"/>
        <v>0.2251655629139073</v>
      </c>
      <c r="W49">
        <f t="shared" si="2"/>
        <v>0.17874396135265699</v>
      </c>
    </row>
    <row r="50" spans="1:23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>
        <v>2</v>
      </c>
      <c r="J50" t="s">
        <v>36</v>
      </c>
      <c r="K50">
        <v>2</v>
      </c>
      <c r="L50" t="s">
        <v>35</v>
      </c>
      <c r="M50">
        <v>14</v>
      </c>
      <c r="N50">
        <v>3</v>
      </c>
      <c r="O50">
        <v>12</v>
      </c>
      <c r="P50">
        <v>9</v>
      </c>
      <c r="Q50">
        <v>3</v>
      </c>
      <c r="R50">
        <v>0</v>
      </c>
      <c r="T50">
        <f t="shared" si="3"/>
        <v>0.17857142857142858</v>
      </c>
      <c r="U50">
        <f t="shared" si="0"/>
        <v>0.87037037037037035</v>
      </c>
      <c r="V50">
        <f t="shared" si="1"/>
        <v>0.68377483443708609</v>
      </c>
      <c r="W50">
        <f t="shared" si="2"/>
        <v>0.61513687600644118</v>
      </c>
    </row>
    <row r="51" spans="1:23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>
        <v>2</v>
      </c>
      <c r="J51" t="s">
        <v>36</v>
      </c>
      <c r="K51">
        <v>1</v>
      </c>
      <c r="L51" t="s">
        <v>40</v>
      </c>
      <c r="M51">
        <v>33</v>
      </c>
      <c r="N51">
        <v>11</v>
      </c>
      <c r="O51">
        <v>7</v>
      </c>
      <c r="P51">
        <v>8</v>
      </c>
      <c r="Q51">
        <v>3</v>
      </c>
      <c r="R51">
        <v>0</v>
      </c>
      <c r="T51">
        <f t="shared" si="3"/>
        <v>0.37500000000000006</v>
      </c>
      <c r="U51">
        <f t="shared" si="0"/>
        <v>1</v>
      </c>
      <c r="V51">
        <f t="shared" si="1"/>
        <v>0.89900662251655628</v>
      </c>
      <c r="W51">
        <f t="shared" si="2"/>
        <v>0.87117552334943638</v>
      </c>
    </row>
    <row r="52" spans="1:23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>
        <v>1</v>
      </c>
      <c r="J52" t="s">
        <v>36</v>
      </c>
      <c r="K52">
        <v>0</v>
      </c>
      <c r="L52" t="s">
        <v>40</v>
      </c>
      <c r="M52">
        <v>11</v>
      </c>
      <c r="N52">
        <v>4</v>
      </c>
      <c r="O52">
        <v>14</v>
      </c>
      <c r="P52">
        <v>5</v>
      </c>
      <c r="Q52">
        <v>4</v>
      </c>
      <c r="R52">
        <v>0</v>
      </c>
      <c r="T52">
        <f t="shared" si="3"/>
        <v>0.28571428571428575</v>
      </c>
      <c r="U52">
        <f t="shared" si="0"/>
        <v>0.27777777777777779</v>
      </c>
      <c r="V52">
        <f t="shared" si="1"/>
        <v>0.26821192052980131</v>
      </c>
      <c r="W52">
        <f t="shared" si="2"/>
        <v>0.25281803542673109</v>
      </c>
    </row>
    <row r="53" spans="1:23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>
        <v>4</v>
      </c>
      <c r="J53" t="s">
        <v>35</v>
      </c>
      <c r="K53">
        <v>2</v>
      </c>
      <c r="L53" t="s">
        <v>35</v>
      </c>
      <c r="M53">
        <v>36</v>
      </c>
      <c r="N53">
        <v>16</v>
      </c>
      <c r="O53">
        <v>11</v>
      </c>
      <c r="P53">
        <v>17</v>
      </c>
      <c r="Q53">
        <v>2</v>
      </c>
      <c r="R53">
        <v>0</v>
      </c>
      <c r="T53">
        <f t="shared" si="3"/>
        <v>0.78571428571428581</v>
      </c>
      <c r="U53">
        <f t="shared" si="0"/>
        <v>0.94444444444444442</v>
      </c>
      <c r="V53">
        <f t="shared" si="1"/>
        <v>0.85596026490066224</v>
      </c>
      <c r="W53">
        <f t="shared" si="2"/>
        <v>0.79227053140096615</v>
      </c>
    </row>
    <row r="54" spans="1:23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>
        <v>1</v>
      </c>
      <c r="J54" t="s">
        <v>36</v>
      </c>
      <c r="K54">
        <v>1</v>
      </c>
      <c r="L54" t="s">
        <v>35</v>
      </c>
      <c r="M54">
        <v>8</v>
      </c>
      <c r="N54">
        <v>3</v>
      </c>
      <c r="O54">
        <v>2</v>
      </c>
      <c r="P54">
        <v>7</v>
      </c>
      <c r="Q54">
        <v>2</v>
      </c>
      <c r="R54">
        <v>0</v>
      </c>
      <c r="T54">
        <f t="shared" si="3"/>
        <v>7.1428571428571438E-2</v>
      </c>
      <c r="U54">
        <f t="shared" si="0"/>
        <v>0.62962962962962965</v>
      </c>
      <c r="V54">
        <f t="shared" si="1"/>
        <v>0.61589403973509937</v>
      </c>
      <c r="W54">
        <f t="shared" si="2"/>
        <v>0.51529790660225439</v>
      </c>
    </row>
    <row r="55" spans="1:23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>
        <v>4</v>
      </c>
      <c r="J55" t="s">
        <v>35</v>
      </c>
      <c r="K55">
        <v>4</v>
      </c>
      <c r="L55" t="s">
        <v>35</v>
      </c>
      <c r="M55">
        <v>15</v>
      </c>
      <c r="N55">
        <v>7</v>
      </c>
      <c r="O55">
        <v>11</v>
      </c>
      <c r="P55">
        <v>8</v>
      </c>
      <c r="Q55">
        <v>3</v>
      </c>
      <c r="R55">
        <v>0</v>
      </c>
      <c r="T55">
        <f t="shared" si="3"/>
        <v>0.75000000000000011</v>
      </c>
      <c r="U55">
        <f t="shared" si="0"/>
        <v>0.33333333333333331</v>
      </c>
      <c r="V55">
        <f t="shared" si="1"/>
        <v>0.3443708609271523</v>
      </c>
      <c r="W55">
        <f t="shared" si="2"/>
        <v>0.29629629629629628</v>
      </c>
    </row>
    <row r="56" spans="1:23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>
        <v>2</v>
      </c>
      <c r="J56" t="s">
        <v>35</v>
      </c>
      <c r="K56">
        <v>0</v>
      </c>
      <c r="L56" t="s">
        <v>40</v>
      </c>
      <c r="M56">
        <v>8</v>
      </c>
      <c r="N56">
        <v>2</v>
      </c>
      <c r="O56">
        <v>13</v>
      </c>
      <c r="P56">
        <v>5</v>
      </c>
      <c r="Q56">
        <v>2</v>
      </c>
      <c r="R56">
        <v>0</v>
      </c>
      <c r="T56">
        <f t="shared" si="3"/>
        <v>0.16071428571428573</v>
      </c>
      <c r="U56">
        <f t="shared" si="0"/>
        <v>0.33333333333333331</v>
      </c>
      <c r="V56">
        <f t="shared" si="1"/>
        <v>0.31953642384105962</v>
      </c>
      <c r="W56">
        <f t="shared" si="2"/>
        <v>0.2560386473429952</v>
      </c>
    </row>
    <row r="57" spans="1:23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>
        <v>0</v>
      </c>
      <c r="J57" t="s">
        <v>40</v>
      </c>
      <c r="K57">
        <v>0</v>
      </c>
      <c r="L57" t="s">
        <v>36</v>
      </c>
      <c r="M57">
        <v>11</v>
      </c>
      <c r="N57">
        <v>1</v>
      </c>
      <c r="O57">
        <v>11</v>
      </c>
      <c r="P57">
        <v>6</v>
      </c>
      <c r="Q57">
        <v>2</v>
      </c>
      <c r="R57">
        <v>0</v>
      </c>
      <c r="T57">
        <f t="shared" si="3"/>
        <v>0.14285714285714288</v>
      </c>
      <c r="U57">
        <f t="shared" si="0"/>
        <v>0.33333333333333331</v>
      </c>
      <c r="V57">
        <f t="shared" si="1"/>
        <v>0.31788079470198677</v>
      </c>
      <c r="W57">
        <f t="shared" si="2"/>
        <v>0.26247987117552335</v>
      </c>
    </row>
    <row r="58" spans="1:23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>
        <v>1</v>
      </c>
      <c r="J58" t="s">
        <v>40</v>
      </c>
      <c r="K58">
        <v>0</v>
      </c>
      <c r="L58" t="s">
        <v>40</v>
      </c>
      <c r="M58">
        <v>8</v>
      </c>
      <c r="N58">
        <v>3</v>
      </c>
      <c r="O58">
        <v>16</v>
      </c>
      <c r="P58">
        <v>2</v>
      </c>
      <c r="Q58">
        <v>2</v>
      </c>
      <c r="R58">
        <v>0</v>
      </c>
      <c r="T58">
        <f t="shared" si="3"/>
        <v>0.10714285714285715</v>
      </c>
      <c r="U58">
        <f t="shared" si="0"/>
        <v>0.40740740740740738</v>
      </c>
      <c r="V58">
        <f t="shared" si="1"/>
        <v>0.42880794701986757</v>
      </c>
      <c r="W58">
        <f t="shared" si="2"/>
        <v>0.40901771336553944</v>
      </c>
    </row>
    <row r="59" spans="1:23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>
        <v>2</v>
      </c>
      <c r="J59" t="s">
        <v>36</v>
      </c>
      <c r="K59">
        <v>1</v>
      </c>
      <c r="L59" t="s">
        <v>40</v>
      </c>
      <c r="M59">
        <v>15</v>
      </c>
      <c r="N59">
        <v>5</v>
      </c>
      <c r="O59">
        <v>10</v>
      </c>
      <c r="P59">
        <v>10</v>
      </c>
      <c r="Q59">
        <v>4</v>
      </c>
      <c r="R59">
        <v>0</v>
      </c>
      <c r="T59">
        <f t="shared" si="3"/>
        <v>0.2142857142857143</v>
      </c>
      <c r="U59">
        <f t="shared" si="0"/>
        <v>0.3888888888888889</v>
      </c>
      <c r="V59">
        <f t="shared" si="1"/>
        <v>0.38907284768211919</v>
      </c>
      <c r="W59">
        <f t="shared" si="2"/>
        <v>0.37520128824476651</v>
      </c>
    </row>
    <row r="60" spans="1:23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>
        <v>0</v>
      </c>
      <c r="J60" t="s">
        <v>40</v>
      </c>
      <c r="K60">
        <v>0</v>
      </c>
      <c r="L60" t="s">
        <v>40</v>
      </c>
      <c r="M60">
        <v>11</v>
      </c>
      <c r="N60">
        <v>2</v>
      </c>
      <c r="O60">
        <v>16</v>
      </c>
      <c r="P60">
        <v>5</v>
      </c>
      <c r="Q60">
        <v>5</v>
      </c>
      <c r="R60">
        <v>1</v>
      </c>
      <c r="T60">
        <f t="shared" si="3"/>
        <v>0.17857142857142858</v>
      </c>
      <c r="U60">
        <f t="shared" si="0"/>
        <v>0.29629629629629628</v>
      </c>
      <c r="V60">
        <f t="shared" si="1"/>
        <v>0.38079470198675497</v>
      </c>
      <c r="W60">
        <f t="shared" si="2"/>
        <v>0.33494363929146537</v>
      </c>
    </row>
    <row r="61" spans="1:23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>
        <v>3</v>
      </c>
      <c r="J61" t="s">
        <v>35</v>
      </c>
      <c r="K61">
        <v>3</v>
      </c>
      <c r="L61" t="s">
        <v>35</v>
      </c>
      <c r="M61">
        <v>14</v>
      </c>
      <c r="N61">
        <v>6</v>
      </c>
      <c r="O61">
        <v>19</v>
      </c>
      <c r="P61">
        <v>7</v>
      </c>
      <c r="Q61">
        <v>2</v>
      </c>
      <c r="R61">
        <v>0</v>
      </c>
      <c r="T61">
        <f t="shared" si="3"/>
        <v>0.23214285714285718</v>
      </c>
      <c r="U61">
        <f t="shared" si="0"/>
        <v>0.31481481481481483</v>
      </c>
      <c r="V61">
        <f t="shared" si="1"/>
        <v>0.35430463576158938</v>
      </c>
      <c r="W61">
        <f t="shared" si="2"/>
        <v>0.31078904991948469</v>
      </c>
    </row>
    <row r="62" spans="1:23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>
        <v>0</v>
      </c>
      <c r="J62" t="s">
        <v>40</v>
      </c>
      <c r="K62">
        <v>0</v>
      </c>
      <c r="L62" t="s">
        <v>40</v>
      </c>
      <c r="M62">
        <v>9</v>
      </c>
      <c r="N62">
        <v>5</v>
      </c>
      <c r="O62">
        <v>7</v>
      </c>
      <c r="P62">
        <v>3</v>
      </c>
      <c r="Q62">
        <v>4</v>
      </c>
      <c r="R62">
        <v>0</v>
      </c>
      <c r="T62">
        <f t="shared" si="3"/>
        <v>0.10714285714285715</v>
      </c>
      <c r="U62">
        <f t="shared" si="0"/>
        <v>0.16666666666666666</v>
      </c>
      <c r="V62">
        <f t="shared" si="1"/>
        <v>0.19701986754966888</v>
      </c>
      <c r="W62">
        <f t="shared" si="2"/>
        <v>0.14975845410628019</v>
      </c>
    </row>
    <row r="63" spans="1:23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>
        <v>3</v>
      </c>
      <c r="J63" t="s">
        <v>35</v>
      </c>
      <c r="K63">
        <v>0</v>
      </c>
      <c r="L63" t="s">
        <v>36</v>
      </c>
      <c r="M63">
        <v>29</v>
      </c>
      <c r="N63">
        <v>6</v>
      </c>
      <c r="O63">
        <v>10</v>
      </c>
      <c r="P63">
        <v>13</v>
      </c>
      <c r="Q63">
        <v>0</v>
      </c>
      <c r="R63">
        <v>0</v>
      </c>
      <c r="T63">
        <f t="shared" si="3"/>
        <v>0.5</v>
      </c>
      <c r="U63">
        <f t="shared" si="0"/>
        <v>0.66666666666666663</v>
      </c>
      <c r="V63">
        <f t="shared" si="1"/>
        <v>0.63576158940397354</v>
      </c>
      <c r="W63">
        <f t="shared" si="2"/>
        <v>0.60708534621578103</v>
      </c>
    </row>
    <row r="64" spans="1:23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>
        <v>5</v>
      </c>
      <c r="J64" t="s">
        <v>35</v>
      </c>
      <c r="K64">
        <v>4</v>
      </c>
      <c r="L64" t="s">
        <v>35</v>
      </c>
      <c r="M64">
        <v>19</v>
      </c>
      <c r="N64">
        <v>12</v>
      </c>
      <c r="O64">
        <v>9</v>
      </c>
      <c r="P64">
        <v>10</v>
      </c>
      <c r="Q64">
        <v>2</v>
      </c>
      <c r="R64">
        <v>0</v>
      </c>
      <c r="T64">
        <f t="shared" si="3"/>
        <v>0.75000000000000011</v>
      </c>
      <c r="U64">
        <f t="shared" si="0"/>
        <v>0.3888888888888889</v>
      </c>
      <c r="V64">
        <f t="shared" si="1"/>
        <v>0.33774834437086093</v>
      </c>
      <c r="W64">
        <f t="shared" si="2"/>
        <v>0.28985507246376813</v>
      </c>
    </row>
    <row r="65" spans="1:23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>
        <v>1</v>
      </c>
      <c r="J65" t="s">
        <v>35</v>
      </c>
      <c r="K65">
        <v>1</v>
      </c>
      <c r="L65" t="s">
        <v>35</v>
      </c>
      <c r="M65">
        <v>6</v>
      </c>
      <c r="N65">
        <v>2</v>
      </c>
      <c r="O65">
        <v>12</v>
      </c>
      <c r="P65">
        <v>0</v>
      </c>
      <c r="Q65">
        <v>4</v>
      </c>
      <c r="R65">
        <v>0</v>
      </c>
      <c r="T65">
        <f t="shared" si="3"/>
        <v>0.14285714285714288</v>
      </c>
      <c r="U65">
        <f t="shared" si="0"/>
        <v>0.40740740740740738</v>
      </c>
      <c r="V65">
        <f t="shared" si="1"/>
        <v>0.32781456953642385</v>
      </c>
      <c r="W65">
        <f t="shared" si="2"/>
        <v>0.28663446054750402</v>
      </c>
    </row>
    <row r="66" spans="1:23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>
        <v>3</v>
      </c>
      <c r="J66" t="s">
        <v>35</v>
      </c>
      <c r="K66">
        <v>1</v>
      </c>
      <c r="L66" t="s">
        <v>36</v>
      </c>
      <c r="M66">
        <v>20</v>
      </c>
      <c r="N66">
        <v>7</v>
      </c>
      <c r="O66">
        <v>4</v>
      </c>
      <c r="P66">
        <v>8</v>
      </c>
      <c r="Q66">
        <v>2</v>
      </c>
      <c r="R66">
        <v>0</v>
      </c>
      <c r="T66">
        <f t="shared" si="3"/>
        <v>0.28571428571428575</v>
      </c>
      <c r="U66">
        <f t="shared" si="0"/>
        <v>0.64814814814814814</v>
      </c>
      <c r="V66">
        <f t="shared" si="1"/>
        <v>0.75662251655629142</v>
      </c>
      <c r="W66">
        <f t="shared" si="2"/>
        <v>0.74718196457326891</v>
      </c>
    </row>
    <row r="67" spans="1:23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>
        <v>4</v>
      </c>
      <c r="J67" t="s">
        <v>35</v>
      </c>
      <c r="K67">
        <v>2</v>
      </c>
      <c r="L67" t="s">
        <v>35</v>
      </c>
      <c r="M67">
        <v>23</v>
      </c>
      <c r="N67">
        <v>13</v>
      </c>
      <c r="O67">
        <v>12</v>
      </c>
      <c r="P67">
        <v>5</v>
      </c>
      <c r="Q67">
        <v>0</v>
      </c>
      <c r="R67">
        <v>0</v>
      </c>
      <c r="T67">
        <f t="shared" si="3"/>
        <v>0.6428571428571429</v>
      </c>
      <c r="U67">
        <f t="shared" ref="U67:U130" si="4">(F67-(MIN($F$2:$F$761)))/((MAX($F$2:$F$761))-(MIN($F$2:$F$761)))</f>
        <v>0.53703703703703709</v>
      </c>
      <c r="V67">
        <f t="shared" ref="V67:V130" si="5">(G67-(MIN($G$2:$G$761)))/((MAX($G$2:$G$761))-(MIN($G$2:$G$761)))</f>
        <v>0.5331125827814569</v>
      </c>
      <c r="W67">
        <f t="shared" ref="W67:W130" si="6">(H67-(MIN($H$2:$H$761)))/((MAX($H$2:$H$761))-(MIN($H$2:$H$761)))</f>
        <v>0.52173913043478259</v>
      </c>
    </row>
    <row r="68" spans="1:23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>
        <v>0</v>
      </c>
      <c r="J68" t="s">
        <v>36</v>
      </c>
      <c r="K68">
        <v>0</v>
      </c>
      <c r="L68" t="s">
        <v>36</v>
      </c>
      <c r="M68">
        <v>8</v>
      </c>
      <c r="N68">
        <v>2</v>
      </c>
      <c r="O68">
        <v>12</v>
      </c>
      <c r="P68">
        <v>0</v>
      </c>
      <c r="Q68">
        <v>1</v>
      </c>
      <c r="R68">
        <v>0</v>
      </c>
      <c r="T68">
        <f t="shared" ref="T68:T131" si="7">(E68-(MIN($E$2:$E$761)))/((MAX($E$2:$E$761))-(MIN($E$2:$E$761)))</f>
        <v>0.125</v>
      </c>
      <c r="U68">
        <f t="shared" si="4"/>
        <v>0.18518518518518517</v>
      </c>
      <c r="V68">
        <f t="shared" si="5"/>
        <v>0.22185430463576158</v>
      </c>
      <c r="W68">
        <f t="shared" si="6"/>
        <v>0.19001610305958133</v>
      </c>
    </row>
    <row r="69" spans="1:23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>
        <v>0</v>
      </c>
      <c r="J69" t="s">
        <v>36</v>
      </c>
      <c r="K69">
        <v>0</v>
      </c>
      <c r="L69" t="s">
        <v>36</v>
      </c>
      <c r="M69">
        <v>11</v>
      </c>
      <c r="N69">
        <v>1</v>
      </c>
      <c r="O69">
        <v>12</v>
      </c>
      <c r="P69">
        <v>6</v>
      </c>
      <c r="Q69">
        <v>1</v>
      </c>
      <c r="R69">
        <v>0</v>
      </c>
      <c r="T69">
        <f t="shared" si="7"/>
        <v>8.9285714285714288E-2</v>
      </c>
      <c r="U69">
        <f t="shared" si="4"/>
        <v>0.55555555555555558</v>
      </c>
      <c r="V69">
        <f t="shared" si="5"/>
        <v>0.41059602649006621</v>
      </c>
      <c r="W69">
        <f t="shared" si="6"/>
        <v>0.3719806763285024</v>
      </c>
    </row>
    <row r="70" spans="1:23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>
        <v>1</v>
      </c>
      <c r="J70" t="s">
        <v>36</v>
      </c>
      <c r="K70">
        <v>0</v>
      </c>
      <c r="L70" t="s">
        <v>36</v>
      </c>
      <c r="M70">
        <v>22</v>
      </c>
      <c r="N70">
        <v>8</v>
      </c>
      <c r="O70">
        <v>12</v>
      </c>
      <c r="P70">
        <v>11</v>
      </c>
      <c r="Q70">
        <v>6</v>
      </c>
      <c r="R70">
        <v>0</v>
      </c>
      <c r="T70">
        <f t="shared" si="7"/>
        <v>0.4107142857142857</v>
      </c>
      <c r="U70">
        <f t="shared" si="4"/>
        <v>0.77777777777777779</v>
      </c>
      <c r="V70">
        <f t="shared" si="5"/>
        <v>0.7201986754966887</v>
      </c>
      <c r="W70">
        <f t="shared" si="6"/>
        <v>0.66827697262479868</v>
      </c>
    </row>
    <row r="71" spans="1:23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>
        <v>3</v>
      </c>
      <c r="J71" t="s">
        <v>35</v>
      </c>
      <c r="K71">
        <v>0</v>
      </c>
      <c r="L71" t="s">
        <v>40</v>
      </c>
      <c r="M71">
        <v>11</v>
      </c>
      <c r="N71">
        <v>4</v>
      </c>
      <c r="O71">
        <v>14</v>
      </c>
      <c r="P71">
        <v>4</v>
      </c>
      <c r="Q71">
        <v>2</v>
      </c>
      <c r="R71">
        <v>0</v>
      </c>
      <c r="T71">
        <f t="shared" si="7"/>
        <v>0.32142857142857145</v>
      </c>
      <c r="U71">
        <f t="shared" si="4"/>
        <v>0.33333333333333331</v>
      </c>
      <c r="V71">
        <f t="shared" si="5"/>
        <v>0.31622516556291391</v>
      </c>
      <c r="W71">
        <f t="shared" si="6"/>
        <v>0.30756843800322059</v>
      </c>
    </row>
    <row r="72" spans="1:23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>
        <v>4</v>
      </c>
      <c r="J72" t="s">
        <v>35</v>
      </c>
      <c r="K72">
        <v>1</v>
      </c>
      <c r="L72" t="s">
        <v>36</v>
      </c>
      <c r="M72">
        <v>22</v>
      </c>
      <c r="N72">
        <v>7</v>
      </c>
      <c r="O72">
        <v>10</v>
      </c>
      <c r="P72">
        <v>13</v>
      </c>
      <c r="Q72">
        <v>1</v>
      </c>
      <c r="R72">
        <v>0</v>
      </c>
      <c r="T72">
        <f t="shared" si="7"/>
        <v>0.3392857142857143</v>
      </c>
      <c r="U72">
        <f t="shared" si="4"/>
        <v>0.62962962962962965</v>
      </c>
      <c r="V72">
        <f t="shared" si="5"/>
        <v>0.5314569536423841</v>
      </c>
      <c r="W72">
        <f t="shared" si="6"/>
        <v>0.50724637681159424</v>
      </c>
    </row>
    <row r="73" spans="1:23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>
        <v>1</v>
      </c>
      <c r="J73" t="s">
        <v>40</v>
      </c>
      <c r="K73">
        <v>1</v>
      </c>
      <c r="L73" t="s">
        <v>36</v>
      </c>
      <c r="M73">
        <v>10</v>
      </c>
      <c r="N73">
        <v>4</v>
      </c>
      <c r="O73">
        <v>8</v>
      </c>
      <c r="P73">
        <v>6</v>
      </c>
      <c r="Q73">
        <v>3</v>
      </c>
      <c r="R73">
        <v>1</v>
      </c>
      <c r="T73">
        <f t="shared" si="7"/>
        <v>0.32142857142857145</v>
      </c>
      <c r="U73">
        <f t="shared" si="4"/>
        <v>0.53703703703703709</v>
      </c>
      <c r="V73">
        <f t="shared" si="5"/>
        <v>0.45860927152317882</v>
      </c>
      <c r="W73">
        <f t="shared" si="6"/>
        <v>0.43478260869565216</v>
      </c>
    </row>
    <row r="74" spans="1:23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>
        <v>0</v>
      </c>
      <c r="J74" t="s">
        <v>40</v>
      </c>
      <c r="K74">
        <v>0</v>
      </c>
      <c r="L74" t="s">
        <v>40</v>
      </c>
      <c r="M74">
        <v>13</v>
      </c>
      <c r="N74">
        <v>2</v>
      </c>
      <c r="O74">
        <v>12</v>
      </c>
      <c r="P74">
        <v>5</v>
      </c>
      <c r="Q74">
        <v>1</v>
      </c>
      <c r="R74">
        <v>0</v>
      </c>
      <c r="T74">
        <f t="shared" si="7"/>
        <v>0.23214285714285718</v>
      </c>
      <c r="U74">
        <f t="shared" si="4"/>
        <v>0.59259259259259256</v>
      </c>
      <c r="V74">
        <f t="shared" si="5"/>
        <v>0.55132450331125826</v>
      </c>
      <c r="W74">
        <f t="shared" si="6"/>
        <v>0.51690821256038644</v>
      </c>
    </row>
    <row r="75" spans="1:23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>
        <v>2</v>
      </c>
      <c r="J75" t="s">
        <v>35</v>
      </c>
      <c r="K75">
        <v>0</v>
      </c>
      <c r="L75" t="s">
        <v>40</v>
      </c>
      <c r="M75">
        <v>23</v>
      </c>
      <c r="N75">
        <v>11</v>
      </c>
      <c r="O75">
        <v>14</v>
      </c>
      <c r="P75">
        <v>9</v>
      </c>
      <c r="Q75">
        <v>2</v>
      </c>
      <c r="R75">
        <v>0</v>
      </c>
      <c r="T75">
        <f t="shared" si="7"/>
        <v>0.23214285714285718</v>
      </c>
      <c r="U75">
        <f t="shared" si="4"/>
        <v>0.5</v>
      </c>
      <c r="V75">
        <f t="shared" si="5"/>
        <v>0.53642384105960261</v>
      </c>
      <c r="W75">
        <f t="shared" si="6"/>
        <v>0.49436392914653782</v>
      </c>
    </row>
    <row r="76" spans="1:23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>
        <v>0</v>
      </c>
      <c r="J76" t="s">
        <v>40</v>
      </c>
      <c r="K76">
        <v>0</v>
      </c>
      <c r="L76" t="s">
        <v>40</v>
      </c>
      <c r="M76">
        <v>21</v>
      </c>
      <c r="N76">
        <v>6</v>
      </c>
      <c r="O76">
        <v>11</v>
      </c>
      <c r="P76">
        <v>9</v>
      </c>
      <c r="Q76">
        <v>2</v>
      </c>
      <c r="R76">
        <v>0</v>
      </c>
      <c r="T76">
        <f t="shared" si="7"/>
        <v>0.35714285714285715</v>
      </c>
      <c r="U76">
        <f t="shared" si="4"/>
        <v>0.68518518518518523</v>
      </c>
      <c r="V76">
        <f t="shared" si="5"/>
        <v>0.65066225165562919</v>
      </c>
      <c r="W76">
        <f t="shared" si="6"/>
        <v>0.56521739130434778</v>
      </c>
    </row>
    <row r="77" spans="1:23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>
        <v>2</v>
      </c>
      <c r="J77" t="s">
        <v>40</v>
      </c>
      <c r="K77">
        <v>2</v>
      </c>
      <c r="L77" t="s">
        <v>35</v>
      </c>
      <c r="M77">
        <v>14</v>
      </c>
      <c r="N77">
        <v>7</v>
      </c>
      <c r="O77">
        <v>10</v>
      </c>
      <c r="P77">
        <v>10</v>
      </c>
      <c r="Q77">
        <v>5</v>
      </c>
      <c r="R77">
        <v>1</v>
      </c>
      <c r="T77">
        <f t="shared" si="7"/>
        <v>0.37500000000000006</v>
      </c>
      <c r="U77">
        <f t="shared" si="4"/>
        <v>0.35185185185185186</v>
      </c>
      <c r="V77">
        <f t="shared" si="5"/>
        <v>0.31788079470198677</v>
      </c>
      <c r="W77">
        <f t="shared" si="6"/>
        <v>0.30434782608695654</v>
      </c>
    </row>
    <row r="78" spans="1:23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>
        <v>2</v>
      </c>
      <c r="J78" t="s">
        <v>35</v>
      </c>
      <c r="K78">
        <v>0</v>
      </c>
      <c r="L78" t="s">
        <v>36</v>
      </c>
      <c r="M78">
        <v>13</v>
      </c>
      <c r="N78">
        <v>4</v>
      </c>
      <c r="O78">
        <v>12</v>
      </c>
      <c r="P78">
        <v>7</v>
      </c>
      <c r="Q78">
        <v>1</v>
      </c>
      <c r="R78">
        <v>0</v>
      </c>
      <c r="T78">
        <f t="shared" si="7"/>
        <v>0.32142857142857145</v>
      </c>
      <c r="U78">
        <f t="shared" si="4"/>
        <v>0.48148148148148145</v>
      </c>
      <c r="V78">
        <f t="shared" si="5"/>
        <v>0.40894039735099336</v>
      </c>
      <c r="W78">
        <f t="shared" si="6"/>
        <v>0.35104669887278583</v>
      </c>
    </row>
    <row r="79" spans="1:23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>
        <v>1</v>
      </c>
      <c r="J79" t="s">
        <v>40</v>
      </c>
      <c r="K79">
        <v>1</v>
      </c>
      <c r="L79" t="s">
        <v>36</v>
      </c>
      <c r="M79">
        <v>3</v>
      </c>
      <c r="N79">
        <v>2</v>
      </c>
      <c r="O79">
        <v>8</v>
      </c>
      <c r="P79">
        <v>1</v>
      </c>
      <c r="Q79">
        <v>4</v>
      </c>
      <c r="R79">
        <v>0</v>
      </c>
      <c r="T79">
        <f t="shared" si="7"/>
        <v>0.14285714285714288</v>
      </c>
      <c r="U79">
        <f t="shared" si="4"/>
        <v>0</v>
      </c>
      <c r="V79">
        <f t="shared" si="5"/>
        <v>5.1324503311258277E-2</v>
      </c>
      <c r="W79">
        <f t="shared" si="6"/>
        <v>4.8309178743961352E-2</v>
      </c>
    </row>
    <row r="80" spans="1:23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>
        <v>2</v>
      </c>
      <c r="J80" t="s">
        <v>35</v>
      </c>
      <c r="K80">
        <v>1</v>
      </c>
      <c r="L80" t="s">
        <v>35</v>
      </c>
      <c r="M80">
        <v>9</v>
      </c>
      <c r="N80">
        <v>5</v>
      </c>
      <c r="O80">
        <v>12</v>
      </c>
      <c r="P80">
        <v>1</v>
      </c>
      <c r="Q80">
        <v>4</v>
      </c>
      <c r="R80">
        <v>0</v>
      </c>
      <c r="T80">
        <f t="shared" si="7"/>
        <v>0.3392857142857143</v>
      </c>
      <c r="U80">
        <f t="shared" si="4"/>
        <v>0.37037037037037035</v>
      </c>
      <c r="V80">
        <f t="shared" si="5"/>
        <v>0.38576158940397354</v>
      </c>
      <c r="W80">
        <f t="shared" si="6"/>
        <v>0.34943639291465378</v>
      </c>
    </row>
    <row r="81" spans="1:23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>
        <v>1</v>
      </c>
      <c r="J81" t="s">
        <v>35</v>
      </c>
      <c r="K81">
        <v>0</v>
      </c>
      <c r="L81" t="s">
        <v>36</v>
      </c>
      <c r="M81">
        <v>20</v>
      </c>
      <c r="N81">
        <v>6</v>
      </c>
      <c r="O81">
        <v>9</v>
      </c>
      <c r="P81">
        <v>6</v>
      </c>
      <c r="Q81">
        <v>2</v>
      </c>
      <c r="R81">
        <v>0</v>
      </c>
      <c r="T81">
        <f t="shared" si="7"/>
        <v>0.3035714285714286</v>
      </c>
      <c r="U81">
        <f t="shared" si="4"/>
        <v>0.51851851851851849</v>
      </c>
      <c r="V81">
        <f t="shared" si="5"/>
        <v>0.47516556291390727</v>
      </c>
      <c r="W81">
        <f t="shared" si="6"/>
        <v>0.42351046698872785</v>
      </c>
    </row>
    <row r="82" spans="1:23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>
        <v>1</v>
      </c>
      <c r="J82" t="s">
        <v>40</v>
      </c>
      <c r="K82">
        <v>1</v>
      </c>
      <c r="L82" t="s">
        <v>36</v>
      </c>
      <c r="M82">
        <v>11</v>
      </c>
      <c r="N82">
        <v>1</v>
      </c>
      <c r="O82">
        <v>16</v>
      </c>
      <c r="P82">
        <v>6</v>
      </c>
      <c r="Q82">
        <v>5</v>
      </c>
      <c r="R82">
        <v>0</v>
      </c>
      <c r="T82">
        <f t="shared" si="7"/>
        <v>0.14285714285714288</v>
      </c>
      <c r="U82">
        <f t="shared" si="4"/>
        <v>0.77777777777777779</v>
      </c>
      <c r="V82">
        <f t="shared" si="5"/>
        <v>0.67715231788079466</v>
      </c>
      <c r="W82">
        <f t="shared" si="6"/>
        <v>0.6280193236714976</v>
      </c>
    </row>
    <row r="83" spans="1:23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>
        <v>1</v>
      </c>
      <c r="J83" t="s">
        <v>36</v>
      </c>
      <c r="K83">
        <v>0</v>
      </c>
      <c r="L83" t="s">
        <v>36</v>
      </c>
      <c r="M83">
        <v>18</v>
      </c>
      <c r="N83">
        <v>8</v>
      </c>
      <c r="O83">
        <v>12</v>
      </c>
      <c r="P83">
        <v>9</v>
      </c>
      <c r="Q83">
        <v>7</v>
      </c>
      <c r="R83">
        <v>0</v>
      </c>
      <c r="T83">
        <f t="shared" si="7"/>
        <v>0.32142857142857145</v>
      </c>
      <c r="U83">
        <f t="shared" si="4"/>
        <v>0.62962962962962965</v>
      </c>
      <c r="V83">
        <f t="shared" si="5"/>
        <v>0.44536423841059603</v>
      </c>
      <c r="W83">
        <f t="shared" si="6"/>
        <v>0.41062801932367149</v>
      </c>
    </row>
    <row r="84" spans="1:23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>
        <v>4</v>
      </c>
      <c r="J84" t="s">
        <v>35</v>
      </c>
      <c r="K84">
        <v>2</v>
      </c>
      <c r="L84" t="s">
        <v>36</v>
      </c>
      <c r="M84">
        <v>20</v>
      </c>
      <c r="N84">
        <v>9</v>
      </c>
      <c r="O84">
        <v>7</v>
      </c>
      <c r="P84">
        <v>5</v>
      </c>
      <c r="Q84">
        <v>0</v>
      </c>
      <c r="R84">
        <v>0</v>
      </c>
      <c r="T84">
        <f t="shared" si="7"/>
        <v>0.7142857142857143</v>
      </c>
      <c r="U84">
        <f t="shared" si="4"/>
        <v>0.77777777777777779</v>
      </c>
      <c r="V84">
        <f t="shared" si="5"/>
        <v>0.67218543046357615</v>
      </c>
      <c r="W84">
        <f t="shared" si="6"/>
        <v>0.59742351046698872</v>
      </c>
    </row>
    <row r="85" spans="1:23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>
        <v>2</v>
      </c>
      <c r="J85" t="s">
        <v>36</v>
      </c>
      <c r="K85">
        <v>1</v>
      </c>
      <c r="L85" t="s">
        <v>35</v>
      </c>
      <c r="M85">
        <v>19</v>
      </c>
      <c r="N85">
        <v>6</v>
      </c>
      <c r="O85">
        <v>12</v>
      </c>
      <c r="P85">
        <v>9</v>
      </c>
      <c r="Q85">
        <v>3</v>
      </c>
      <c r="R85">
        <v>0</v>
      </c>
      <c r="T85">
        <f t="shared" si="7"/>
        <v>0.23214285714285718</v>
      </c>
      <c r="U85">
        <f t="shared" si="4"/>
        <v>0.51851851851851849</v>
      </c>
      <c r="V85">
        <f t="shared" si="5"/>
        <v>0.48675496688741721</v>
      </c>
      <c r="W85">
        <f t="shared" si="6"/>
        <v>0.46537842190016104</v>
      </c>
    </row>
    <row r="86" spans="1:23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>
        <v>1</v>
      </c>
      <c r="J86" t="s">
        <v>35</v>
      </c>
      <c r="K86">
        <v>1</v>
      </c>
      <c r="L86" t="s">
        <v>35</v>
      </c>
      <c r="M86">
        <v>22</v>
      </c>
      <c r="N86">
        <v>8</v>
      </c>
      <c r="O86">
        <v>9</v>
      </c>
      <c r="P86">
        <v>12</v>
      </c>
      <c r="Q86">
        <v>1</v>
      </c>
      <c r="R86">
        <v>0</v>
      </c>
      <c r="T86">
        <f t="shared" si="7"/>
        <v>0.5178571428571429</v>
      </c>
      <c r="U86">
        <f t="shared" si="4"/>
        <v>0.62962962962962965</v>
      </c>
      <c r="V86">
        <f t="shared" si="5"/>
        <v>0.7516556291390728</v>
      </c>
      <c r="W86">
        <f t="shared" si="6"/>
        <v>0.75201288244766507</v>
      </c>
    </row>
    <row r="87" spans="1:23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>
        <v>1</v>
      </c>
      <c r="J87" t="s">
        <v>36</v>
      </c>
      <c r="K87">
        <v>0</v>
      </c>
      <c r="L87" t="s">
        <v>36</v>
      </c>
      <c r="M87">
        <v>10</v>
      </c>
      <c r="N87">
        <v>5</v>
      </c>
      <c r="O87">
        <v>8</v>
      </c>
      <c r="P87">
        <v>4</v>
      </c>
      <c r="Q87">
        <v>1</v>
      </c>
      <c r="R87">
        <v>0</v>
      </c>
      <c r="T87">
        <f t="shared" si="7"/>
        <v>0.14285714285714288</v>
      </c>
      <c r="U87">
        <f t="shared" si="4"/>
        <v>0.31481481481481483</v>
      </c>
      <c r="V87">
        <f t="shared" si="5"/>
        <v>0.36920529801324503</v>
      </c>
      <c r="W87">
        <f t="shared" si="6"/>
        <v>0.32689210950080516</v>
      </c>
    </row>
    <row r="88" spans="1:23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>
        <v>2</v>
      </c>
      <c r="J88" t="s">
        <v>35</v>
      </c>
      <c r="K88">
        <v>1</v>
      </c>
      <c r="L88" t="s">
        <v>36</v>
      </c>
      <c r="M88">
        <v>17</v>
      </c>
      <c r="N88">
        <v>7</v>
      </c>
      <c r="O88">
        <v>13</v>
      </c>
      <c r="P88">
        <v>7</v>
      </c>
      <c r="Q88">
        <v>6</v>
      </c>
      <c r="R88">
        <v>0</v>
      </c>
      <c r="T88">
        <f t="shared" si="7"/>
        <v>0.28571428571428575</v>
      </c>
      <c r="U88">
        <f t="shared" si="4"/>
        <v>0.5</v>
      </c>
      <c r="V88">
        <f t="shared" si="5"/>
        <v>0.47847682119205298</v>
      </c>
      <c r="W88">
        <f t="shared" si="6"/>
        <v>0.44444444444444442</v>
      </c>
    </row>
    <row r="89" spans="1:23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>
        <v>1</v>
      </c>
      <c r="J89" t="s">
        <v>35</v>
      </c>
      <c r="K89">
        <v>1</v>
      </c>
      <c r="L89" t="s">
        <v>35</v>
      </c>
      <c r="M89">
        <v>14</v>
      </c>
      <c r="N89">
        <v>6</v>
      </c>
      <c r="O89">
        <v>16</v>
      </c>
      <c r="P89">
        <v>8</v>
      </c>
      <c r="Q89">
        <v>4</v>
      </c>
      <c r="R89">
        <v>0</v>
      </c>
      <c r="T89">
        <f t="shared" si="7"/>
        <v>0.14285714285714288</v>
      </c>
      <c r="U89">
        <f t="shared" si="4"/>
        <v>0.20370370370370369</v>
      </c>
      <c r="V89">
        <f t="shared" si="5"/>
        <v>0.1490066225165563</v>
      </c>
      <c r="W89">
        <f t="shared" si="6"/>
        <v>8.5346215780998394E-2</v>
      </c>
    </row>
    <row r="90" spans="1:23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>
        <v>2</v>
      </c>
      <c r="J90" t="s">
        <v>35</v>
      </c>
      <c r="K90">
        <v>0</v>
      </c>
      <c r="L90" t="s">
        <v>36</v>
      </c>
      <c r="M90">
        <v>12</v>
      </c>
      <c r="N90">
        <v>3</v>
      </c>
      <c r="O90">
        <v>6</v>
      </c>
      <c r="P90">
        <v>6</v>
      </c>
      <c r="Q90">
        <v>5</v>
      </c>
      <c r="R90">
        <v>0</v>
      </c>
      <c r="T90">
        <f t="shared" si="7"/>
        <v>0.5</v>
      </c>
      <c r="U90">
        <f t="shared" si="4"/>
        <v>0.35185185185185186</v>
      </c>
      <c r="V90">
        <f t="shared" si="5"/>
        <v>0.38079470198675497</v>
      </c>
      <c r="W90">
        <f t="shared" si="6"/>
        <v>0.33816425120772947</v>
      </c>
    </row>
    <row r="91" spans="1:23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>
        <v>2</v>
      </c>
      <c r="J91" t="s">
        <v>36</v>
      </c>
      <c r="K91">
        <v>2</v>
      </c>
      <c r="L91" t="s">
        <v>35</v>
      </c>
      <c r="M91">
        <v>9</v>
      </c>
      <c r="N91">
        <v>3</v>
      </c>
      <c r="O91">
        <v>14</v>
      </c>
      <c r="P91">
        <v>1</v>
      </c>
      <c r="Q91">
        <v>2</v>
      </c>
      <c r="R91">
        <v>0</v>
      </c>
      <c r="T91">
        <f t="shared" si="7"/>
        <v>0.16071428571428573</v>
      </c>
      <c r="U91">
        <f t="shared" si="4"/>
        <v>0.40740740740740738</v>
      </c>
      <c r="V91">
        <f t="shared" si="5"/>
        <v>0.34602649006622516</v>
      </c>
      <c r="W91">
        <f t="shared" si="6"/>
        <v>0.30917874396135264</v>
      </c>
    </row>
    <row r="92" spans="1:23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>
        <v>1</v>
      </c>
      <c r="J92" t="s">
        <v>35</v>
      </c>
      <c r="K92">
        <v>1</v>
      </c>
      <c r="L92" t="s">
        <v>35</v>
      </c>
      <c r="M92">
        <v>9</v>
      </c>
      <c r="N92">
        <v>4</v>
      </c>
      <c r="O92">
        <v>16</v>
      </c>
      <c r="P92">
        <v>4</v>
      </c>
      <c r="Q92">
        <v>4</v>
      </c>
      <c r="R92">
        <v>0</v>
      </c>
      <c r="T92">
        <f t="shared" si="7"/>
        <v>8.9285714285714288E-2</v>
      </c>
      <c r="U92">
        <f t="shared" si="4"/>
        <v>0.25925925925925924</v>
      </c>
      <c r="V92">
        <f t="shared" si="5"/>
        <v>0.19039735099337748</v>
      </c>
      <c r="W92">
        <f t="shared" si="6"/>
        <v>0.14492753623188406</v>
      </c>
    </row>
    <row r="93" spans="1:23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>
        <v>2</v>
      </c>
      <c r="J93" t="s">
        <v>35</v>
      </c>
      <c r="K93">
        <v>1</v>
      </c>
      <c r="L93" t="s">
        <v>35</v>
      </c>
      <c r="M93">
        <v>12</v>
      </c>
      <c r="N93">
        <v>6</v>
      </c>
      <c r="O93">
        <v>11</v>
      </c>
      <c r="P93">
        <v>3</v>
      </c>
      <c r="Q93">
        <v>2</v>
      </c>
      <c r="R93">
        <v>0</v>
      </c>
      <c r="T93">
        <f t="shared" si="7"/>
        <v>0.35714285714285715</v>
      </c>
      <c r="U93">
        <f t="shared" si="4"/>
        <v>0.24074074074074073</v>
      </c>
      <c r="V93">
        <f t="shared" si="5"/>
        <v>0.25827814569536423</v>
      </c>
      <c r="W93">
        <f t="shared" si="6"/>
        <v>0.27214170692431561</v>
      </c>
    </row>
    <row r="94" spans="1:23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>
        <v>1</v>
      </c>
      <c r="J94" t="s">
        <v>36</v>
      </c>
      <c r="K94">
        <v>0</v>
      </c>
      <c r="L94" t="s">
        <v>36</v>
      </c>
      <c r="M94">
        <v>14</v>
      </c>
      <c r="N94">
        <v>2</v>
      </c>
      <c r="O94">
        <v>11</v>
      </c>
      <c r="P94">
        <v>4</v>
      </c>
      <c r="Q94">
        <v>4</v>
      </c>
      <c r="R94">
        <v>1</v>
      </c>
      <c r="T94">
        <f t="shared" si="7"/>
        <v>0.17857142857142858</v>
      </c>
      <c r="U94">
        <f t="shared" si="4"/>
        <v>0.37037037037037035</v>
      </c>
      <c r="V94">
        <f t="shared" si="5"/>
        <v>0.25331125827814571</v>
      </c>
      <c r="W94">
        <f t="shared" si="6"/>
        <v>0.22222222222222221</v>
      </c>
    </row>
    <row r="95" spans="1:23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>
        <v>2</v>
      </c>
      <c r="J95" t="s">
        <v>35</v>
      </c>
      <c r="K95">
        <v>0</v>
      </c>
      <c r="L95" t="s">
        <v>40</v>
      </c>
      <c r="M95">
        <v>16</v>
      </c>
      <c r="N95">
        <v>8</v>
      </c>
      <c r="O95">
        <v>10</v>
      </c>
      <c r="P95">
        <v>10</v>
      </c>
      <c r="Q95">
        <v>1</v>
      </c>
      <c r="R95">
        <v>0</v>
      </c>
      <c r="T95">
        <f t="shared" si="7"/>
        <v>0.28571428571428575</v>
      </c>
      <c r="U95">
        <f t="shared" si="4"/>
        <v>0.48148148148148145</v>
      </c>
      <c r="V95">
        <f t="shared" si="5"/>
        <v>0.45860927152317882</v>
      </c>
      <c r="W95">
        <f t="shared" si="6"/>
        <v>0.42028985507246375</v>
      </c>
    </row>
    <row r="96" spans="1:23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>
        <v>3</v>
      </c>
      <c r="J96" t="s">
        <v>35</v>
      </c>
      <c r="K96">
        <v>1</v>
      </c>
      <c r="L96" t="s">
        <v>35</v>
      </c>
      <c r="M96">
        <v>19</v>
      </c>
      <c r="N96">
        <v>6</v>
      </c>
      <c r="O96">
        <v>7</v>
      </c>
      <c r="P96">
        <v>11</v>
      </c>
      <c r="Q96">
        <v>1</v>
      </c>
      <c r="R96">
        <v>0</v>
      </c>
      <c r="T96">
        <f t="shared" si="7"/>
        <v>0.3928571428571429</v>
      </c>
      <c r="U96">
        <f t="shared" si="4"/>
        <v>0.57407407407407407</v>
      </c>
      <c r="V96">
        <f t="shared" si="5"/>
        <v>0.4685430463576159</v>
      </c>
      <c r="W96">
        <f t="shared" si="6"/>
        <v>0.43317230273752011</v>
      </c>
    </row>
    <row r="97" spans="1:23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>
        <v>1</v>
      </c>
      <c r="J97" t="s">
        <v>35</v>
      </c>
      <c r="K97">
        <v>0</v>
      </c>
      <c r="L97" t="s">
        <v>36</v>
      </c>
      <c r="M97">
        <v>9</v>
      </c>
      <c r="N97">
        <v>2</v>
      </c>
      <c r="O97">
        <v>14</v>
      </c>
      <c r="P97">
        <v>3</v>
      </c>
      <c r="Q97">
        <v>4</v>
      </c>
      <c r="R97">
        <v>0</v>
      </c>
      <c r="T97">
        <f t="shared" si="7"/>
        <v>0.125</v>
      </c>
      <c r="U97">
        <f t="shared" si="4"/>
        <v>0.77777777777777779</v>
      </c>
      <c r="V97">
        <f t="shared" si="5"/>
        <v>0.69536423841059603</v>
      </c>
      <c r="W97">
        <f t="shared" si="6"/>
        <v>0.69404186795491141</v>
      </c>
    </row>
    <row r="98" spans="1:23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>
        <v>2</v>
      </c>
      <c r="J98" t="s">
        <v>36</v>
      </c>
      <c r="K98">
        <v>0</v>
      </c>
      <c r="L98" t="s">
        <v>36</v>
      </c>
      <c r="M98">
        <v>11</v>
      </c>
      <c r="N98">
        <v>6</v>
      </c>
      <c r="O98">
        <v>7</v>
      </c>
      <c r="P98">
        <v>3</v>
      </c>
      <c r="Q98">
        <v>1</v>
      </c>
      <c r="R98">
        <v>0</v>
      </c>
      <c r="T98">
        <f t="shared" si="7"/>
        <v>0.26785714285714285</v>
      </c>
      <c r="U98">
        <f t="shared" si="4"/>
        <v>0.62962962962962965</v>
      </c>
      <c r="V98">
        <f t="shared" si="5"/>
        <v>0.54304635761589404</v>
      </c>
      <c r="W98">
        <f t="shared" si="6"/>
        <v>0.4750402576489533</v>
      </c>
    </row>
    <row r="99" spans="1:23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>
        <v>4</v>
      </c>
      <c r="J99" t="s">
        <v>35</v>
      </c>
      <c r="K99">
        <v>0</v>
      </c>
      <c r="L99" t="s">
        <v>40</v>
      </c>
      <c r="M99">
        <v>16</v>
      </c>
      <c r="N99">
        <v>6</v>
      </c>
      <c r="O99">
        <v>14</v>
      </c>
      <c r="P99">
        <v>6</v>
      </c>
      <c r="Q99">
        <v>2</v>
      </c>
      <c r="R99">
        <v>0</v>
      </c>
      <c r="T99">
        <f t="shared" si="7"/>
        <v>0.4285714285714286</v>
      </c>
      <c r="U99">
        <f t="shared" si="4"/>
        <v>0.51851851851851849</v>
      </c>
      <c r="V99">
        <f t="shared" si="5"/>
        <v>0.37913907284768211</v>
      </c>
      <c r="W99">
        <f t="shared" si="6"/>
        <v>0.38808373590982287</v>
      </c>
    </row>
    <row r="100" spans="1:23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>
        <v>1</v>
      </c>
      <c r="J100" t="s">
        <v>36</v>
      </c>
      <c r="K100">
        <v>0</v>
      </c>
      <c r="L100" t="s">
        <v>36</v>
      </c>
      <c r="M100">
        <v>11</v>
      </c>
      <c r="N100">
        <v>4</v>
      </c>
      <c r="O100">
        <v>19</v>
      </c>
      <c r="P100">
        <v>4</v>
      </c>
      <c r="Q100">
        <v>6</v>
      </c>
      <c r="R100">
        <v>0</v>
      </c>
      <c r="T100">
        <f t="shared" si="7"/>
        <v>0.35714285714285715</v>
      </c>
      <c r="U100">
        <f t="shared" si="4"/>
        <v>0.42592592592592593</v>
      </c>
      <c r="V100">
        <f t="shared" si="5"/>
        <v>0.38907284768211919</v>
      </c>
      <c r="W100">
        <f t="shared" si="6"/>
        <v>0.34782608695652173</v>
      </c>
    </row>
    <row r="101" spans="1:23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>
        <v>2</v>
      </c>
      <c r="J101" t="s">
        <v>35</v>
      </c>
      <c r="K101">
        <v>0</v>
      </c>
      <c r="L101" t="s">
        <v>40</v>
      </c>
      <c r="M101">
        <v>26</v>
      </c>
      <c r="N101">
        <v>12</v>
      </c>
      <c r="O101">
        <v>3</v>
      </c>
      <c r="P101">
        <v>11</v>
      </c>
      <c r="Q101">
        <v>2</v>
      </c>
      <c r="R101">
        <v>0</v>
      </c>
      <c r="T101">
        <f t="shared" si="7"/>
        <v>0.23214285714285718</v>
      </c>
      <c r="U101">
        <f t="shared" si="4"/>
        <v>0.83333333333333337</v>
      </c>
      <c r="V101">
        <f t="shared" si="5"/>
        <v>0.83774834437086088</v>
      </c>
      <c r="W101">
        <f t="shared" si="6"/>
        <v>0.75201288244766507</v>
      </c>
    </row>
    <row r="102" spans="1:23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>
        <v>3</v>
      </c>
      <c r="J102" t="s">
        <v>35</v>
      </c>
      <c r="K102">
        <v>1</v>
      </c>
      <c r="L102" t="s">
        <v>36</v>
      </c>
      <c r="M102">
        <v>12</v>
      </c>
      <c r="N102">
        <v>6</v>
      </c>
      <c r="O102">
        <v>8</v>
      </c>
      <c r="P102">
        <v>6</v>
      </c>
      <c r="Q102">
        <v>2</v>
      </c>
      <c r="R102">
        <v>0</v>
      </c>
      <c r="T102">
        <f t="shared" si="7"/>
        <v>0.26785714285714285</v>
      </c>
      <c r="U102">
        <f t="shared" si="4"/>
        <v>0.51851851851851849</v>
      </c>
      <c r="V102">
        <f t="shared" si="5"/>
        <v>0.41556291390728478</v>
      </c>
      <c r="W102">
        <f t="shared" si="6"/>
        <v>0.33011272141706927</v>
      </c>
    </row>
    <row r="103" spans="1:23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>
        <v>0</v>
      </c>
      <c r="J103" t="s">
        <v>40</v>
      </c>
      <c r="K103">
        <v>0</v>
      </c>
      <c r="L103" t="s">
        <v>40</v>
      </c>
      <c r="M103">
        <v>13</v>
      </c>
      <c r="N103">
        <v>5</v>
      </c>
      <c r="O103">
        <v>10</v>
      </c>
      <c r="P103">
        <v>1</v>
      </c>
      <c r="Q103">
        <v>1</v>
      </c>
      <c r="R103">
        <v>1</v>
      </c>
      <c r="T103">
        <f t="shared" si="7"/>
        <v>0.26785714285714285</v>
      </c>
      <c r="U103">
        <f t="shared" si="4"/>
        <v>0.24074074074074073</v>
      </c>
      <c r="V103">
        <f t="shared" si="5"/>
        <v>0.29635761589403975</v>
      </c>
      <c r="W103">
        <f t="shared" si="6"/>
        <v>0.26570048309178745</v>
      </c>
    </row>
    <row r="104" spans="1:23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>
        <v>0</v>
      </c>
      <c r="J104" t="s">
        <v>36</v>
      </c>
      <c r="K104">
        <v>0</v>
      </c>
      <c r="L104" t="s">
        <v>36</v>
      </c>
      <c r="M104">
        <v>11</v>
      </c>
      <c r="N104">
        <v>6</v>
      </c>
      <c r="O104">
        <v>10</v>
      </c>
      <c r="P104">
        <v>7</v>
      </c>
      <c r="Q104">
        <v>1</v>
      </c>
      <c r="R104">
        <v>0</v>
      </c>
      <c r="T104">
        <f t="shared" si="7"/>
        <v>0.14285714285714288</v>
      </c>
      <c r="U104">
        <f t="shared" si="4"/>
        <v>0.48148148148148145</v>
      </c>
      <c r="V104">
        <f t="shared" si="5"/>
        <v>0.47350993377483441</v>
      </c>
      <c r="W104">
        <f t="shared" si="6"/>
        <v>0.39613526570048307</v>
      </c>
    </row>
    <row r="105" spans="1:23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>
        <v>2</v>
      </c>
      <c r="J105" t="s">
        <v>35</v>
      </c>
      <c r="K105">
        <v>1</v>
      </c>
      <c r="L105" t="s">
        <v>35</v>
      </c>
      <c r="M105">
        <v>8</v>
      </c>
      <c r="N105">
        <v>4</v>
      </c>
      <c r="O105">
        <v>14</v>
      </c>
      <c r="P105">
        <v>1</v>
      </c>
      <c r="Q105">
        <v>1</v>
      </c>
      <c r="R105">
        <v>0</v>
      </c>
      <c r="T105">
        <f t="shared" si="7"/>
        <v>0.23214285714285718</v>
      </c>
      <c r="U105">
        <f t="shared" si="4"/>
        <v>0.1111111111111111</v>
      </c>
      <c r="V105">
        <f t="shared" si="5"/>
        <v>0.15397350993377484</v>
      </c>
      <c r="W105">
        <f t="shared" si="6"/>
        <v>0.15942028985507245</v>
      </c>
    </row>
    <row r="106" spans="1:23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>
        <v>2</v>
      </c>
      <c r="J106" t="s">
        <v>35</v>
      </c>
      <c r="K106">
        <v>0</v>
      </c>
      <c r="L106" t="s">
        <v>40</v>
      </c>
      <c r="M106">
        <v>10</v>
      </c>
      <c r="N106">
        <v>4</v>
      </c>
      <c r="O106">
        <v>12</v>
      </c>
      <c r="P106">
        <v>0</v>
      </c>
      <c r="Q106">
        <v>3</v>
      </c>
      <c r="R106">
        <v>0</v>
      </c>
      <c r="T106">
        <f t="shared" si="7"/>
        <v>0.4107142857142857</v>
      </c>
      <c r="U106">
        <f t="shared" si="4"/>
        <v>0.31481481481481483</v>
      </c>
      <c r="V106">
        <f t="shared" si="5"/>
        <v>0.40894039735099336</v>
      </c>
      <c r="W106">
        <f t="shared" si="6"/>
        <v>0.4219001610305958</v>
      </c>
    </row>
    <row r="107" spans="1:23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>
        <v>2</v>
      </c>
      <c r="J107" t="s">
        <v>35</v>
      </c>
      <c r="K107">
        <v>1</v>
      </c>
      <c r="L107" t="s">
        <v>35</v>
      </c>
      <c r="M107">
        <v>14</v>
      </c>
      <c r="N107">
        <v>5</v>
      </c>
      <c r="O107">
        <v>11</v>
      </c>
      <c r="P107">
        <v>2</v>
      </c>
      <c r="Q107">
        <v>0</v>
      </c>
      <c r="R107">
        <v>0</v>
      </c>
      <c r="T107">
        <f t="shared" si="7"/>
        <v>0.35714285714285715</v>
      </c>
      <c r="U107">
        <f t="shared" si="4"/>
        <v>0.72222222222222221</v>
      </c>
      <c r="V107">
        <f t="shared" si="5"/>
        <v>0.72516556291390732</v>
      </c>
      <c r="W107">
        <f t="shared" si="6"/>
        <v>0.70209339774557167</v>
      </c>
    </row>
    <row r="108" spans="1:23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>
        <v>3</v>
      </c>
      <c r="J108" t="s">
        <v>35</v>
      </c>
      <c r="K108">
        <v>2</v>
      </c>
      <c r="L108" t="s">
        <v>35</v>
      </c>
      <c r="M108">
        <v>13</v>
      </c>
      <c r="N108">
        <v>3</v>
      </c>
      <c r="O108">
        <v>9</v>
      </c>
      <c r="P108">
        <v>1</v>
      </c>
      <c r="Q108">
        <v>0</v>
      </c>
      <c r="R108">
        <v>0</v>
      </c>
      <c r="T108">
        <f t="shared" si="7"/>
        <v>0.14285714285714288</v>
      </c>
      <c r="U108">
        <f t="shared" si="4"/>
        <v>0.51851851851851849</v>
      </c>
      <c r="V108">
        <f t="shared" si="5"/>
        <v>0.54304635761589404</v>
      </c>
      <c r="W108">
        <f t="shared" si="6"/>
        <v>0.51207729468599039</v>
      </c>
    </row>
    <row r="109" spans="1:23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>
        <v>1</v>
      </c>
      <c r="J109" t="s">
        <v>40</v>
      </c>
      <c r="K109">
        <v>1</v>
      </c>
      <c r="L109" t="s">
        <v>35</v>
      </c>
      <c r="M109">
        <v>9</v>
      </c>
      <c r="N109">
        <v>3</v>
      </c>
      <c r="O109">
        <v>13</v>
      </c>
      <c r="P109">
        <v>4</v>
      </c>
      <c r="Q109">
        <v>1</v>
      </c>
      <c r="R109">
        <v>0</v>
      </c>
      <c r="T109">
        <f t="shared" si="7"/>
        <v>0.10714285714285715</v>
      </c>
      <c r="U109">
        <f t="shared" si="4"/>
        <v>0.3888888888888889</v>
      </c>
      <c r="V109">
        <f t="shared" si="5"/>
        <v>0.36920529801324503</v>
      </c>
      <c r="W109">
        <f t="shared" si="6"/>
        <v>0.30756843800322059</v>
      </c>
    </row>
    <row r="110" spans="1:23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>
        <v>1</v>
      </c>
      <c r="J110" t="s">
        <v>40</v>
      </c>
      <c r="K110">
        <v>0</v>
      </c>
      <c r="L110" t="s">
        <v>40</v>
      </c>
      <c r="M110">
        <v>17</v>
      </c>
      <c r="N110">
        <v>5</v>
      </c>
      <c r="O110">
        <v>10</v>
      </c>
      <c r="P110">
        <v>12</v>
      </c>
      <c r="Q110">
        <v>1</v>
      </c>
      <c r="R110">
        <v>0</v>
      </c>
      <c r="T110">
        <f t="shared" si="7"/>
        <v>0.26785714285714285</v>
      </c>
      <c r="U110">
        <f t="shared" si="4"/>
        <v>0.79629629629629628</v>
      </c>
      <c r="V110">
        <f t="shared" si="5"/>
        <v>0.66721854304635764</v>
      </c>
      <c r="W110">
        <f t="shared" si="6"/>
        <v>0.58937198067632846</v>
      </c>
    </row>
    <row r="111" spans="1:23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>
        <v>1</v>
      </c>
      <c r="J111" t="s">
        <v>36</v>
      </c>
      <c r="K111">
        <v>0</v>
      </c>
      <c r="L111" t="s">
        <v>36</v>
      </c>
      <c r="M111">
        <v>17</v>
      </c>
      <c r="N111">
        <v>3</v>
      </c>
      <c r="O111">
        <v>12</v>
      </c>
      <c r="P111">
        <v>4</v>
      </c>
      <c r="Q111">
        <v>4</v>
      </c>
      <c r="R111">
        <v>0</v>
      </c>
      <c r="T111">
        <f t="shared" si="7"/>
        <v>0.26785714285714285</v>
      </c>
      <c r="U111">
        <f t="shared" si="4"/>
        <v>0.48148148148148145</v>
      </c>
      <c r="V111">
        <f t="shared" si="5"/>
        <v>0.39900662251655628</v>
      </c>
      <c r="W111">
        <f t="shared" si="6"/>
        <v>0.39935587761674718</v>
      </c>
    </row>
    <row r="112" spans="1:23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>
        <v>1</v>
      </c>
      <c r="J112" t="s">
        <v>40</v>
      </c>
      <c r="K112">
        <v>0</v>
      </c>
      <c r="L112" t="s">
        <v>40</v>
      </c>
      <c r="M112">
        <v>4</v>
      </c>
      <c r="N112">
        <v>1</v>
      </c>
      <c r="O112">
        <v>15</v>
      </c>
      <c r="P112">
        <v>2</v>
      </c>
      <c r="Q112">
        <v>4</v>
      </c>
      <c r="R112">
        <v>0</v>
      </c>
      <c r="T112">
        <f t="shared" si="7"/>
        <v>0.19642857142857145</v>
      </c>
      <c r="U112">
        <f t="shared" si="4"/>
        <v>0.25925925925925924</v>
      </c>
      <c r="V112">
        <f t="shared" si="5"/>
        <v>0.29801324503311261</v>
      </c>
      <c r="W112">
        <f t="shared" si="6"/>
        <v>0.25442834138486314</v>
      </c>
    </row>
    <row r="113" spans="1:23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>
        <v>3</v>
      </c>
      <c r="J113" t="s">
        <v>35</v>
      </c>
      <c r="K113">
        <v>1</v>
      </c>
      <c r="L113" t="s">
        <v>35</v>
      </c>
      <c r="M113">
        <v>19</v>
      </c>
      <c r="N113">
        <v>7</v>
      </c>
      <c r="O113">
        <v>10</v>
      </c>
      <c r="P113">
        <v>8</v>
      </c>
      <c r="Q113">
        <v>3</v>
      </c>
      <c r="R113">
        <v>0</v>
      </c>
      <c r="T113">
        <f t="shared" si="7"/>
        <v>0.2142857142857143</v>
      </c>
      <c r="U113">
        <f t="shared" si="4"/>
        <v>0.79629629629629628</v>
      </c>
      <c r="V113">
        <f t="shared" si="5"/>
        <v>0.70364238410596025</v>
      </c>
      <c r="W113">
        <f t="shared" si="6"/>
        <v>0.69565217391304346</v>
      </c>
    </row>
    <row r="114" spans="1:23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>
        <v>2</v>
      </c>
      <c r="J114" t="s">
        <v>36</v>
      </c>
      <c r="K114">
        <v>1</v>
      </c>
      <c r="L114" t="s">
        <v>40</v>
      </c>
      <c r="M114">
        <v>17</v>
      </c>
      <c r="N114">
        <v>5</v>
      </c>
      <c r="O114">
        <v>10</v>
      </c>
      <c r="P114">
        <v>10</v>
      </c>
      <c r="Q114">
        <v>3</v>
      </c>
      <c r="R114">
        <v>0</v>
      </c>
      <c r="T114">
        <f t="shared" si="7"/>
        <v>0.5357142857142857</v>
      </c>
      <c r="U114">
        <f t="shared" si="4"/>
        <v>0.85185185185185186</v>
      </c>
      <c r="V114">
        <f t="shared" si="5"/>
        <v>0.7483443708609272</v>
      </c>
      <c r="W114">
        <f t="shared" si="6"/>
        <v>0.68599033816425126</v>
      </c>
    </row>
    <row r="115" spans="1:23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>
        <v>1</v>
      </c>
      <c r="J115" t="s">
        <v>40</v>
      </c>
      <c r="K115">
        <v>0</v>
      </c>
      <c r="L115" t="s">
        <v>40</v>
      </c>
      <c r="M115">
        <v>19</v>
      </c>
      <c r="N115">
        <v>5</v>
      </c>
      <c r="O115">
        <v>13</v>
      </c>
      <c r="P115">
        <v>7</v>
      </c>
      <c r="Q115">
        <v>2</v>
      </c>
      <c r="R115">
        <v>0</v>
      </c>
      <c r="T115">
        <f t="shared" si="7"/>
        <v>0.28571428571428575</v>
      </c>
      <c r="U115">
        <f t="shared" si="4"/>
        <v>0.59259259259259256</v>
      </c>
      <c r="V115">
        <f t="shared" si="5"/>
        <v>0.55629139072847678</v>
      </c>
      <c r="W115">
        <f t="shared" si="6"/>
        <v>0.50563607085346218</v>
      </c>
    </row>
    <row r="116" spans="1:23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>
        <v>0</v>
      </c>
      <c r="J116" t="s">
        <v>36</v>
      </c>
      <c r="K116">
        <v>0</v>
      </c>
      <c r="L116" t="s">
        <v>36</v>
      </c>
      <c r="M116">
        <v>27</v>
      </c>
      <c r="N116">
        <v>5</v>
      </c>
      <c r="O116">
        <v>8</v>
      </c>
      <c r="P116">
        <v>10</v>
      </c>
      <c r="Q116">
        <v>0</v>
      </c>
      <c r="R116">
        <v>0</v>
      </c>
      <c r="T116">
        <f t="shared" si="7"/>
        <v>0.2142857142857143</v>
      </c>
      <c r="U116">
        <f t="shared" si="4"/>
        <v>0.66666666666666663</v>
      </c>
      <c r="V116">
        <f t="shared" si="5"/>
        <v>0.54139072847682124</v>
      </c>
      <c r="W116">
        <f t="shared" si="6"/>
        <v>0.50241545893719808</v>
      </c>
    </row>
    <row r="117" spans="1:23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>
        <v>1</v>
      </c>
      <c r="J117" t="s">
        <v>40</v>
      </c>
      <c r="K117">
        <v>1</v>
      </c>
      <c r="L117" t="s">
        <v>36</v>
      </c>
      <c r="M117">
        <v>10</v>
      </c>
      <c r="N117">
        <v>3</v>
      </c>
      <c r="O117">
        <v>14</v>
      </c>
      <c r="P117">
        <v>7</v>
      </c>
      <c r="Q117">
        <v>3</v>
      </c>
      <c r="R117">
        <v>0</v>
      </c>
      <c r="T117">
        <f t="shared" si="7"/>
        <v>0.17857142857142858</v>
      </c>
      <c r="U117">
        <f t="shared" si="4"/>
        <v>0.66666666666666663</v>
      </c>
      <c r="V117">
        <f t="shared" si="5"/>
        <v>0.6572847682119205</v>
      </c>
      <c r="W117">
        <f t="shared" si="6"/>
        <v>0.59742351046698872</v>
      </c>
    </row>
    <row r="118" spans="1:23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>
        <v>0</v>
      </c>
      <c r="J118" t="s">
        <v>40</v>
      </c>
      <c r="K118">
        <v>0</v>
      </c>
      <c r="L118" t="s">
        <v>40</v>
      </c>
      <c r="M118">
        <v>23</v>
      </c>
      <c r="N118">
        <v>5</v>
      </c>
      <c r="O118">
        <v>19</v>
      </c>
      <c r="P118">
        <v>9</v>
      </c>
      <c r="Q118">
        <v>4</v>
      </c>
      <c r="R118">
        <v>0</v>
      </c>
      <c r="T118">
        <f t="shared" si="7"/>
        <v>0.37500000000000006</v>
      </c>
      <c r="U118">
        <f t="shared" si="4"/>
        <v>0.64814814814814814</v>
      </c>
      <c r="V118">
        <f t="shared" si="5"/>
        <v>0.68211920529801329</v>
      </c>
      <c r="W118">
        <f t="shared" si="6"/>
        <v>0.67310789049919484</v>
      </c>
    </row>
    <row r="119" spans="1:23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>
        <v>2</v>
      </c>
      <c r="J119" t="s">
        <v>40</v>
      </c>
      <c r="K119">
        <v>1</v>
      </c>
      <c r="L119" t="s">
        <v>36</v>
      </c>
      <c r="M119">
        <v>7</v>
      </c>
      <c r="N119">
        <v>5</v>
      </c>
      <c r="O119">
        <v>11</v>
      </c>
      <c r="P119">
        <v>3</v>
      </c>
      <c r="Q119">
        <v>3</v>
      </c>
      <c r="R119">
        <v>0</v>
      </c>
      <c r="T119">
        <f t="shared" si="7"/>
        <v>0.23214285714285718</v>
      </c>
      <c r="U119">
        <f t="shared" si="4"/>
        <v>0.27777777777777779</v>
      </c>
      <c r="V119">
        <f t="shared" si="5"/>
        <v>0.31456953642384106</v>
      </c>
      <c r="W119">
        <f t="shared" si="6"/>
        <v>0.32045088566827695</v>
      </c>
    </row>
    <row r="120" spans="1:23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>
        <v>1</v>
      </c>
      <c r="J120" t="s">
        <v>36</v>
      </c>
      <c r="K120">
        <v>1</v>
      </c>
      <c r="L120" t="s">
        <v>36</v>
      </c>
      <c r="M120">
        <v>11</v>
      </c>
      <c r="N120">
        <v>6</v>
      </c>
      <c r="O120">
        <v>11</v>
      </c>
      <c r="P120">
        <v>4</v>
      </c>
      <c r="Q120">
        <v>0</v>
      </c>
      <c r="R120">
        <v>0</v>
      </c>
      <c r="T120">
        <f t="shared" si="7"/>
        <v>0.28571428571428575</v>
      </c>
      <c r="U120">
        <f t="shared" si="4"/>
        <v>0.31481481481481483</v>
      </c>
      <c r="V120">
        <f t="shared" si="5"/>
        <v>0.42384105960264901</v>
      </c>
      <c r="W120">
        <f t="shared" si="6"/>
        <v>0.38647342995169082</v>
      </c>
    </row>
    <row r="121" spans="1:23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>
        <v>0</v>
      </c>
      <c r="J121" t="s">
        <v>40</v>
      </c>
      <c r="K121">
        <v>0</v>
      </c>
      <c r="L121" t="s">
        <v>40</v>
      </c>
      <c r="M121">
        <v>18</v>
      </c>
      <c r="N121">
        <v>2</v>
      </c>
      <c r="O121">
        <v>11</v>
      </c>
      <c r="P121">
        <v>8</v>
      </c>
      <c r="Q121">
        <v>1</v>
      </c>
      <c r="R121">
        <v>0</v>
      </c>
      <c r="T121">
        <f t="shared" si="7"/>
        <v>0.28571428571428575</v>
      </c>
      <c r="U121">
        <f t="shared" si="4"/>
        <v>0.55555555555555558</v>
      </c>
      <c r="V121">
        <f t="shared" si="5"/>
        <v>0.61258278145695366</v>
      </c>
      <c r="W121">
        <f t="shared" si="6"/>
        <v>0.55716586151368763</v>
      </c>
    </row>
    <row r="122" spans="1:23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>
        <v>1</v>
      </c>
      <c r="J122" t="s">
        <v>36</v>
      </c>
      <c r="K122">
        <v>1</v>
      </c>
      <c r="L122" t="s">
        <v>35</v>
      </c>
      <c r="M122">
        <v>22</v>
      </c>
      <c r="N122">
        <v>5</v>
      </c>
      <c r="O122">
        <v>20</v>
      </c>
      <c r="P122">
        <v>7</v>
      </c>
      <c r="Q122">
        <v>2</v>
      </c>
      <c r="R122">
        <v>0</v>
      </c>
      <c r="T122">
        <f t="shared" si="7"/>
        <v>0.3035714285714286</v>
      </c>
      <c r="U122">
        <f t="shared" si="4"/>
        <v>0.55555555555555558</v>
      </c>
      <c r="V122">
        <f t="shared" si="5"/>
        <v>0.50496688741721851</v>
      </c>
      <c r="W122">
        <f t="shared" si="6"/>
        <v>0.50080515297906603</v>
      </c>
    </row>
    <row r="123" spans="1:23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>
        <v>4</v>
      </c>
      <c r="J123" t="s">
        <v>35</v>
      </c>
      <c r="K123">
        <v>3</v>
      </c>
      <c r="L123" t="s">
        <v>35</v>
      </c>
      <c r="M123">
        <v>13</v>
      </c>
      <c r="N123">
        <v>6</v>
      </c>
      <c r="O123">
        <v>9</v>
      </c>
      <c r="P123">
        <v>5</v>
      </c>
      <c r="Q123">
        <v>1</v>
      </c>
      <c r="R123">
        <v>0</v>
      </c>
      <c r="T123">
        <f t="shared" si="7"/>
        <v>0.4285714285714286</v>
      </c>
      <c r="U123">
        <f t="shared" si="4"/>
        <v>0.68518518518518523</v>
      </c>
      <c r="V123">
        <f t="shared" si="5"/>
        <v>0.69701986754966883</v>
      </c>
      <c r="W123">
        <f t="shared" si="6"/>
        <v>0.6280193236714976</v>
      </c>
    </row>
    <row r="124" spans="1:23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>
        <v>1</v>
      </c>
      <c r="J124" t="s">
        <v>36</v>
      </c>
      <c r="K124">
        <v>0</v>
      </c>
      <c r="L124" t="s">
        <v>36</v>
      </c>
      <c r="M124">
        <v>16</v>
      </c>
      <c r="N124">
        <v>4</v>
      </c>
      <c r="O124">
        <v>12</v>
      </c>
      <c r="P124">
        <v>8</v>
      </c>
      <c r="Q124">
        <v>3</v>
      </c>
      <c r="R124">
        <v>0</v>
      </c>
      <c r="T124">
        <f t="shared" si="7"/>
        <v>0.3035714285714286</v>
      </c>
      <c r="U124">
        <f t="shared" si="4"/>
        <v>0.48148148148148145</v>
      </c>
      <c r="V124">
        <f t="shared" si="5"/>
        <v>0.40397350993377484</v>
      </c>
      <c r="W124">
        <f t="shared" si="6"/>
        <v>0.35909822866344604</v>
      </c>
    </row>
    <row r="125" spans="1:23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>
        <v>1</v>
      </c>
      <c r="J125" t="s">
        <v>35</v>
      </c>
      <c r="K125">
        <v>0</v>
      </c>
      <c r="L125" t="s">
        <v>36</v>
      </c>
      <c r="M125">
        <v>12</v>
      </c>
      <c r="N125">
        <v>5</v>
      </c>
      <c r="O125">
        <v>5</v>
      </c>
      <c r="P125">
        <v>8</v>
      </c>
      <c r="Q125">
        <v>1</v>
      </c>
      <c r="R125">
        <v>0</v>
      </c>
      <c r="T125">
        <f t="shared" si="7"/>
        <v>0.28571428571428575</v>
      </c>
      <c r="U125">
        <f t="shared" si="4"/>
        <v>0.40740740740740738</v>
      </c>
      <c r="V125">
        <f t="shared" si="5"/>
        <v>0.24503311258278146</v>
      </c>
      <c r="W125">
        <f t="shared" si="6"/>
        <v>0.20933977455716588</v>
      </c>
    </row>
    <row r="126" spans="1:23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>
        <v>2</v>
      </c>
      <c r="J126" t="s">
        <v>40</v>
      </c>
      <c r="K126">
        <v>1</v>
      </c>
      <c r="L126" t="s">
        <v>40</v>
      </c>
      <c r="M126">
        <v>10</v>
      </c>
      <c r="N126">
        <v>3</v>
      </c>
      <c r="O126">
        <v>13</v>
      </c>
      <c r="P126">
        <v>3</v>
      </c>
      <c r="Q126">
        <v>4</v>
      </c>
      <c r="R126">
        <v>0</v>
      </c>
      <c r="T126">
        <f t="shared" si="7"/>
        <v>8.9285714285714288E-2</v>
      </c>
      <c r="U126">
        <f t="shared" si="4"/>
        <v>0.68518518518518523</v>
      </c>
      <c r="V126">
        <f t="shared" si="5"/>
        <v>0.60430463576158944</v>
      </c>
      <c r="W126">
        <f t="shared" si="6"/>
        <v>0.55394524959742353</v>
      </c>
    </row>
    <row r="127" spans="1:23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>
        <v>2</v>
      </c>
      <c r="J127" t="s">
        <v>40</v>
      </c>
      <c r="K127">
        <v>2</v>
      </c>
      <c r="L127" t="s">
        <v>40</v>
      </c>
      <c r="M127">
        <v>12</v>
      </c>
      <c r="N127">
        <v>5</v>
      </c>
      <c r="O127">
        <v>10</v>
      </c>
      <c r="P127">
        <v>2</v>
      </c>
      <c r="Q127">
        <v>4</v>
      </c>
      <c r="R127">
        <v>0</v>
      </c>
      <c r="T127">
        <f t="shared" si="7"/>
        <v>0.26785714285714285</v>
      </c>
      <c r="U127">
        <f t="shared" si="4"/>
        <v>0.31481481481481483</v>
      </c>
      <c r="V127">
        <f t="shared" si="5"/>
        <v>0.23509933774834438</v>
      </c>
      <c r="W127">
        <f t="shared" si="6"/>
        <v>0.22544283413848631</v>
      </c>
    </row>
    <row r="128" spans="1:23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>
        <v>3</v>
      </c>
      <c r="J128" t="s">
        <v>35</v>
      </c>
      <c r="K128">
        <v>2</v>
      </c>
      <c r="L128" t="s">
        <v>35</v>
      </c>
      <c r="M128">
        <v>17</v>
      </c>
      <c r="N128">
        <v>8</v>
      </c>
      <c r="O128">
        <v>21</v>
      </c>
      <c r="P128">
        <v>3</v>
      </c>
      <c r="Q128">
        <v>2</v>
      </c>
      <c r="R128">
        <v>0</v>
      </c>
      <c r="T128">
        <f t="shared" si="7"/>
        <v>0.28571428571428575</v>
      </c>
      <c r="U128">
        <f t="shared" si="4"/>
        <v>0.7592592592592593</v>
      </c>
      <c r="V128">
        <f t="shared" si="5"/>
        <v>0.74503311258278149</v>
      </c>
      <c r="W128">
        <f t="shared" si="6"/>
        <v>0.72624798711755234</v>
      </c>
    </row>
    <row r="129" spans="1:23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>
        <v>4</v>
      </c>
      <c r="J129" t="s">
        <v>35</v>
      </c>
      <c r="K129">
        <v>2</v>
      </c>
      <c r="L129" t="s">
        <v>35</v>
      </c>
      <c r="M129">
        <v>11</v>
      </c>
      <c r="N129">
        <v>5</v>
      </c>
      <c r="O129">
        <v>12</v>
      </c>
      <c r="P129">
        <v>2</v>
      </c>
      <c r="Q129">
        <v>2</v>
      </c>
      <c r="R129">
        <v>0</v>
      </c>
      <c r="T129">
        <f t="shared" si="7"/>
        <v>0.19642857142857145</v>
      </c>
      <c r="U129">
        <f t="shared" si="4"/>
        <v>0.68518518518518523</v>
      </c>
      <c r="V129">
        <f t="shared" si="5"/>
        <v>0.74006622516556286</v>
      </c>
      <c r="W129">
        <f t="shared" si="6"/>
        <v>0.72785829307568439</v>
      </c>
    </row>
    <row r="130" spans="1:23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>
        <v>1</v>
      </c>
      <c r="J130" t="s">
        <v>36</v>
      </c>
      <c r="K130">
        <v>0</v>
      </c>
      <c r="L130" t="s">
        <v>36</v>
      </c>
      <c r="M130">
        <v>8</v>
      </c>
      <c r="N130">
        <v>3</v>
      </c>
      <c r="O130">
        <v>4</v>
      </c>
      <c r="P130">
        <v>7</v>
      </c>
      <c r="Q130">
        <v>0</v>
      </c>
      <c r="R130">
        <v>0</v>
      </c>
      <c r="T130">
        <f t="shared" si="7"/>
        <v>0.14285714285714288</v>
      </c>
      <c r="U130">
        <f t="shared" si="4"/>
        <v>0.51851851851851849</v>
      </c>
      <c r="V130">
        <f t="shared" si="5"/>
        <v>0.53973509933774833</v>
      </c>
      <c r="W130">
        <f t="shared" si="6"/>
        <v>0.51690821256038644</v>
      </c>
    </row>
    <row r="131" spans="1:23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>
        <v>2</v>
      </c>
      <c r="J131" t="s">
        <v>35</v>
      </c>
      <c r="K131">
        <v>1</v>
      </c>
      <c r="L131" t="s">
        <v>35</v>
      </c>
      <c r="M131">
        <v>18</v>
      </c>
      <c r="N131">
        <v>7</v>
      </c>
      <c r="O131">
        <v>9</v>
      </c>
      <c r="P131">
        <v>7</v>
      </c>
      <c r="Q131">
        <v>1</v>
      </c>
      <c r="R131">
        <v>0</v>
      </c>
      <c r="T131">
        <f t="shared" si="7"/>
        <v>0.60714285714285721</v>
      </c>
      <c r="U131">
        <f t="shared" ref="U131:U194" si="8">(F131-(MIN($F$2:$F$761)))/((MAX($F$2:$F$761))-(MIN($F$2:$F$761)))</f>
        <v>0.3888888888888889</v>
      </c>
      <c r="V131">
        <f t="shared" ref="V131:V194" si="9">(G131-(MIN($G$2:$G$761)))/((MAX($G$2:$G$761))-(MIN($G$2:$G$761)))</f>
        <v>0.41887417218543044</v>
      </c>
      <c r="W131">
        <f t="shared" ref="W131:W194" si="10">(H131-(MIN($H$2:$H$761)))/((MAX($H$2:$H$761))-(MIN($H$2:$H$761)))</f>
        <v>0.39935587761674718</v>
      </c>
    </row>
    <row r="132" spans="1:23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>
        <v>0</v>
      </c>
      <c r="J132" t="s">
        <v>40</v>
      </c>
      <c r="K132">
        <v>0</v>
      </c>
      <c r="L132" t="s">
        <v>36</v>
      </c>
      <c r="M132">
        <v>9</v>
      </c>
      <c r="N132">
        <v>2</v>
      </c>
      <c r="O132">
        <v>14</v>
      </c>
      <c r="P132">
        <v>4</v>
      </c>
      <c r="Q132">
        <v>2</v>
      </c>
      <c r="R132">
        <v>0</v>
      </c>
      <c r="T132">
        <f t="shared" ref="T132:T195" si="11">(E132-(MIN($E$2:$E$761)))/((MAX($E$2:$E$761))-(MIN($E$2:$E$761)))</f>
        <v>8.9285714285714288E-2</v>
      </c>
      <c r="U132">
        <f t="shared" si="8"/>
        <v>0.57407407407407407</v>
      </c>
      <c r="V132">
        <f t="shared" si="9"/>
        <v>0.59105960264900659</v>
      </c>
      <c r="W132">
        <f t="shared" si="10"/>
        <v>0.5281803542673108</v>
      </c>
    </row>
    <row r="133" spans="1:23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>
        <v>3</v>
      </c>
      <c r="J133" t="s">
        <v>35</v>
      </c>
      <c r="K133">
        <v>1</v>
      </c>
      <c r="L133" t="s">
        <v>35</v>
      </c>
      <c r="M133">
        <v>8</v>
      </c>
      <c r="N133">
        <v>6</v>
      </c>
      <c r="O133">
        <v>9</v>
      </c>
      <c r="P133">
        <v>3</v>
      </c>
      <c r="Q133">
        <v>2</v>
      </c>
      <c r="R133">
        <v>0</v>
      </c>
      <c r="T133">
        <f t="shared" si="11"/>
        <v>0.3035714285714286</v>
      </c>
      <c r="U133">
        <f t="shared" si="8"/>
        <v>0.29629629629629628</v>
      </c>
      <c r="V133">
        <f t="shared" si="9"/>
        <v>0.33609271523178808</v>
      </c>
      <c r="W133">
        <f t="shared" si="10"/>
        <v>0.28341384863123992</v>
      </c>
    </row>
    <row r="134" spans="1:23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>
        <v>4</v>
      </c>
      <c r="J134" t="s">
        <v>35</v>
      </c>
      <c r="K134">
        <v>2</v>
      </c>
      <c r="L134" t="s">
        <v>35</v>
      </c>
      <c r="M134">
        <v>13</v>
      </c>
      <c r="N134">
        <v>4</v>
      </c>
      <c r="O134">
        <v>10</v>
      </c>
      <c r="P134">
        <v>3</v>
      </c>
      <c r="Q134">
        <v>2</v>
      </c>
      <c r="R134">
        <v>0</v>
      </c>
      <c r="T134">
        <f t="shared" si="11"/>
        <v>0.17857142857142858</v>
      </c>
      <c r="U134">
        <f t="shared" si="8"/>
        <v>0.3888888888888889</v>
      </c>
      <c r="V134">
        <f t="shared" si="9"/>
        <v>0.33278145695364236</v>
      </c>
      <c r="W134">
        <f t="shared" si="10"/>
        <v>0.30434782608695654</v>
      </c>
    </row>
    <row r="135" spans="1:23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>
        <v>3</v>
      </c>
      <c r="J135" t="s">
        <v>35</v>
      </c>
      <c r="K135">
        <v>2</v>
      </c>
      <c r="L135" t="s">
        <v>35</v>
      </c>
      <c r="M135">
        <v>17</v>
      </c>
      <c r="N135">
        <v>7</v>
      </c>
      <c r="O135">
        <v>7</v>
      </c>
      <c r="P135">
        <v>8</v>
      </c>
      <c r="Q135">
        <v>2</v>
      </c>
      <c r="R135">
        <v>0</v>
      </c>
      <c r="T135">
        <f t="shared" si="11"/>
        <v>0.4285714285714286</v>
      </c>
      <c r="U135">
        <f t="shared" si="8"/>
        <v>0.79629629629629628</v>
      </c>
      <c r="V135">
        <f t="shared" si="9"/>
        <v>0.68543046357615889</v>
      </c>
      <c r="W135">
        <f t="shared" si="10"/>
        <v>0.67149758454106279</v>
      </c>
    </row>
    <row r="136" spans="1:23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>
        <v>3</v>
      </c>
      <c r="J136" t="s">
        <v>36</v>
      </c>
      <c r="K136">
        <v>1</v>
      </c>
      <c r="L136" t="s">
        <v>35</v>
      </c>
      <c r="M136">
        <v>17</v>
      </c>
      <c r="N136">
        <v>6</v>
      </c>
      <c r="O136">
        <v>9</v>
      </c>
      <c r="P136">
        <v>5</v>
      </c>
      <c r="Q136">
        <v>2</v>
      </c>
      <c r="R136">
        <v>0</v>
      </c>
      <c r="T136">
        <f t="shared" si="11"/>
        <v>0.37500000000000006</v>
      </c>
      <c r="U136">
        <f t="shared" si="8"/>
        <v>0.35185185185185186</v>
      </c>
      <c r="V136">
        <f t="shared" si="9"/>
        <v>0.32450331125827814</v>
      </c>
      <c r="W136">
        <f t="shared" si="10"/>
        <v>0.28824476650563607</v>
      </c>
    </row>
    <row r="137" spans="1:23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>
        <v>1</v>
      </c>
      <c r="J137" t="s">
        <v>40</v>
      </c>
      <c r="K137">
        <v>1</v>
      </c>
      <c r="L137" t="s">
        <v>40</v>
      </c>
      <c r="M137">
        <v>6</v>
      </c>
      <c r="N137">
        <v>4</v>
      </c>
      <c r="O137">
        <v>7</v>
      </c>
      <c r="P137">
        <v>5</v>
      </c>
      <c r="Q137">
        <v>1</v>
      </c>
      <c r="R137">
        <v>1</v>
      </c>
      <c r="T137">
        <f t="shared" si="11"/>
        <v>0.28571428571428575</v>
      </c>
      <c r="U137">
        <f t="shared" si="8"/>
        <v>0.40740740740740738</v>
      </c>
      <c r="V137">
        <f t="shared" si="9"/>
        <v>0.43211920529801323</v>
      </c>
      <c r="W137">
        <f t="shared" si="10"/>
        <v>0.44122383252818037</v>
      </c>
    </row>
    <row r="138" spans="1:23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>
        <v>2</v>
      </c>
      <c r="J138" t="s">
        <v>35</v>
      </c>
      <c r="K138">
        <v>0</v>
      </c>
      <c r="L138" t="s">
        <v>36</v>
      </c>
      <c r="M138">
        <v>14</v>
      </c>
      <c r="N138">
        <v>6</v>
      </c>
      <c r="O138">
        <v>12</v>
      </c>
      <c r="P138">
        <v>13</v>
      </c>
      <c r="Q138">
        <v>1</v>
      </c>
      <c r="R138">
        <v>0</v>
      </c>
      <c r="T138">
        <f t="shared" si="11"/>
        <v>0.37500000000000006</v>
      </c>
      <c r="U138">
        <f t="shared" si="8"/>
        <v>0.51851851851851849</v>
      </c>
      <c r="V138">
        <f t="shared" si="9"/>
        <v>0.5</v>
      </c>
      <c r="W138">
        <f t="shared" si="10"/>
        <v>0.47826086956521741</v>
      </c>
    </row>
    <row r="139" spans="1:23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>
        <v>3</v>
      </c>
      <c r="J139" t="s">
        <v>35</v>
      </c>
      <c r="K139">
        <v>3</v>
      </c>
      <c r="L139" t="s">
        <v>35</v>
      </c>
      <c r="M139">
        <v>20</v>
      </c>
      <c r="N139">
        <v>10</v>
      </c>
      <c r="O139">
        <v>11</v>
      </c>
      <c r="P139">
        <v>10</v>
      </c>
      <c r="Q139">
        <v>2</v>
      </c>
      <c r="R139">
        <v>0</v>
      </c>
      <c r="T139">
        <f t="shared" si="11"/>
        <v>0.4285714285714286</v>
      </c>
      <c r="U139">
        <f t="shared" si="8"/>
        <v>0.48148148148148145</v>
      </c>
      <c r="V139">
        <f t="shared" si="9"/>
        <v>0.36589403973509932</v>
      </c>
      <c r="W139">
        <f t="shared" si="10"/>
        <v>0.35748792270531399</v>
      </c>
    </row>
    <row r="140" spans="1:23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>
        <v>3</v>
      </c>
      <c r="J140" t="s">
        <v>35</v>
      </c>
      <c r="K140">
        <v>1</v>
      </c>
      <c r="L140" t="s">
        <v>35</v>
      </c>
      <c r="M140">
        <v>6</v>
      </c>
      <c r="N140">
        <v>2</v>
      </c>
      <c r="O140">
        <v>7</v>
      </c>
      <c r="P140">
        <v>5</v>
      </c>
      <c r="Q140">
        <v>2</v>
      </c>
      <c r="R140">
        <v>0</v>
      </c>
      <c r="T140">
        <f t="shared" si="11"/>
        <v>0.19642857142857145</v>
      </c>
      <c r="U140">
        <f t="shared" si="8"/>
        <v>0.37037037037037035</v>
      </c>
      <c r="V140">
        <f t="shared" si="9"/>
        <v>0.35264900662251658</v>
      </c>
      <c r="W140">
        <f t="shared" si="10"/>
        <v>0.32528180354267311</v>
      </c>
    </row>
    <row r="141" spans="1:23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>
        <v>1</v>
      </c>
      <c r="J141" t="s">
        <v>35</v>
      </c>
      <c r="K141">
        <v>1</v>
      </c>
      <c r="L141" t="s">
        <v>35</v>
      </c>
      <c r="M141">
        <v>21</v>
      </c>
      <c r="N141">
        <v>8</v>
      </c>
      <c r="O141">
        <v>15</v>
      </c>
      <c r="P141">
        <v>5</v>
      </c>
      <c r="Q141">
        <v>2</v>
      </c>
      <c r="R141">
        <v>0</v>
      </c>
      <c r="T141">
        <f t="shared" si="11"/>
        <v>0.625</v>
      </c>
      <c r="U141">
        <f t="shared" si="8"/>
        <v>0.22222222222222221</v>
      </c>
      <c r="V141">
        <f t="shared" si="9"/>
        <v>0.13907284768211919</v>
      </c>
      <c r="W141">
        <f t="shared" si="10"/>
        <v>0.10628019323671498</v>
      </c>
    </row>
    <row r="142" spans="1:23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>
        <v>1</v>
      </c>
      <c r="J142" t="s">
        <v>35</v>
      </c>
      <c r="K142">
        <v>1</v>
      </c>
      <c r="L142" t="s">
        <v>35</v>
      </c>
      <c r="M142">
        <v>18</v>
      </c>
      <c r="N142">
        <v>5</v>
      </c>
      <c r="O142">
        <v>18</v>
      </c>
      <c r="P142">
        <v>14</v>
      </c>
      <c r="Q142">
        <v>1</v>
      </c>
      <c r="R142">
        <v>0</v>
      </c>
      <c r="T142">
        <f t="shared" si="11"/>
        <v>0.4107142857142857</v>
      </c>
      <c r="U142">
        <f t="shared" si="8"/>
        <v>0.44444444444444442</v>
      </c>
      <c r="V142">
        <f t="shared" si="9"/>
        <v>0.42384105960264901</v>
      </c>
      <c r="W142">
        <f t="shared" si="10"/>
        <v>0.41062801932367149</v>
      </c>
    </row>
    <row r="143" spans="1:23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>
        <v>4</v>
      </c>
      <c r="J143" t="s">
        <v>35</v>
      </c>
      <c r="K143">
        <v>2</v>
      </c>
      <c r="L143" t="s">
        <v>36</v>
      </c>
      <c r="M143">
        <v>11</v>
      </c>
      <c r="N143">
        <v>8</v>
      </c>
      <c r="O143">
        <v>10</v>
      </c>
      <c r="P143">
        <v>3</v>
      </c>
      <c r="Q143">
        <v>3</v>
      </c>
      <c r="R143">
        <v>0</v>
      </c>
      <c r="T143">
        <f t="shared" si="11"/>
        <v>0.2142857142857143</v>
      </c>
      <c r="U143">
        <f t="shared" si="8"/>
        <v>0.37037037037037035</v>
      </c>
      <c r="V143">
        <f t="shared" si="9"/>
        <v>0.36589403973509932</v>
      </c>
      <c r="W143">
        <f t="shared" si="10"/>
        <v>0.32689210950080516</v>
      </c>
    </row>
    <row r="144" spans="1:23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>
        <v>2</v>
      </c>
      <c r="J144" t="s">
        <v>36</v>
      </c>
      <c r="K144">
        <v>1</v>
      </c>
      <c r="L144" t="s">
        <v>36</v>
      </c>
      <c r="M144">
        <v>12</v>
      </c>
      <c r="N144">
        <v>3</v>
      </c>
      <c r="O144">
        <v>4</v>
      </c>
      <c r="P144">
        <v>6</v>
      </c>
      <c r="Q144">
        <v>1</v>
      </c>
      <c r="R144">
        <v>0</v>
      </c>
      <c r="T144">
        <f t="shared" si="11"/>
        <v>0.23214285714285718</v>
      </c>
      <c r="U144">
        <f t="shared" si="8"/>
        <v>0.16666666666666666</v>
      </c>
      <c r="V144">
        <f t="shared" si="9"/>
        <v>0.26158940397350994</v>
      </c>
      <c r="W144">
        <f t="shared" si="10"/>
        <v>0.23832528180354268</v>
      </c>
    </row>
    <row r="145" spans="1:23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>
        <v>2</v>
      </c>
      <c r="J145" t="s">
        <v>40</v>
      </c>
      <c r="K145">
        <v>1</v>
      </c>
      <c r="L145" t="s">
        <v>36</v>
      </c>
      <c r="M145">
        <v>17</v>
      </c>
      <c r="N145">
        <v>7</v>
      </c>
      <c r="O145">
        <v>10</v>
      </c>
      <c r="P145">
        <v>5</v>
      </c>
      <c r="Q145">
        <v>0</v>
      </c>
      <c r="R145">
        <v>0</v>
      </c>
      <c r="T145">
        <f t="shared" si="11"/>
        <v>0.28571428571428575</v>
      </c>
      <c r="U145">
        <f t="shared" si="8"/>
        <v>0.88888888888888884</v>
      </c>
      <c r="V145">
        <f t="shared" si="9"/>
        <v>0.72185430463576161</v>
      </c>
      <c r="W145">
        <f t="shared" si="10"/>
        <v>0.67632850241545894</v>
      </c>
    </row>
    <row r="146" spans="1:23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>
        <v>1</v>
      </c>
      <c r="J146" t="s">
        <v>36</v>
      </c>
      <c r="K146">
        <v>1</v>
      </c>
      <c r="L146" t="s">
        <v>35</v>
      </c>
      <c r="M146">
        <v>2</v>
      </c>
      <c r="N146">
        <v>2</v>
      </c>
      <c r="O146">
        <v>10</v>
      </c>
      <c r="P146">
        <v>0</v>
      </c>
      <c r="Q146">
        <v>4</v>
      </c>
      <c r="R146">
        <v>0</v>
      </c>
      <c r="T146">
        <f t="shared" si="11"/>
        <v>3.5714285714285719E-2</v>
      </c>
      <c r="U146">
        <f t="shared" si="8"/>
        <v>0.20370370370370369</v>
      </c>
      <c r="V146">
        <f t="shared" si="9"/>
        <v>0.20198675496688742</v>
      </c>
      <c r="W146">
        <f t="shared" si="10"/>
        <v>0.16908212560386474</v>
      </c>
    </row>
    <row r="147" spans="1:23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>
        <v>1</v>
      </c>
      <c r="J147" t="s">
        <v>40</v>
      </c>
      <c r="K147">
        <v>1</v>
      </c>
      <c r="L147" t="s">
        <v>35</v>
      </c>
      <c r="M147">
        <v>18</v>
      </c>
      <c r="N147">
        <v>5</v>
      </c>
      <c r="O147">
        <v>9</v>
      </c>
      <c r="P147">
        <v>6</v>
      </c>
      <c r="Q147">
        <v>2</v>
      </c>
      <c r="R147">
        <v>0</v>
      </c>
      <c r="T147">
        <f t="shared" si="11"/>
        <v>0.23214285714285718</v>
      </c>
      <c r="U147">
        <f t="shared" si="8"/>
        <v>0.3888888888888889</v>
      </c>
      <c r="V147">
        <f t="shared" si="9"/>
        <v>0.28311258278145696</v>
      </c>
      <c r="W147">
        <f t="shared" si="10"/>
        <v>0.22544283413848631</v>
      </c>
    </row>
    <row r="148" spans="1:23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>
        <v>2</v>
      </c>
      <c r="J148" t="s">
        <v>36</v>
      </c>
      <c r="K148">
        <v>0</v>
      </c>
      <c r="L148" t="s">
        <v>40</v>
      </c>
      <c r="M148">
        <v>10</v>
      </c>
      <c r="N148">
        <v>3</v>
      </c>
      <c r="O148">
        <v>9</v>
      </c>
      <c r="P148">
        <v>5</v>
      </c>
      <c r="Q148">
        <v>1</v>
      </c>
      <c r="R148">
        <v>0</v>
      </c>
      <c r="T148">
        <f t="shared" si="11"/>
        <v>0.23214285714285718</v>
      </c>
      <c r="U148">
        <f t="shared" si="8"/>
        <v>0.61111111111111116</v>
      </c>
      <c r="V148">
        <f t="shared" si="9"/>
        <v>0.60264900662251653</v>
      </c>
      <c r="W148">
        <f t="shared" si="10"/>
        <v>0.55394524959742353</v>
      </c>
    </row>
    <row r="149" spans="1:23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>
        <v>3</v>
      </c>
      <c r="J149" t="s">
        <v>40</v>
      </c>
      <c r="K149">
        <v>2</v>
      </c>
      <c r="L149" t="s">
        <v>35</v>
      </c>
      <c r="M149">
        <v>13</v>
      </c>
      <c r="N149">
        <v>5</v>
      </c>
      <c r="O149">
        <v>17</v>
      </c>
      <c r="P149">
        <v>5</v>
      </c>
      <c r="Q149">
        <v>2</v>
      </c>
      <c r="R149">
        <v>0</v>
      </c>
      <c r="T149">
        <f t="shared" si="11"/>
        <v>0.5</v>
      </c>
      <c r="U149">
        <f t="shared" si="8"/>
        <v>0.29629629629629628</v>
      </c>
      <c r="V149">
        <f t="shared" si="9"/>
        <v>0.24668874172185432</v>
      </c>
      <c r="W149">
        <f t="shared" si="10"/>
        <v>0.25442834138486314</v>
      </c>
    </row>
    <row r="150" spans="1:23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>
        <v>2</v>
      </c>
      <c r="J150" t="s">
        <v>35</v>
      </c>
      <c r="K150">
        <v>0</v>
      </c>
      <c r="L150" t="s">
        <v>36</v>
      </c>
      <c r="M150">
        <v>19</v>
      </c>
      <c r="N150">
        <v>4</v>
      </c>
      <c r="O150">
        <v>12</v>
      </c>
      <c r="P150">
        <v>11</v>
      </c>
      <c r="Q150">
        <v>5</v>
      </c>
      <c r="R150">
        <v>0</v>
      </c>
      <c r="T150">
        <f t="shared" si="11"/>
        <v>0.17857142857142858</v>
      </c>
      <c r="U150">
        <f t="shared" si="8"/>
        <v>0.57407407407407407</v>
      </c>
      <c r="V150">
        <f t="shared" si="9"/>
        <v>0.45364238410596025</v>
      </c>
      <c r="W150">
        <f t="shared" si="10"/>
        <v>0.39774557165861513</v>
      </c>
    </row>
    <row r="151" spans="1:23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>
        <v>0</v>
      </c>
      <c r="J151" t="s">
        <v>36</v>
      </c>
      <c r="K151">
        <v>0</v>
      </c>
      <c r="L151" t="s">
        <v>36</v>
      </c>
      <c r="M151">
        <v>13</v>
      </c>
      <c r="N151">
        <v>5</v>
      </c>
      <c r="O151">
        <v>6</v>
      </c>
      <c r="P151">
        <v>8</v>
      </c>
      <c r="Q151">
        <v>0</v>
      </c>
      <c r="R151">
        <v>0</v>
      </c>
      <c r="T151">
        <f t="shared" si="11"/>
        <v>0.2142857142857143</v>
      </c>
      <c r="U151">
        <f t="shared" si="8"/>
        <v>0.98148148148148151</v>
      </c>
      <c r="V151">
        <f t="shared" si="9"/>
        <v>0.89403973509933776</v>
      </c>
      <c r="W151">
        <f t="shared" si="10"/>
        <v>0.86634460547504022</v>
      </c>
    </row>
    <row r="152" spans="1:23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>
        <v>2</v>
      </c>
      <c r="J152" t="s">
        <v>36</v>
      </c>
      <c r="K152">
        <v>0</v>
      </c>
      <c r="L152" t="s">
        <v>40</v>
      </c>
      <c r="M152">
        <v>16</v>
      </c>
      <c r="N152">
        <v>4</v>
      </c>
      <c r="O152">
        <v>10</v>
      </c>
      <c r="P152">
        <v>5</v>
      </c>
      <c r="Q152">
        <v>3</v>
      </c>
      <c r="R152">
        <v>1</v>
      </c>
      <c r="T152">
        <f t="shared" si="11"/>
        <v>0.37500000000000006</v>
      </c>
      <c r="U152">
        <f t="shared" si="8"/>
        <v>0.70370370370370372</v>
      </c>
      <c r="V152">
        <f t="shared" si="9"/>
        <v>0.62913907284768211</v>
      </c>
      <c r="W152">
        <f t="shared" si="10"/>
        <v>0.59581320450885666</v>
      </c>
    </row>
    <row r="153" spans="1:23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>
        <v>4</v>
      </c>
      <c r="J153" t="s">
        <v>35</v>
      </c>
      <c r="K153">
        <v>1</v>
      </c>
      <c r="L153" t="s">
        <v>35</v>
      </c>
      <c r="M153">
        <v>27</v>
      </c>
      <c r="N153">
        <v>11</v>
      </c>
      <c r="O153">
        <v>7</v>
      </c>
      <c r="P153">
        <v>5</v>
      </c>
      <c r="Q153">
        <v>3</v>
      </c>
      <c r="R153">
        <v>0</v>
      </c>
      <c r="T153">
        <f t="shared" si="11"/>
        <v>0.6785714285714286</v>
      </c>
      <c r="U153">
        <f t="shared" si="8"/>
        <v>0.66666666666666663</v>
      </c>
      <c r="V153">
        <f t="shared" si="9"/>
        <v>0.76490066225165565</v>
      </c>
      <c r="W153">
        <f t="shared" si="10"/>
        <v>0.72463768115942029</v>
      </c>
    </row>
    <row r="154" spans="1:23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>
        <v>1</v>
      </c>
      <c r="J154" t="s">
        <v>40</v>
      </c>
      <c r="K154">
        <v>0</v>
      </c>
      <c r="L154" t="s">
        <v>40</v>
      </c>
      <c r="M154">
        <v>16</v>
      </c>
      <c r="N154">
        <v>6</v>
      </c>
      <c r="O154">
        <v>13</v>
      </c>
      <c r="P154">
        <v>7</v>
      </c>
      <c r="Q154">
        <v>0</v>
      </c>
      <c r="R154">
        <v>1</v>
      </c>
      <c r="T154">
        <f t="shared" si="11"/>
        <v>0.23214285714285718</v>
      </c>
      <c r="U154">
        <f t="shared" si="8"/>
        <v>0.57407407407407407</v>
      </c>
      <c r="V154">
        <f t="shared" si="9"/>
        <v>0.56788079470198671</v>
      </c>
      <c r="W154">
        <f t="shared" si="10"/>
        <v>0.50724637681159424</v>
      </c>
    </row>
    <row r="155" spans="1:23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>
        <v>2</v>
      </c>
      <c r="J155" t="s">
        <v>35</v>
      </c>
      <c r="K155">
        <v>0</v>
      </c>
      <c r="L155" t="s">
        <v>36</v>
      </c>
      <c r="M155">
        <v>17</v>
      </c>
      <c r="N155">
        <v>6</v>
      </c>
      <c r="O155">
        <v>12</v>
      </c>
      <c r="P155">
        <v>4</v>
      </c>
      <c r="Q155">
        <v>0</v>
      </c>
      <c r="R155">
        <v>0</v>
      </c>
      <c r="T155">
        <f t="shared" si="11"/>
        <v>0.3035714285714286</v>
      </c>
      <c r="U155">
        <f t="shared" si="8"/>
        <v>0.5</v>
      </c>
      <c r="V155">
        <f t="shared" si="9"/>
        <v>0.48841059602649006</v>
      </c>
      <c r="W155">
        <f t="shared" si="10"/>
        <v>0.50402576489533013</v>
      </c>
    </row>
    <row r="156" spans="1:23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>
        <v>1</v>
      </c>
      <c r="J156" t="s">
        <v>40</v>
      </c>
      <c r="K156">
        <v>0</v>
      </c>
      <c r="L156" t="s">
        <v>40</v>
      </c>
      <c r="M156">
        <v>17</v>
      </c>
      <c r="N156">
        <v>5</v>
      </c>
      <c r="O156">
        <v>11</v>
      </c>
      <c r="P156">
        <v>8</v>
      </c>
      <c r="Q156">
        <v>1</v>
      </c>
      <c r="R156">
        <v>0</v>
      </c>
      <c r="T156">
        <f t="shared" si="11"/>
        <v>0.17857142857142858</v>
      </c>
      <c r="U156">
        <f t="shared" si="8"/>
        <v>0.7592592592592593</v>
      </c>
      <c r="V156">
        <f t="shared" si="9"/>
        <v>0.67384105960264906</v>
      </c>
      <c r="W156">
        <f t="shared" si="10"/>
        <v>0.64412238325281801</v>
      </c>
    </row>
    <row r="157" spans="1:23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>
        <v>1</v>
      </c>
      <c r="J157" t="s">
        <v>40</v>
      </c>
      <c r="K157">
        <v>1</v>
      </c>
      <c r="L157" t="s">
        <v>35</v>
      </c>
      <c r="M157">
        <v>10</v>
      </c>
      <c r="N157">
        <v>3</v>
      </c>
      <c r="O157">
        <v>5</v>
      </c>
      <c r="P157">
        <v>8</v>
      </c>
      <c r="Q157">
        <v>1</v>
      </c>
      <c r="R157">
        <v>0</v>
      </c>
      <c r="T157">
        <f t="shared" si="11"/>
        <v>0.16071428571428573</v>
      </c>
      <c r="U157">
        <f t="shared" si="8"/>
        <v>0.53703703703703709</v>
      </c>
      <c r="V157">
        <f t="shared" si="9"/>
        <v>0.54966887417218546</v>
      </c>
      <c r="W157">
        <f t="shared" si="10"/>
        <v>0.52334943639291465</v>
      </c>
    </row>
    <row r="158" spans="1:23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>
        <v>2</v>
      </c>
      <c r="J158" t="s">
        <v>35</v>
      </c>
      <c r="K158">
        <v>1</v>
      </c>
      <c r="L158" t="s">
        <v>35</v>
      </c>
      <c r="M158">
        <v>26</v>
      </c>
      <c r="N158">
        <v>8</v>
      </c>
      <c r="O158">
        <v>11</v>
      </c>
      <c r="P158">
        <v>8</v>
      </c>
      <c r="Q158">
        <v>0</v>
      </c>
      <c r="R158">
        <v>1</v>
      </c>
      <c r="T158">
        <f t="shared" si="11"/>
        <v>0.3928571428571429</v>
      </c>
      <c r="U158">
        <f t="shared" si="8"/>
        <v>0.72222222222222221</v>
      </c>
      <c r="V158">
        <f t="shared" si="9"/>
        <v>0.62748344370860931</v>
      </c>
      <c r="W158">
        <f t="shared" si="10"/>
        <v>0.57165861513687599</v>
      </c>
    </row>
    <row r="159" spans="1:23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>
        <v>0</v>
      </c>
      <c r="J159" t="s">
        <v>40</v>
      </c>
      <c r="K159">
        <v>0</v>
      </c>
      <c r="L159" t="s">
        <v>40</v>
      </c>
      <c r="M159">
        <v>9</v>
      </c>
      <c r="N159">
        <v>3</v>
      </c>
      <c r="O159">
        <v>8</v>
      </c>
      <c r="P159">
        <v>2</v>
      </c>
      <c r="Q159">
        <v>1</v>
      </c>
      <c r="R159">
        <v>0</v>
      </c>
      <c r="T159">
        <f t="shared" si="11"/>
        <v>0.14285714285714288</v>
      </c>
      <c r="U159">
        <f t="shared" si="8"/>
        <v>0.35185185185185186</v>
      </c>
      <c r="V159">
        <f t="shared" si="9"/>
        <v>0.41721854304635764</v>
      </c>
      <c r="W159">
        <f t="shared" si="10"/>
        <v>0.4251207729468599</v>
      </c>
    </row>
    <row r="160" spans="1:23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>
        <v>1</v>
      </c>
      <c r="J160" t="s">
        <v>36</v>
      </c>
      <c r="K160">
        <v>0</v>
      </c>
      <c r="L160" t="s">
        <v>36</v>
      </c>
      <c r="M160">
        <v>29</v>
      </c>
      <c r="N160">
        <v>9</v>
      </c>
      <c r="O160">
        <v>6</v>
      </c>
      <c r="P160">
        <v>12</v>
      </c>
      <c r="Q160">
        <v>0</v>
      </c>
      <c r="R160">
        <v>0</v>
      </c>
      <c r="T160">
        <f t="shared" si="11"/>
        <v>0.3392857142857143</v>
      </c>
      <c r="U160">
        <f t="shared" si="8"/>
        <v>0.53703703703703709</v>
      </c>
      <c r="V160">
        <f t="shared" si="9"/>
        <v>0.47185430463576161</v>
      </c>
      <c r="W160">
        <f t="shared" si="10"/>
        <v>0.37681159420289856</v>
      </c>
    </row>
    <row r="161" spans="1:23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>
        <v>2</v>
      </c>
      <c r="J161" t="s">
        <v>35</v>
      </c>
      <c r="K161">
        <v>1</v>
      </c>
      <c r="L161" t="s">
        <v>35</v>
      </c>
      <c r="M161">
        <v>11</v>
      </c>
      <c r="N161">
        <v>6</v>
      </c>
      <c r="O161">
        <v>14</v>
      </c>
      <c r="P161">
        <v>5</v>
      </c>
      <c r="Q161">
        <v>3</v>
      </c>
      <c r="R161">
        <v>0</v>
      </c>
      <c r="T161">
        <f t="shared" si="11"/>
        <v>0.28571428571428575</v>
      </c>
      <c r="U161">
        <f t="shared" si="8"/>
        <v>0.3888888888888889</v>
      </c>
      <c r="V161">
        <f t="shared" si="9"/>
        <v>0.4056291390728477</v>
      </c>
      <c r="W161">
        <f t="shared" si="10"/>
        <v>0.41062801932367149</v>
      </c>
    </row>
    <row r="162" spans="1:23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>
        <v>0</v>
      </c>
      <c r="J162" t="s">
        <v>40</v>
      </c>
      <c r="K162">
        <v>0</v>
      </c>
      <c r="L162" t="s">
        <v>40</v>
      </c>
      <c r="M162">
        <v>7</v>
      </c>
      <c r="N162">
        <v>3</v>
      </c>
      <c r="O162">
        <v>9</v>
      </c>
      <c r="P162">
        <v>9</v>
      </c>
      <c r="Q162">
        <v>3</v>
      </c>
      <c r="R162">
        <v>0</v>
      </c>
      <c r="T162">
        <f t="shared" si="11"/>
        <v>0.125</v>
      </c>
      <c r="U162">
        <f t="shared" si="8"/>
        <v>0.7592592592592593</v>
      </c>
      <c r="V162">
        <f t="shared" si="9"/>
        <v>0.63410596026490063</v>
      </c>
      <c r="W162">
        <f t="shared" si="10"/>
        <v>0.55394524959742353</v>
      </c>
    </row>
    <row r="163" spans="1:23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>
        <v>0</v>
      </c>
      <c r="J163" t="s">
        <v>40</v>
      </c>
      <c r="K163">
        <v>0</v>
      </c>
      <c r="L163" t="s">
        <v>40</v>
      </c>
      <c r="M163">
        <v>10</v>
      </c>
      <c r="N163">
        <v>2</v>
      </c>
      <c r="O163">
        <v>9</v>
      </c>
      <c r="P163">
        <v>2</v>
      </c>
      <c r="Q163">
        <v>2</v>
      </c>
      <c r="R163">
        <v>0</v>
      </c>
      <c r="T163">
        <f t="shared" si="11"/>
        <v>0.125</v>
      </c>
      <c r="U163">
        <f t="shared" si="8"/>
        <v>0.35185185185185186</v>
      </c>
      <c r="V163">
        <f t="shared" si="9"/>
        <v>0.42384105960264901</v>
      </c>
      <c r="W163">
        <f t="shared" si="10"/>
        <v>0.39613526570048307</v>
      </c>
    </row>
    <row r="164" spans="1:23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>
        <v>1</v>
      </c>
      <c r="J164" t="s">
        <v>36</v>
      </c>
      <c r="K164">
        <v>0</v>
      </c>
      <c r="L164" t="s">
        <v>36</v>
      </c>
      <c r="M164">
        <v>11</v>
      </c>
      <c r="N164">
        <v>4</v>
      </c>
      <c r="O164">
        <v>14</v>
      </c>
      <c r="P164">
        <v>8</v>
      </c>
      <c r="Q164">
        <v>2</v>
      </c>
      <c r="R164">
        <v>0</v>
      </c>
      <c r="T164">
        <f t="shared" si="11"/>
        <v>0.2142857142857143</v>
      </c>
      <c r="U164">
        <f t="shared" si="8"/>
        <v>0.44444444444444442</v>
      </c>
      <c r="V164">
        <f t="shared" si="9"/>
        <v>0.35099337748344372</v>
      </c>
      <c r="W164">
        <f t="shared" si="10"/>
        <v>0.29468599033816423</v>
      </c>
    </row>
    <row r="165" spans="1:23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>
        <v>1</v>
      </c>
      <c r="J165" t="s">
        <v>40</v>
      </c>
      <c r="K165">
        <v>1</v>
      </c>
      <c r="L165" t="s">
        <v>40</v>
      </c>
      <c r="M165">
        <v>15</v>
      </c>
      <c r="N165">
        <v>6</v>
      </c>
      <c r="O165">
        <v>9</v>
      </c>
      <c r="P165">
        <v>3</v>
      </c>
      <c r="Q165">
        <v>2</v>
      </c>
      <c r="R165">
        <v>0</v>
      </c>
      <c r="T165">
        <f t="shared" si="11"/>
        <v>0.28571428571428575</v>
      </c>
      <c r="U165">
        <f t="shared" si="8"/>
        <v>0.35185185185185186</v>
      </c>
      <c r="V165">
        <f t="shared" si="9"/>
        <v>0.35761589403973509</v>
      </c>
      <c r="W165">
        <f t="shared" si="10"/>
        <v>0.33494363929146537</v>
      </c>
    </row>
    <row r="166" spans="1:23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>
        <v>0</v>
      </c>
      <c r="J166" t="s">
        <v>36</v>
      </c>
      <c r="K166">
        <v>0</v>
      </c>
      <c r="L166" t="s">
        <v>36</v>
      </c>
      <c r="M166">
        <v>5</v>
      </c>
      <c r="N166">
        <v>4</v>
      </c>
      <c r="O166">
        <v>20</v>
      </c>
      <c r="P166">
        <v>2</v>
      </c>
      <c r="Q166">
        <v>4</v>
      </c>
      <c r="R166">
        <v>0</v>
      </c>
      <c r="T166">
        <f t="shared" si="11"/>
        <v>0.17857142857142858</v>
      </c>
      <c r="U166">
        <f t="shared" si="8"/>
        <v>3.7037037037037035E-2</v>
      </c>
      <c r="V166">
        <f t="shared" si="9"/>
        <v>4.1390728476821195E-2</v>
      </c>
      <c r="W166">
        <f t="shared" si="10"/>
        <v>5.6360708534621579E-2</v>
      </c>
    </row>
    <row r="167" spans="1:23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>
        <v>0</v>
      </c>
      <c r="J167" t="s">
        <v>36</v>
      </c>
      <c r="K167">
        <v>0</v>
      </c>
      <c r="L167" t="s">
        <v>36</v>
      </c>
      <c r="M167">
        <v>16</v>
      </c>
      <c r="N167">
        <v>5</v>
      </c>
      <c r="O167">
        <v>8</v>
      </c>
      <c r="P167">
        <v>6</v>
      </c>
      <c r="Q167">
        <v>1</v>
      </c>
      <c r="R167">
        <v>0</v>
      </c>
      <c r="T167">
        <f t="shared" si="11"/>
        <v>0.16071428571428573</v>
      </c>
      <c r="U167">
        <f t="shared" si="8"/>
        <v>0.62962962962962965</v>
      </c>
      <c r="V167">
        <f t="shared" si="9"/>
        <v>0.64900662251655628</v>
      </c>
      <c r="W167">
        <f t="shared" si="10"/>
        <v>0.59742351046698872</v>
      </c>
    </row>
    <row r="168" spans="1:23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>
        <v>0</v>
      </c>
      <c r="J168" t="s">
        <v>40</v>
      </c>
      <c r="K168">
        <v>0</v>
      </c>
      <c r="L168" t="s">
        <v>40</v>
      </c>
      <c r="M168">
        <v>9</v>
      </c>
      <c r="N168">
        <v>5</v>
      </c>
      <c r="O168">
        <v>15</v>
      </c>
      <c r="P168">
        <v>6</v>
      </c>
      <c r="Q168">
        <v>2</v>
      </c>
      <c r="R168">
        <v>0</v>
      </c>
      <c r="T168">
        <f t="shared" si="11"/>
        <v>0.14285714285714288</v>
      </c>
      <c r="U168">
        <f t="shared" si="8"/>
        <v>0.57407407407407407</v>
      </c>
      <c r="V168">
        <f t="shared" si="9"/>
        <v>0.64403973509933776</v>
      </c>
      <c r="W168">
        <f t="shared" si="10"/>
        <v>0.59903381642512077</v>
      </c>
    </row>
    <row r="169" spans="1:23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>
        <v>0</v>
      </c>
      <c r="J169" t="s">
        <v>40</v>
      </c>
      <c r="K169">
        <v>0</v>
      </c>
      <c r="L169" t="s">
        <v>40</v>
      </c>
      <c r="M169">
        <v>23</v>
      </c>
      <c r="N169">
        <v>7</v>
      </c>
      <c r="O169">
        <v>11</v>
      </c>
      <c r="P169">
        <v>13</v>
      </c>
      <c r="Q169">
        <v>1</v>
      </c>
      <c r="R169">
        <v>0</v>
      </c>
      <c r="T169">
        <f t="shared" si="11"/>
        <v>0.3928571428571429</v>
      </c>
      <c r="U169">
        <f t="shared" si="8"/>
        <v>0.68518518518518523</v>
      </c>
      <c r="V169">
        <f t="shared" si="9"/>
        <v>0.54801324503311255</v>
      </c>
      <c r="W169">
        <f t="shared" si="10"/>
        <v>0.47987117552334946</v>
      </c>
    </row>
    <row r="170" spans="1:23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>
        <v>3</v>
      </c>
      <c r="J170" t="s">
        <v>40</v>
      </c>
      <c r="K170">
        <v>1</v>
      </c>
      <c r="L170" t="s">
        <v>40</v>
      </c>
      <c r="M170">
        <v>9</v>
      </c>
      <c r="N170">
        <v>5</v>
      </c>
      <c r="O170">
        <v>7</v>
      </c>
      <c r="P170">
        <v>7</v>
      </c>
      <c r="Q170">
        <v>1</v>
      </c>
      <c r="R170">
        <v>0</v>
      </c>
      <c r="T170">
        <f t="shared" si="11"/>
        <v>0.23214285714285718</v>
      </c>
      <c r="U170">
        <f t="shared" si="8"/>
        <v>0.53703703703703709</v>
      </c>
      <c r="V170">
        <f t="shared" si="9"/>
        <v>0.63410596026490063</v>
      </c>
      <c r="W170">
        <f t="shared" si="10"/>
        <v>0.58293075684380036</v>
      </c>
    </row>
    <row r="171" spans="1:23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>
        <v>1</v>
      </c>
      <c r="J171" t="s">
        <v>36</v>
      </c>
      <c r="K171">
        <v>1</v>
      </c>
      <c r="L171" t="s">
        <v>36</v>
      </c>
      <c r="M171">
        <v>24</v>
      </c>
      <c r="N171">
        <v>5</v>
      </c>
      <c r="O171">
        <v>5</v>
      </c>
      <c r="P171">
        <v>8</v>
      </c>
      <c r="Q171">
        <v>1</v>
      </c>
      <c r="R171">
        <v>0</v>
      </c>
      <c r="T171">
        <f t="shared" si="11"/>
        <v>0.37500000000000006</v>
      </c>
      <c r="U171">
        <f t="shared" si="8"/>
        <v>0.79629629629629628</v>
      </c>
      <c r="V171">
        <f t="shared" si="9"/>
        <v>0.79966887417218546</v>
      </c>
      <c r="W171">
        <f t="shared" si="10"/>
        <v>0.784219001610306</v>
      </c>
    </row>
    <row r="172" spans="1:23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>
        <v>0</v>
      </c>
      <c r="J172" t="s">
        <v>36</v>
      </c>
      <c r="K172">
        <v>0</v>
      </c>
      <c r="L172" t="s">
        <v>36</v>
      </c>
      <c r="M172">
        <v>18</v>
      </c>
      <c r="N172">
        <v>4</v>
      </c>
      <c r="O172">
        <v>13</v>
      </c>
      <c r="P172">
        <v>5</v>
      </c>
      <c r="Q172">
        <v>2</v>
      </c>
      <c r="R172">
        <v>0</v>
      </c>
      <c r="T172">
        <f t="shared" si="11"/>
        <v>0.25</v>
      </c>
      <c r="U172">
        <f t="shared" si="8"/>
        <v>0.53703703703703709</v>
      </c>
      <c r="V172">
        <f t="shared" si="9"/>
        <v>0.50662251655629142</v>
      </c>
      <c r="W172">
        <f t="shared" si="10"/>
        <v>0.44605475040257647</v>
      </c>
    </row>
    <row r="173" spans="1:23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>
        <v>1</v>
      </c>
      <c r="J173" t="s">
        <v>40</v>
      </c>
      <c r="K173">
        <v>1</v>
      </c>
      <c r="L173" t="s">
        <v>35</v>
      </c>
      <c r="M173">
        <v>12</v>
      </c>
      <c r="N173">
        <v>8</v>
      </c>
      <c r="O173">
        <v>13</v>
      </c>
      <c r="P173">
        <v>3</v>
      </c>
      <c r="Q173">
        <v>1</v>
      </c>
      <c r="R173">
        <v>0</v>
      </c>
      <c r="T173">
        <f t="shared" si="11"/>
        <v>0.19642857142857145</v>
      </c>
      <c r="U173">
        <f t="shared" si="8"/>
        <v>0.44444444444444442</v>
      </c>
      <c r="V173">
        <f t="shared" si="9"/>
        <v>0.55794701986754969</v>
      </c>
      <c r="W173">
        <f t="shared" si="10"/>
        <v>0.50724637681159424</v>
      </c>
    </row>
    <row r="174" spans="1:23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>
        <v>3</v>
      </c>
      <c r="J174" t="s">
        <v>35</v>
      </c>
      <c r="K174">
        <v>1</v>
      </c>
      <c r="L174" t="s">
        <v>35</v>
      </c>
      <c r="M174">
        <v>22</v>
      </c>
      <c r="N174">
        <v>8</v>
      </c>
      <c r="O174">
        <v>15</v>
      </c>
      <c r="P174">
        <v>9</v>
      </c>
      <c r="Q174">
        <v>2</v>
      </c>
      <c r="R174">
        <v>0</v>
      </c>
      <c r="T174">
        <f t="shared" si="11"/>
        <v>0.48214285714285721</v>
      </c>
      <c r="U174">
        <f t="shared" si="8"/>
        <v>0.72222222222222221</v>
      </c>
      <c r="V174">
        <f t="shared" si="9"/>
        <v>0.62748344370860931</v>
      </c>
      <c r="W174">
        <f t="shared" si="10"/>
        <v>0.6312399355877617</v>
      </c>
    </row>
    <row r="175" spans="1:23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>
        <v>1</v>
      </c>
      <c r="J175" t="s">
        <v>35</v>
      </c>
      <c r="K175">
        <v>1</v>
      </c>
      <c r="L175" t="s">
        <v>35</v>
      </c>
      <c r="M175">
        <v>10</v>
      </c>
      <c r="N175">
        <v>3</v>
      </c>
      <c r="O175">
        <v>12</v>
      </c>
      <c r="P175">
        <v>2</v>
      </c>
      <c r="Q175">
        <v>3</v>
      </c>
      <c r="R175">
        <v>0</v>
      </c>
      <c r="T175">
        <f t="shared" si="11"/>
        <v>0.19642857142857145</v>
      </c>
      <c r="U175">
        <f t="shared" si="8"/>
        <v>0.12962962962962962</v>
      </c>
      <c r="V175">
        <f t="shared" si="9"/>
        <v>0.13410596026490065</v>
      </c>
      <c r="W175">
        <f t="shared" si="10"/>
        <v>0.11916264090177134</v>
      </c>
    </row>
    <row r="176" spans="1:23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>
        <v>0</v>
      </c>
      <c r="J176" t="s">
        <v>40</v>
      </c>
      <c r="K176">
        <v>0</v>
      </c>
      <c r="L176" t="s">
        <v>36</v>
      </c>
      <c r="M176">
        <v>18</v>
      </c>
      <c r="N176">
        <v>5</v>
      </c>
      <c r="O176">
        <v>15</v>
      </c>
      <c r="P176">
        <v>2</v>
      </c>
      <c r="Q176">
        <v>1</v>
      </c>
      <c r="R176">
        <v>0</v>
      </c>
      <c r="T176">
        <f t="shared" si="11"/>
        <v>0.25</v>
      </c>
      <c r="U176">
        <f t="shared" si="8"/>
        <v>0.57407407407407407</v>
      </c>
      <c r="V176">
        <f t="shared" si="9"/>
        <v>0.51821192052980136</v>
      </c>
      <c r="W176">
        <f t="shared" si="10"/>
        <v>0.48470209339774556</v>
      </c>
    </row>
    <row r="177" spans="1:23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>
        <v>2</v>
      </c>
      <c r="J177" t="s">
        <v>35</v>
      </c>
      <c r="K177">
        <v>0</v>
      </c>
      <c r="L177" t="s">
        <v>36</v>
      </c>
      <c r="M177">
        <v>7</v>
      </c>
      <c r="N177">
        <v>4</v>
      </c>
      <c r="O177">
        <v>12</v>
      </c>
      <c r="P177">
        <v>4</v>
      </c>
      <c r="Q177">
        <v>2</v>
      </c>
      <c r="R177">
        <v>0</v>
      </c>
      <c r="T177">
        <f t="shared" si="11"/>
        <v>0.16071428571428573</v>
      </c>
      <c r="U177">
        <f t="shared" si="8"/>
        <v>0.51851851851851849</v>
      </c>
      <c r="V177">
        <f t="shared" si="9"/>
        <v>0.50993377483443714</v>
      </c>
      <c r="W177">
        <f t="shared" si="10"/>
        <v>0.46537842190016104</v>
      </c>
    </row>
    <row r="178" spans="1:23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>
        <v>3</v>
      </c>
      <c r="J178" t="s">
        <v>35</v>
      </c>
      <c r="K178">
        <v>1</v>
      </c>
      <c r="L178" t="s">
        <v>36</v>
      </c>
      <c r="M178">
        <v>19</v>
      </c>
      <c r="N178">
        <v>7</v>
      </c>
      <c r="O178">
        <v>17</v>
      </c>
      <c r="P178">
        <v>14</v>
      </c>
      <c r="Q178">
        <v>3</v>
      </c>
      <c r="R178">
        <v>0</v>
      </c>
      <c r="T178">
        <f t="shared" si="11"/>
        <v>0.35714285714285715</v>
      </c>
      <c r="U178">
        <f t="shared" si="8"/>
        <v>0.83333333333333337</v>
      </c>
      <c r="V178">
        <f t="shared" si="9"/>
        <v>0.85264900662251653</v>
      </c>
      <c r="W178">
        <f t="shared" si="10"/>
        <v>0.7938808373590982</v>
      </c>
    </row>
    <row r="179" spans="1:23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>
        <v>0</v>
      </c>
      <c r="J179" t="s">
        <v>36</v>
      </c>
      <c r="K179">
        <v>0</v>
      </c>
      <c r="L179" t="s">
        <v>36</v>
      </c>
      <c r="M179">
        <v>24</v>
      </c>
      <c r="N179">
        <v>7</v>
      </c>
      <c r="O179">
        <v>6</v>
      </c>
      <c r="P179">
        <v>5</v>
      </c>
      <c r="Q179">
        <v>0</v>
      </c>
      <c r="R179">
        <v>0</v>
      </c>
      <c r="T179">
        <f t="shared" si="11"/>
        <v>0.23214285714285718</v>
      </c>
      <c r="U179">
        <f t="shared" si="8"/>
        <v>0.62962962962962965</v>
      </c>
      <c r="V179">
        <f t="shared" si="9"/>
        <v>0.53476821192052981</v>
      </c>
      <c r="W179">
        <f t="shared" si="10"/>
        <v>0.4718196457326892</v>
      </c>
    </row>
    <row r="180" spans="1:23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>
        <v>1</v>
      </c>
      <c r="J180" t="s">
        <v>35</v>
      </c>
      <c r="K180">
        <v>1</v>
      </c>
      <c r="L180" t="s">
        <v>35</v>
      </c>
      <c r="M180">
        <v>13</v>
      </c>
      <c r="N180">
        <v>5</v>
      </c>
      <c r="O180">
        <v>7</v>
      </c>
      <c r="P180">
        <v>5</v>
      </c>
      <c r="Q180">
        <v>1</v>
      </c>
      <c r="R180">
        <v>0</v>
      </c>
      <c r="T180">
        <f t="shared" si="11"/>
        <v>0.32142857142857145</v>
      </c>
      <c r="U180">
        <f t="shared" si="8"/>
        <v>0.83333333333333337</v>
      </c>
      <c r="V180">
        <f t="shared" si="9"/>
        <v>0.82947019867549665</v>
      </c>
      <c r="W180">
        <f t="shared" si="10"/>
        <v>0.79871175523349436</v>
      </c>
    </row>
    <row r="181" spans="1:23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>
        <v>0</v>
      </c>
      <c r="J181" t="s">
        <v>40</v>
      </c>
      <c r="K181">
        <v>0</v>
      </c>
      <c r="L181" t="s">
        <v>40</v>
      </c>
      <c r="M181">
        <v>11</v>
      </c>
      <c r="N181">
        <v>4</v>
      </c>
      <c r="O181">
        <v>11</v>
      </c>
      <c r="P181">
        <v>4</v>
      </c>
      <c r="Q181">
        <v>2</v>
      </c>
      <c r="R181">
        <v>0</v>
      </c>
      <c r="T181">
        <f t="shared" si="11"/>
        <v>0.23214285714285718</v>
      </c>
      <c r="U181">
        <f t="shared" si="8"/>
        <v>0.55555555555555558</v>
      </c>
      <c r="V181">
        <f t="shared" si="9"/>
        <v>0.68211920529801329</v>
      </c>
      <c r="W181">
        <f t="shared" si="10"/>
        <v>0.69726247987117551</v>
      </c>
    </row>
    <row r="182" spans="1:23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>
        <v>2</v>
      </c>
      <c r="J182" t="s">
        <v>35</v>
      </c>
      <c r="K182">
        <v>1</v>
      </c>
      <c r="L182" t="s">
        <v>36</v>
      </c>
      <c r="M182">
        <v>19</v>
      </c>
      <c r="N182">
        <v>10</v>
      </c>
      <c r="O182">
        <v>18</v>
      </c>
      <c r="P182">
        <v>8</v>
      </c>
      <c r="Q182">
        <v>2</v>
      </c>
      <c r="R182">
        <v>0</v>
      </c>
      <c r="T182">
        <f t="shared" si="11"/>
        <v>0.35714285714285715</v>
      </c>
      <c r="U182">
        <f t="shared" si="8"/>
        <v>0.44444444444444442</v>
      </c>
      <c r="V182">
        <f t="shared" si="9"/>
        <v>0.36589403973509932</v>
      </c>
      <c r="W182">
        <f t="shared" si="10"/>
        <v>0.30273752012882449</v>
      </c>
    </row>
    <row r="183" spans="1:23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>
        <v>0</v>
      </c>
      <c r="J183" t="s">
        <v>40</v>
      </c>
      <c r="K183">
        <v>0</v>
      </c>
      <c r="L183" t="s">
        <v>40</v>
      </c>
      <c r="M183">
        <v>13</v>
      </c>
      <c r="N183">
        <v>2</v>
      </c>
      <c r="O183">
        <v>13</v>
      </c>
      <c r="P183">
        <v>5</v>
      </c>
      <c r="Q183">
        <v>4</v>
      </c>
      <c r="R183">
        <v>0</v>
      </c>
      <c r="T183">
        <f t="shared" si="11"/>
        <v>0.16071428571428573</v>
      </c>
      <c r="U183">
        <f t="shared" si="8"/>
        <v>0.7592592592592593</v>
      </c>
      <c r="V183">
        <f t="shared" si="9"/>
        <v>0.5927152317880795</v>
      </c>
      <c r="W183">
        <f t="shared" si="10"/>
        <v>0.50241545893719808</v>
      </c>
    </row>
    <row r="184" spans="1:23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>
        <v>2</v>
      </c>
      <c r="J184" t="s">
        <v>36</v>
      </c>
      <c r="K184">
        <v>1</v>
      </c>
      <c r="L184" t="s">
        <v>35</v>
      </c>
      <c r="M184">
        <v>11</v>
      </c>
      <c r="N184">
        <v>6</v>
      </c>
      <c r="O184">
        <v>7</v>
      </c>
      <c r="P184">
        <v>1</v>
      </c>
      <c r="Q184">
        <v>1</v>
      </c>
      <c r="R184">
        <v>0</v>
      </c>
      <c r="T184">
        <f t="shared" si="11"/>
        <v>0.19642857142857145</v>
      </c>
      <c r="U184">
        <f t="shared" si="8"/>
        <v>0.53703703703703709</v>
      </c>
      <c r="V184">
        <f t="shared" si="9"/>
        <v>0.5331125827814569</v>
      </c>
      <c r="W184">
        <f t="shared" si="10"/>
        <v>0.46537842190016104</v>
      </c>
    </row>
    <row r="185" spans="1:23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>
        <v>2</v>
      </c>
      <c r="J185" t="s">
        <v>36</v>
      </c>
      <c r="K185">
        <v>2</v>
      </c>
      <c r="L185" t="s">
        <v>35</v>
      </c>
      <c r="M185">
        <v>13</v>
      </c>
      <c r="N185">
        <v>3</v>
      </c>
      <c r="O185">
        <v>9</v>
      </c>
      <c r="P185">
        <v>5</v>
      </c>
      <c r="Q185">
        <v>1</v>
      </c>
      <c r="R185">
        <v>0</v>
      </c>
      <c r="T185">
        <f t="shared" si="11"/>
        <v>0.3928571428571429</v>
      </c>
      <c r="U185">
        <f t="shared" si="8"/>
        <v>0.46296296296296297</v>
      </c>
      <c r="V185">
        <f t="shared" si="9"/>
        <v>0.41887417218543044</v>
      </c>
      <c r="W185">
        <f t="shared" si="10"/>
        <v>0.35587761674718199</v>
      </c>
    </row>
    <row r="186" spans="1:23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>
        <v>0</v>
      </c>
      <c r="J186" t="s">
        <v>40</v>
      </c>
      <c r="K186">
        <v>0</v>
      </c>
      <c r="L186" t="s">
        <v>40</v>
      </c>
      <c r="M186">
        <v>7</v>
      </c>
      <c r="N186">
        <v>0</v>
      </c>
      <c r="O186">
        <v>7</v>
      </c>
      <c r="P186">
        <v>3</v>
      </c>
      <c r="Q186">
        <v>0</v>
      </c>
      <c r="R186">
        <v>0</v>
      </c>
      <c r="T186">
        <f t="shared" si="11"/>
        <v>7.1428571428571438E-2</v>
      </c>
      <c r="U186">
        <f t="shared" si="8"/>
        <v>0.42592592592592593</v>
      </c>
      <c r="V186">
        <f t="shared" si="9"/>
        <v>0.47847682119205298</v>
      </c>
      <c r="W186">
        <f t="shared" si="10"/>
        <v>0.46376811594202899</v>
      </c>
    </row>
    <row r="187" spans="1:23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>
        <v>2</v>
      </c>
      <c r="J187" t="s">
        <v>36</v>
      </c>
      <c r="K187">
        <v>1</v>
      </c>
      <c r="L187" t="s">
        <v>36</v>
      </c>
      <c r="M187">
        <v>20</v>
      </c>
      <c r="N187">
        <v>4</v>
      </c>
      <c r="O187">
        <v>9</v>
      </c>
      <c r="P187">
        <v>12</v>
      </c>
      <c r="Q187">
        <v>2</v>
      </c>
      <c r="R187">
        <v>0</v>
      </c>
      <c r="T187">
        <f t="shared" si="11"/>
        <v>0.32142857142857145</v>
      </c>
      <c r="U187">
        <f t="shared" si="8"/>
        <v>0.66666666666666663</v>
      </c>
      <c r="V187">
        <f t="shared" si="9"/>
        <v>0.52483443708609268</v>
      </c>
      <c r="W187">
        <f t="shared" si="10"/>
        <v>0.48631239935587761</v>
      </c>
    </row>
    <row r="188" spans="1:23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>
        <v>2</v>
      </c>
      <c r="J188" t="s">
        <v>35</v>
      </c>
      <c r="K188">
        <v>1</v>
      </c>
      <c r="L188" t="s">
        <v>35</v>
      </c>
      <c r="M188">
        <v>9</v>
      </c>
      <c r="N188">
        <v>6</v>
      </c>
      <c r="O188">
        <v>9</v>
      </c>
      <c r="P188">
        <v>4</v>
      </c>
      <c r="Q188">
        <v>4</v>
      </c>
      <c r="R188">
        <v>0</v>
      </c>
      <c r="T188">
        <f t="shared" si="11"/>
        <v>0.28571428571428575</v>
      </c>
      <c r="U188">
        <f t="shared" si="8"/>
        <v>1.8518518518518517E-2</v>
      </c>
      <c r="V188">
        <f t="shared" si="9"/>
        <v>7.1192052980132453E-2</v>
      </c>
      <c r="W188">
        <f t="shared" si="10"/>
        <v>4.6698872785829307E-2</v>
      </c>
    </row>
    <row r="189" spans="1:23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>
        <v>0</v>
      </c>
      <c r="J189" t="s">
        <v>40</v>
      </c>
      <c r="K189">
        <v>0</v>
      </c>
      <c r="L189" t="s">
        <v>40</v>
      </c>
      <c r="M189">
        <v>10</v>
      </c>
      <c r="N189">
        <v>0</v>
      </c>
      <c r="O189">
        <v>13</v>
      </c>
      <c r="P189">
        <v>2</v>
      </c>
      <c r="Q189">
        <v>1</v>
      </c>
      <c r="R189">
        <v>0</v>
      </c>
      <c r="T189">
        <f t="shared" si="11"/>
        <v>0.14285714285714288</v>
      </c>
      <c r="U189">
        <f t="shared" si="8"/>
        <v>0.53703703703703709</v>
      </c>
      <c r="V189">
        <f t="shared" si="9"/>
        <v>0.67715231788079466</v>
      </c>
      <c r="W189">
        <f t="shared" si="10"/>
        <v>0.63929146537842185</v>
      </c>
    </row>
    <row r="190" spans="1:23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>
        <v>1</v>
      </c>
      <c r="J190" t="s">
        <v>40</v>
      </c>
      <c r="K190">
        <v>1</v>
      </c>
      <c r="L190" t="s">
        <v>36</v>
      </c>
      <c r="M190">
        <v>5</v>
      </c>
      <c r="N190">
        <v>2</v>
      </c>
      <c r="O190">
        <v>6</v>
      </c>
      <c r="P190">
        <v>4</v>
      </c>
      <c r="Q190">
        <v>1</v>
      </c>
      <c r="R190">
        <v>0</v>
      </c>
      <c r="T190">
        <f t="shared" si="11"/>
        <v>5.3571428571428575E-2</v>
      </c>
      <c r="U190">
        <f t="shared" si="8"/>
        <v>0.5</v>
      </c>
      <c r="V190">
        <f t="shared" si="9"/>
        <v>0.50496688741721851</v>
      </c>
      <c r="W190">
        <f t="shared" si="10"/>
        <v>0.45571658615136879</v>
      </c>
    </row>
    <row r="191" spans="1:23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>
        <v>1</v>
      </c>
      <c r="J191" t="s">
        <v>40</v>
      </c>
      <c r="K191">
        <v>1</v>
      </c>
      <c r="L191" t="s">
        <v>40</v>
      </c>
      <c r="M191">
        <v>13</v>
      </c>
      <c r="N191">
        <v>4</v>
      </c>
      <c r="O191">
        <v>11</v>
      </c>
      <c r="P191">
        <v>9</v>
      </c>
      <c r="Q191">
        <v>1</v>
      </c>
      <c r="R191">
        <v>0</v>
      </c>
      <c r="T191">
        <f t="shared" si="11"/>
        <v>0.16071428571428573</v>
      </c>
      <c r="U191">
        <f t="shared" si="8"/>
        <v>0.61111111111111116</v>
      </c>
      <c r="V191">
        <f t="shared" si="9"/>
        <v>0.50662251655629142</v>
      </c>
      <c r="W191">
        <f t="shared" si="10"/>
        <v>0.43317230273752011</v>
      </c>
    </row>
    <row r="192" spans="1:23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>
        <v>2</v>
      </c>
      <c r="J192" t="s">
        <v>35</v>
      </c>
      <c r="K192">
        <v>0</v>
      </c>
      <c r="L192" t="s">
        <v>36</v>
      </c>
      <c r="M192">
        <v>13</v>
      </c>
      <c r="N192">
        <v>5</v>
      </c>
      <c r="O192">
        <v>10</v>
      </c>
      <c r="P192">
        <v>7</v>
      </c>
      <c r="Q192">
        <v>0</v>
      </c>
      <c r="R192">
        <v>0</v>
      </c>
      <c r="T192">
        <f t="shared" si="11"/>
        <v>0.25</v>
      </c>
      <c r="U192">
        <f t="shared" si="8"/>
        <v>0.68518518518518523</v>
      </c>
      <c r="V192">
        <f t="shared" si="9"/>
        <v>0.74668874172185429</v>
      </c>
      <c r="W192">
        <f t="shared" si="10"/>
        <v>0.71819645732689208</v>
      </c>
    </row>
    <row r="193" spans="1:23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>
        <v>1</v>
      </c>
      <c r="J193" t="s">
        <v>35</v>
      </c>
      <c r="K193">
        <v>0</v>
      </c>
      <c r="L193" t="s">
        <v>36</v>
      </c>
      <c r="M193">
        <v>19</v>
      </c>
      <c r="N193">
        <v>8</v>
      </c>
      <c r="O193">
        <v>15</v>
      </c>
      <c r="P193">
        <v>9</v>
      </c>
      <c r="Q193">
        <v>2</v>
      </c>
      <c r="R193">
        <v>0</v>
      </c>
      <c r="T193">
        <f t="shared" si="11"/>
        <v>0.32142857142857145</v>
      </c>
      <c r="U193">
        <f t="shared" si="8"/>
        <v>0.64814814814814814</v>
      </c>
      <c r="V193">
        <f t="shared" si="9"/>
        <v>0.49006622516556292</v>
      </c>
      <c r="W193">
        <f t="shared" si="10"/>
        <v>0.38808373590982287</v>
      </c>
    </row>
    <row r="194" spans="1:23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>
        <v>1</v>
      </c>
      <c r="J194" t="s">
        <v>36</v>
      </c>
      <c r="K194">
        <v>0</v>
      </c>
      <c r="L194" t="s">
        <v>40</v>
      </c>
      <c r="M194">
        <v>13</v>
      </c>
      <c r="N194">
        <v>6</v>
      </c>
      <c r="O194">
        <v>9</v>
      </c>
      <c r="P194">
        <v>6</v>
      </c>
      <c r="Q194">
        <v>0</v>
      </c>
      <c r="R194">
        <v>0</v>
      </c>
      <c r="T194">
        <f t="shared" si="11"/>
        <v>0.19642857142857145</v>
      </c>
      <c r="U194">
        <f t="shared" si="8"/>
        <v>0.29629629629629628</v>
      </c>
      <c r="V194">
        <f t="shared" si="9"/>
        <v>0.29635761589403975</v>
      </c>
      <c r="W194">
        <f t="shared" si="10"/>
        <v>0.24959742351046699</v>
      </c>
    </row>
    <row r="195" spans="1:23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>
        <v>4</v>
      </c>
      <c r="J195" t="s">
        <v>35</v>
      </c>
      <c r="K195">
        <v>2</v>
      </c>
      <c r="L195" t="s">
        <v>35</v>
      </c>
      <c r="M195">
        <v>10</v>
      </c>
      <c r="N195">
        <v>7</v>
      </c>
      <c r="O195">
        <v>8</v>
      </c>
      <c r="P195">
        <v>7</v>
      </c>
      <c r="Q195">
        <v>2</v>
      </c>
      <c r="R195">
        <v>0</v>
      </c>
      <c r="T195">
        <f t="shared" si="11"/>
        <v>0.3392857142857143</v>
      </c>
      <c r="U195">
        <f t="shared" ref="U195:U258" si="12">(F195-(MIN($F$2:$F$761)))/((MAX($F$2:$F$761))-(MIN($F$2:$F$761)))</f>
        <v>0.61111111111111116</v>
      </c>
      <c r="V195">
        <f t="shared" ref="V195:V258" si="13">(G195-(MIN($G$2:$G$761)))/((MAX($G$2:$G$761))-(MIN($G$2:$G$761)))</f>
        <v>0.6241721854304636</v>
      </c>
      <c r="W195">
        <f t="shared" ref="W195:W258" si="14">(H195-(MIN($H$2:$H$761)))/((MAX($H$2:$H$761))-(MIN($H$2:$H$761)))</f>
        <v>0.61513687600644118</v>
      </c>
    </row>
    <row r="196" spans="1:23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>
        <v>0</v>
      </c>
      <c r="J196" t="s">
        <v>40</v>
      </c>
      <c r="K196">
        <v>0</v>
      </c>
      <c r="L196" t="s">
        <v>40</v>
      </c>
      <c r="M196">
        <v>8</v>
      </c>
      <c r="N196">
        <v>1</v>
      </c>
      <c r="O196">
        <v>10</v>
      </c>
      <c r="P196">
        <v>2</v>
      </c>
      <c r="Q196">
        <v>2</v>
      </c>
      <c r="R196">
        <v>0</v>
      </c>
      <c r="T196">
        <f t="shared" ref="T196:T259" si="15">(E196-(MIN($E$2:$E$761)))/((MAX($E$2:$E$761))-(MIN($E$2:$E$761)))</f>
        <v>5.3571428571428575E-2</v>
      </c>
      <c r="U196">
        <f t="shared" si="12"/>
        <v>0.5</v>
      </c>
      <c r="V196">
        <f t="shared" si="13"/>
        <v>0.47682119205298013</v>
      </c>
      <c r="W196">
        <f t="shared" si="14"/>
        <v>0.45732689210950078</v>
      </c>
    </row>
    <row r="197" spans="1:23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>
        <v>1</v>
      </c>
      <c r="J197" t="s">
        <v>36</v>
      </c>
      <c r="K197">
        <v>0</v>
      </c>
      <c r="L197" t="s">
        <v>40</v>
      </c>
      <c r="M197">
        <v>11</v>
      </c>
      <c r="N197">
        <v>4</v>
      </c>
      <c r="O197">
        <v>17</v>
      </c>
      <c r="P197">
        <v>2</v>
      </c>
      <c r="Q197">
        <v>2</v>
      </c>
      <c r="R197">
        <v>0</v>
      </c>
      <c r="T197">
        <f t="shared" si="15"/>
        <v>0.26785714285714285</v>
      </c>
      <c r="U197">
        <f t="shared" si="12"/>
        <v>0.40740740740740738</v>
      </c>
      <c r="V197">
        <f t="shared" si="13"/>
        <v>0.4056291390728477</v>
      </c>
      <c r="W197">
        <f t="shared" si="14"/>
        <v>0.40418679549114334</v>
      </c>
    </row>
    <row r="198" spans="1:23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>
        <v>2</v>
      </c>
      <c r="J198" t="s">
        <v>36</v>
      </c>
      <c r="K198">
        <v>0</v>
      </c>
      <c r="L198" t="s">
        <v>40</v>
      </c>
      <c r="M198">
        <v>15</v>
      </c>
      <c r="N198">
        <v>4</v>
      </c>
      <c r="O198">
        <v>10</v>
      </c>
      <c r="P198">
        <v>9</v>
      </c>
      <c r="Q198">
        <v>1</v>
      </c>
      <c r="R198">
        <v>0</v>
      </c>
      <c r="T198">
        <f t="shared" si="15"/>
        <v>0.3928571428571429</v>
      </c>
      <c r="U198">
        <f t="shared" si="12"/>
        <v>0.92592592592592593</v>
      </c>
      <c r="V198">
        <f t="shared" si="13"/>
        <v>0.89238410596026485</v>
      </c>
      <c r="W198">
        <f t="shared" si="14"/>
        <v>0.81320450885668272</v>
      </c>
    </row>
    <row r="199" spans="1:23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>
        <v>2</v>
      </c>
      <c r="J199" t="s">
        <v>36</v>
      </c>
      <c r="K199">
        <v>0</v>
      </c>
      <c r="L199" t="s">
        <v>36</v>
      </c>
      <c r="M199">
        <v>19</v>
      </c>
      <c r="N199">
        <v>6</v>
      </c>
      <c r="O199">
        <v>10</v>
      </c>
      <c r="P199">
        <v>6</v>
      </c>
      <c r="Q199">
        <v>2</v>
      </c>
      <c r="R199">
        <v>0</v>
      </c>
      <c r="T199">
        <f t="shared" si="15"/>
        <v>0.48214285714285721</v>
      </c>
      <c r="U199">
        <f t="shared" si="12"/>
        <v>0.55555555555555558</v>
      </c>
      <c r="V199">
        <f t="shared" si="13"/>
        <v>0.44867549668874174</v>
      </c>
      <c r="W199">
        <f t="shared" si="14"/>
        <v>0.41867954911433175</v>
      </c>
    </row>
    <row r="200" spans="1:23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>
        <v>0</v>
      </c>
      <c r="J200" t="s">
        <v>40</v>
      </c>
      <c r="K200">
        <v>0</v>
      </c>
      <c r="L200" t="s">
        <v>40</v>
      </c>
      <c r="M200">
        <v>13</v>
      </c>
      <c r="N200">
        <v>6</v>
      </c>
      <c r="O200">
        <v>10</v>
      </c>
      <c r="P200">
        <v>5</v>
      </c>
      <c r="Q200">
        <v>1</v>
      </c>
      <c r="R200">
        <v>0</v>
      </c>
      <c r="T200">
        <f t="shared" si="15"/>
        <v>0.26785714285714285</v>
      </c>
      <c r="U200">
        <f t="shared" si="12"/>
        <v>0.68518518518518523</v>
      </c>
      <c r="V200">
        <f t="shared" si="13"/>
        <v>0.65231788079470199</v>
      </c>
      <c r="W200">
        <f t="shared" si="14"/>
        <v>0.58454106280193241</v>
      </c>
    </row>
    <row r="201" spans="1:23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>
        <v>2</v>
      </c>
      <c r="J201" t="s">
        <v>36</v>
      </c>
      <c r="K201">
        <v>0</v>
      </c>
      <c r="L201" t="s">
        <v>36</v>
      </c>
      <c r="M201">
        <v>18</v>
      </c>
      <c r="N201">
        <v>6</v>
      </c>
      <c r="O201">
        <v>4</v>
      </c>
      <c r="P201">
        <v>4</v>
      </c>
      <c r="Q201">
        <v>0</v>
      </c>
      <c r="R201">
        <v>0</v>
      </c>
      <c r="T201">
        <f t="shared" si="15"/>
        <v>0.44642857142857145</v>
      </c>
      <c r="U201">
        <f t="shared" si="12"/>
        <v>0.40740740740740738</v>
      </c>
      <c r="V201">
        <f t="shared" si="13"/>
        <v>0.41390728476821192</v>
      </c>
      <c r="W201">
        <f t="shared" si="14"/>
        <v>0.3639291465378422</v>
      </c>
    </row>
    <row r="202" spans="1:23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>
        <v>2</v>
      </c>
      <c r="J202" t="s">
        <v>36</v>
      </c>
      <c r="K202">
        <v>1</v>
      </c>
      <c r="L202" t="s">
        <v>35</v>
      </c>
      <c r="M202">
        <v>26</v>
      </c>
      <c r="N202">
        <v>10</v>
      </c>
      <c r="O202">
        <v>15</v>
      </c>
      <c r="P202">
        <v>9</v>
      </c>
      <c r="Q202">
        <v>2</v>
      </c>
      <c r="R202">
        <v>0</v>
      </c>
      <c r="T202">
        <f t="shared" si="15"/>
        <v>0.44642857142857145</v>
      </c>
      <c r="U202">
        <f t="shared" si="12"/>
        <v>0.62962962962962965</v>
      </c>
      <c r="V202">
        <f t="shared" si="13"/>
        <v>0.4370860927152318</v>
      </c>
      <c r="W202">
        <f t="shared" si="14"/>
        <v>0.40901771336553944</v>
      </c>
    </row>
    <row r="203" spans="1:23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>
        <v>3</v>
      </c>
      <c r="J203" t="s">
        <v>35</v>
      </c>
      <c r="K203">
        <v>2</v>
      </c>
      <c r="L203" t="s">
        <v>35</v>
      </c>
      <c r="M203">
        <v>4</v>
      </c>
      <c r="N203">
        <v>3</v>
      </c>
      <c r="O203">
        <v>9</v>
      </c>
      <c r="P203">
        <v>0</v>
      </c>
      <c r="Q203">
        <v>3</v>
      </c>
      <c r="R203">
        <v>0</v>
      </c>
      <c r="T203">
        <f t="shared" si="15"/>
        <v>0.17857142857142858</v>
      </c>
      <c r="U203">
        <f t="shared" si="12"/>
        <v>0.3888888888888889</v>
      </c>
      <c r="V203">
        <f t="shared" si="13"/>
        <v>0.39072847682119205</v>
      </c>
      <c r="W203">
        <f t="shared" si="14"/>
        <v>0.3671497584541063</v>
      </c>
    </row>
    <row r="204" spans="1:23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>
        <v>1</v>
      </c>
      <c r="J204" t="s">
        <v>36</v>
      </c>
      <c r="K204">
        <v>1</v>
      </c>
      <c r="L204" t="s">
        <v>35</v>
      </c>
      <c r="M204">
        <v>6</v>
      </c>
      <c r="N204">
        <v>3</v>
      </c>
      <c r="O204">
        <v>7</v>
      </c>
      <c r="P204">
        <v>0</v>
      </c>
      <c r="Q204">
        <v>2</v>
      </c>
      <c r="R204">
        <v>0</v>
      </c>
      <c r="T204">
        <f t="shared" si="15"/>
        <v>5.3571428571428575E-2</v>
      </c>
      <c r="U204">
        <f t="shared" si="12"/>
        <v>0.12962962962962962</v>
      </c>
      <c r="V204">
        <f t="shared" si="13"/>
        <v>0.10264900662251655</v>
      </c>
      <c r="W204">
        <f t="shared" si="14"/>
        <v>6.4412238325281798E-2</v>
      </c>
    </row>
    <row r="205" spans="1:23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>
        <v>0</v>
      </c>
      <c r="J205" t="s">
        <v>40</v>
      </c>
      <c r="K205">
        <v>0</v>
      </c>
      <c r="L205" t="s">
        <v>36</v>
      </c>
      <c r="M205">
        <v>10</v>
      </c>
      <c r="N205">
        <v>3</v>
      </c>
      <c r="O205">
        <v>17</v>
      </c>
      <c r="P205">
        <v>8</v>
      </c>
      <c r="Q205">
        <v>2</v>
      </c>
      <c r="R205">
        <v>0</v>
      </c>
      <c r="T205">
        <f t="shared" si="15"/>
        <v>0.19642857142857145</v>
      </c>
      <c r="U205">
        <f t="shared" si="12"/>
        <v>0.5</v>
      </c>
      <c r="V205">
        <f t="shared" si="13"/>
        <v>0.43377483443708609</v>
      </c>
      <c r="W205">
        <f t="shared" si="14"/>
        <v>0.37842190016103061</v>
      </c>
    </row>
    <row r="206" spans="1:23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>
        <v>0</v>
      </c>
      <c r="J206" t="s">
        <v>40</v>
      </c>
      <c r="K206">
        <v>0</v>
      </c>
      <c r="L206" t="s">
        <v>36</v>
      </c>
      <c r="M206">
        <v>21</v>
      </c>
      <c r="N206">
        <v>4</v>
      </c>
      <c r="O206">
        <v>7</v>
      </c>
      <c r="P206">
        <v>4</v>
      </c>
      <c r="Q206">
        <v>0</v>
      </c>
      <c r="R206">
        <v>0</v>
      </c>
      <c r="T206">
        <f t="shared" si="15"/>
        <v>0.3035714285714286</v>
      </c>
      <c r="U206">
        <f t="shared" si="12"/>
        <v>0.62962962962962965</v>
      </c>
      <c r="V206">
        <f t="shared" si="13"/>
        <v>0.74503311258278149</v>
      </c>
      <c r="W206">
        <f t="shared" si="14"/>
        <v>0.677938808373591</v>
      </c>
    </row>
    <row r="207" spans="1:23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>
        <v>3</v>
      </c>
      <c r="J207" t="s">
        <v>35</v>
      </c>
      <c r="K207">
        <v>1</v>
      </c>
      <c r="L207" t="s">
        <v>35</v>
      </c>
      <c r="M207">
        <v>17</v>
      </c>
      <c r="N207">
        <v>5</v>
      </c>
      <c r="O207">
        <v>10</v>
      </c>
      <c r="P207">
        <v>4</v>
      </c>
      <c r="Q207">
        <v>0</v>
      </c>
      <c r="R207">
        <v>0</v>
      </c>
      <c r="T207">
        <f t="shared" si="15"/>
        <v>0.37500000000000006</v>
      </c>
      <c r="U207">
        <f t="shared" si="12"/>
        <v>0.68518518518518523</v>
      </c>
      <c r="V207">
        <f t="shared" si="13"/>
        <v>0.69536423841059603</v>
      </c>
      <c r="W207">
        <f t="shared" si="14"/>
        <v>0.65378421900161032</v>
      </c>
    </row>
    <row r="208" spans="1:23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>
        <v>2</v>
      </c>
      <c r="J208" t="s">
        <v>35</v>
      </c>
      <c r="K208">
        <v>2</v>
      </c>
      <c r="L208" t="s">
        <v>35</v>
      </c>
      <c r="M208">
        <v>14</v>
      </c>
      <c r="N208">
        <v>4</v>
      </c>
      <c r="O208">
        <v>16</v>
      </c>
      <c r="P208">
        <v>10</v>
      </c>
      <c r="Q208">
        <v>3</v>
      </c>
      <c r="R208">
        <v>0</v>
      </c>
      <c r="T208">
        <f t="shared" si="15"/>
        <v>0.25</v>
      </c>
      <c r="U208">
        <f t="shared" si="12"/>
        <v>0.55555555555555558</v>
      </c>
      <c r="V208">
        <f t="shared" si="13"/>
        <v>0.43543046357615894</v>
      </c>
      <c r="W208">
        <f t="shared" si="14"/>
        <v>0.40257648953301128</v>
      </c>
    </row>
    <row r="209" spans="1:23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>
        <v>0</v>
      </c>
      <c r="J209" t="s">
        <v>40</v>
      </c>
      <c r="K209">
        <v>0</v>
      </c>
      <c r="L209" t="s">
        <v>36</v>
      </c>
      <c r="M209">
        <v>5</v>
      </c>
      <c r="N209">
        <v>3</v>
      </c>
      <c r="O209">
        <v>13</v>
      </c>
      <c r="P209">
        <v>1</v>
      </c>
      <c r="Q209">
        <v>2</v>
      </c>
      <c r="R209">
        <v>0</v>
      </c>
      <c r="T209">
        <f t="shared" si="15"/>
        <v>5.3571428571428575E-2</v>
      </c>
      <c r="U209">
        <f t="shared" si="12"/>
        <v>0.44444444444444442</v>
      </c>
      <c r="V209">
        <f t="shared" si="13"/>
        <v>0.38245033112582782</v>
      </c>
      <c r="W209">
        <f t="shared" si="14"/>
        <v>0.3687600644122383</v>
      </c>
    </row>
    <row r="210" spans="1:23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>
        <v>3</v>
      </c>
      <c r="J210" t="s">
        <v>35</v>
      </c>
      <c r="K210">
        <v>0</v>
      </c>
      <c r="L210" t="s">
        <v>40</v>
      </c>
      <c r="M210">
        <v>23</v>
      </c>
      <c r="N210">
        <v>9</v>
      </c>
      <c r="O210">
        <v>7</v>
      </c>
      <c r="P210">
        <v>5</v>
      </c>
      <c r="Q210">
        <v>1</v>
      </c>
      <c r="R210">
        <v>0</v>
      </c>
      <c r="T210">
        <f t="shared" si="15"/>
        <v>0.60714285714285721</v>
      </c>
      <c r="U210">
        <f t="shared" si="12"/>
        <v>0.68518518518518523</v>
      </c>
      <c r="V210">
        <f t="shared" si="13"/>
        <v>0.69867549668874174</v>
      </c>
      <c r="W210">
        <f t="shared" si="14"/>
        <v>0.63446054750402581</v>
      </c>
    </row>
    <row r="211" spans="1:23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>
        <v>1</v>
      </c>
      <c r="J211" t="s">
        <v>40</v>
      </c>
      <c r="K211">
        <v>1</v>
      </c>
      <c r="L211" t="s">
        <v>40</v>
      </c>
      <c r="M211">
        <v>13</v>
      </c>
      <c r="N211">
        <v>5</v>
      </c>
      <c r="O211">
        <v>7</v>
      </c>
      <c r="P211">
        <v>7</v>
      </c>
      <c r="Q211">
        <v>1</v>
      </c>
      <c r="R211">
        <v>0</v>
      </c>
      <c r="T211">
        <f t="shared" si="15"/>
        <v>0.14285714285714288</v>
      </c>
      <c r="U211">
        <f t="shared" si="12"/>
        <v>0.61111111111111116</v>
      </c>
      <c r="V211">
        <f t="shared" si="13"/>
        <v>0.41887417218543044</v>
      </c>
      <c r="W211">
        <f t="shared" si="14"/>
        <v>0.35265700483091789</v>
      </c>
    </row>
    <row r="212" spans="1:23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>
        <v>0</v>
      </c>
      <c r="J212" t="s">
        <v>40</v>
      </c>
      <c r="K212">
        <v>0</v>
      </c>
      <c r="L212" t="s">
        <v>36</v>
      </c>
      <c r="M212">
        <v>11</v>
      </c>
      <c r="N212">
        <v>6</v>
      </c>
      <c r="O212">
        <v>6</v>
      </c>
      <c r="P212">
        <v>2</v>
      </c>
      <c r="Q212">
        <v>2</v>
      </c>
      <c r="R212">
        <v>0</v>
      </c>
      <c r="T212">
        <f t="shared" si="15"/>
        <v>0.125</v>
      </c>
      <c r="U212">
        <f t="shared" si="12"/>
        <v>0.31481481481481483</v>
      </c>
      <c r="V212">
        <f t="shared" si="13"/>
        <v>0.23675496688741721</v>
      </c>
      <c r="W212">
        <f t="shared" si="14"/>
        <v>0.22383252818035426</v>
      </c>
    </row>
    <row r="213" spans="1:23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>
        <v>0</v>
      </c>
      <c r="J213" t="s">
        <v>40</v>
      </c>
      <c r="K213">
        <v>0</v>
      </c>
      <c r="L213" t="s">
        <v>36</v>
      </c>
      <c r="M213">
        <v>8</v>
      </c>
      <c r="N213">
        <v>4</v>
      </c>
      <c r="O213">
        <v>8</v>
      </c>
      <c r="P213">
        <v>5</v>
      </c>
      <c r="Q213">
        <v>3</v>
      </c>
      <c r="R213">
        <v>0</v>
      </c>
      <c r="T213">
        <f t="shared" si="15"/>
        <v>0.10714285714285715</v>
      </c>
      <c r="U213">
        <f t="shared" si="12"/>
        <v>0.31481481481481483</v>
      </c>
      <c r="V213">
        <f t="shared" si="13"/>
        <v>0.35430463576158938</v>
      </c>
      <c r="W213">
        <f t="shared" si="14"/>
        <v>0.30434782608695654</v>
      </c>
    </row>
    <row r="214" spans="1:23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>
        <v>0</v>
      </c>
      <c r="J214" t="s">
        <v>40</v>
      </c>
      <c r="K214">
        <v>0</v>
      </c>
      <c r="L214" t="s">
        <v>36</v>
      </c>
      <c r="M214">
        <v>7</v>
      </c>
      <c r="N214">
        <v>0</v>
      </c>
      <c r="O214">
        <v>13</v>
      </c>
      <c r="P214">
        <v>2</v>
      </c>
      <c r="Q214">
        <v>1</v>
      </c>
      <c r="R214">
        <v>1</v>
      </c>
      <c r="T214">
        <f t="shared" si="15"/>
        <v>5.3571428571428575E-2</v>
      </c>
      <c r="U214">
        <f t="shared" si="12"/>
        <v>0.55555555555555558</v>
      </c>
      <c r="V214">
        <f t="shared" si="13"/>
        <v>0.61258278145695366</v>
      </c>
      <c r="W214">
        <f t="shared" si="14"/>
        <v>0.54428341384863121</v>
      </c>
    </row>
    <row r="215" spans="1:23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>
        <v>2</v>
      </c>
      <c r="J215" t="s">
        <v>36</v>
      </c>
      <c r="K215">
        <v>1</v>
      </c>
      <c r="L215" t="s">
        <v>35</v>
      </c>
      <c r="M215">
        <v>18</v>
      </c>
      <c r="N215">
        <v>6</v>
      </c>
      <c r="O215">
        <v>10</v>
      </c>
      <c r="P215">
        <v>10</v>
      </c>
      <c r="Q215">
        <v>2</v>
      </c>
      <c r="R215">
        <v>0</v>
      </c>
      <c r="T215">
        <f t="shared" si="15"/>
        <v>0.23214285714285718</v>
      </c>
      <c r="U215">
        <f t="shared" si="12"/>
        <v>0.79629629629629628</v>
      </c>
      <c r="V215">
        <f t="shared" si="13"/>
        <v>0.55794701986754969</v>
      </c>
      <c r="W215">
        <f t="shared" si="14"/>
        <v>0.52012882447665054</v>
      </c>
    </row>
    <row r="216" spans="1:23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>
        <v>3</v>
      </c>
      <c r="J216" t="s">
        <v>35</v>
      </c>
      <c r="K216">
        <v>3</v>
      </c>
      <c r="L216" t="s">
        <v>35</v>
      </c>
      <c r="M216">
        <v>12</v>
      </c>
      <c r="N216">
        <v>6</v>
      </c>
      <c r="O216">
        <v>14</v>
      </c>
      <c r="P216">
        <v>3</v>
      </c>
      <c r="Q216">
        <v>2</v>
      </c>
      <c r="R216">
        <v>0</v>
      </c>
      <c r="T216">
        <f t="shared" si="15"/>
        <v>0.32142857142857145</v>
      </c>
      <c r="U216">
        <f t="shared" si="12"/>
        <v>0.24074074074074073</v>
      </c>
      <c r="V216">
        <f t="shared" si="13"/>
        <v>0.26490066225165565</v>
      </c>
      <c r="W216">
        <f t="shared" si="14"/>
        <v>0.25925925925925924</v>
      </c>
    </row>
    <row r="217" spans="1:23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>
        <v>1</v>
      </c>
      <c r="J217" t="s">
        <v>40</v>
      </c>
      <c r="K217">
        <v>1</v>
      </c>
      <c r="L217" t="s">
        <v>36</v>
      </c>
      <c r="M217">
        <v>10</v>
      </c>
      <c r="N217">
        <v>1</v>
      </c>
      <c r="O217">
        <v>13</v>
      </c>
      <c r="P217">
        <v>4</v>
      </c>
      <c r="Q217">
        <v>3</v>
      </c>
      <c r="R217">
        <v>0</v>
      </c>
      <c r="T217">
        <f t="shared" si="15"/>
        <v>0.26785714285714285</v>
      </c>
      <c r="U217">
        <f t="shared" si="12"/>
        <v>0.51851851851851849</v>
      </c>
      <c r="V217">
        <f t="shared" si="13"/>
        <v>0.48178807947019869</v>
      </c>
      <c r="W217">
        <f t="shared" si="14"/>
        <v>0.44766505636070852</v>
      </c>
    </row>
    <row r="218" spans="1:23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>
        <v>3</v>
      </c>
      <c r="J218" t="s">
        <v>35</v>
      </c>
      <c r="K218">
        <v>3</v>
      </c>
      <c r="L218" t="s">
        <v>35</v>
      </c>
      <c r="M218">
        <v>14</v>
      </c>
      <c r="N218">
        <v>5</v>
      </c>
      <c r="O218">
        <v>4</v>
      </c>
      <c r="P218">
        <v>2</v>
      </c>
      <c r="Q218">
        <v>0</v>
      </c>
      <c r="R218">
        <v>0</v>
      </c>
      <c r="T218">
        <f t="shared" si="15"/>
        <v>0.32142857142857145</v>
      </c>
      <c r="U218">
        <f t="shared" si="12"/>
        <v>0.40740740740740738</v>
      </c>
      <c r="V218">
        <f t="shared" si="13"/>
        <v>0.35927152317880795</v>
      </c>
      <c r="W218">
        <f t="shared" si="14"/>
        <v>0.33172302737520126</v>
      </c>
    </row>
    <row r="219" spans="1:23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>
        <v>0</v>
      </c>
      <c r="J219" t="s">
        <v>40</v>
      </c>
      <c r="K219">
        <v>0</v>
      </c>
      <c r="L219" t="s">
        <v>40</v>
      </c>
      <c r="M219">
        <v>8</v>
      </c>
      <c r="N219">
        <v>4</v>
      </c>
      <c r="O219">
        <v>4</v>
      </c>
      <c r="P219">
        <v>4</v>
      </c>
      <c r="Q219">
        <v>0</v>
      </c>
      <c r="R219">
        <v>0</v>
      </c>
      <c r="T219">
        <f t="shared" si="15"/>
        <v>8.9285714285714288E-2</v>
      </c>
      <c r="U219">
        <f t="shared" si="12"/>
        <v>0.18518518518518517</v>
      </c>
      <c r="V219">
        <f t="shared" si="13"/>
        <v>0.28476821192052981</v>
      </c>
      <c r="W219">
        <f t="shared" si="14"/>
        <v>0.30917874396135264</v>
      </c>
    </row>
    <row r="220" spans="1:23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>
        <v>3</v>
      </c>
      <c r="J220" t="s">
        <v>35</v>
      </c>
      <c r="K220">
        <v>1</v>
      </c>
      <c r="L220" t="s">
        <v>36</v>
      </c>
      <c r="M220">
        <v>19</v>
      </c>
      <c r="N220">
        <v>7</v>
      </c>
      <c r="O220">
        <v>8</v>
      </c>
      <c r="P220">
        <v>3</v>
      </c>
      <c r="Q220">
        <v>4</v>
      </c>
      <c r="R220">
        <v>0</v>
      </c>
      <c r="T220">
        <f t="shared" si="15"/>
        <v>0.5535714285714286</v>
      </c>
      <c r="U220">
        <f t="shared" si="12"/>
        <v>0.7407407407407407</v>
      </c>
      <c r="V220">
        <f t="shared" si="13"/>
        <v>0.69205298013245031</v>
      </c>
      <c r="W220">
        <f t="shared" si="14"/>
        <v>0.65700483091787443</v>
      </c>
    </row>
    <row r="221" spans="1:23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>
        <v>5</v>
      </c>
      <c r="J221" t="s">
        <v>35</v>
      </c>
      <c r="K221">
        <v>1</v>
      </c>
      <c r="L221" t="s">
        <v>35</v>
      </c>
      <c r="M221">
        <v>16</v>
      </c>
      <c r="N221">
        <v>10</v>
      </c>
      <c r="O221">
        <v>9</v>
      </c>
      <c r="P221">
        <v>3</v>
      </c>
      <c r="Q221">
        <v>2</v>
      </c>
      <c r="R221">
        <v>0</v>
      </c>
      <c r="T221">
        <f t="shared" si="15"/>
        <v>0.3035714285714286</v>
      </c>
      <c r="U221">
        <f t="shared" si="12"/>
        <v>0.5</v>
      </c>
      <c r="V221">
        <f t="shared" si="13"/>
        <v>0.30629139072847683</v>
      </c>
      <c r="W221">
        <f t="shared" si="14"/>
        <v>0.27858293075684382</v>
      </c>
    </row>
    <row r="222" spans="1:23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>
        <v>0</v>
      </c>
      <c r="J222" t="s">
        <v>40</v>
      </c>
      <c r="K222">
        <v>0</v>
      </c>
      <c r="L222" t="s">
        <v>40</v>
      </c>
      <c r="M222">
        <v>16</v>
      </c>
      <c r="N222">
        <v>1</v>
      </c>
      <c r="O222">
        <v>8</v>
      </c>
      <c r="P222">
        <v>9</v>
      </c>
      <c r="Q222">
        <v>3</v>
      </c>
      <c r="R222">
        <v>0</v>
      </c>
      <c r="T222">
        <f t="shared" si="15"/>
        <v>0.125</v>
      </c>
      <c r="U222">
        <f t="shared" si="12"/>
        <v>0.85185185185185186</v>
      </c>
      <c r="V222">
        <f t="shared" si="13"/>
        <v>0.8112582781456954</v>
      </c>
      <c r="W222">
        <f t="shared" si="14"/>
        <v>0.73913043478260865</v>
      </c>
    </row>
    <row r="223" spans="1:23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>
        <v>4</v>
      </c>
      <c r="J223" t="s">
        <v>35</v>
      </c>
      <c r="K223">
        <v>3</v>
      </c>
      <c r="L223" t="s">
        <v>35</v>
      </c>
      <c r="M223">
        <v>16</v>
      </c>
      <c r="N223">
        <v>6</v>
      </c>
      <c r="O223">
        <v>10</v>
      </c>
      <c r="P223">
        <v>3</v>
      </c>
      <c r="Q223">
        <v>0</v>
      </c>
      <c r="R223">
        <v>0</v>
      </c>
      <c r="T223">
        <f t="shared" si="15"/>
        <v>0.35714285714285715</v>
      </c>
      <c r="U223">
        <f t="shared" si="12"/>
        <v>0.87037037037037035</v>
      </c>
      <c r="V223">
        <f t="shared" si="13"/>
        <v>0.9668874172185431</v>
      </c>
      <c r="W223">
        <f t="shared" si="14"/>
        <v>0.91465378421900156</v>
      </c>
    </row>
    <row r="224" spans="1:23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>
        <v>1</v>
      </c>
      <c r="J224" t="s">
        <v>40</v>
      </c>
      <c r="K224">
        <v>1</v>
      </c>
      <c r="L224" t="s">
        <v>40</v>
      </c>
      <c r="M224">
        <v>12</v>
      </c>
      <c r="N224">
        <v>5</v>
      </c>
      <c r="O224">
        <v>10</v>
      </c>
      <c r="P224">
        <v>3</v>
      </c>
      <c r="Q224">
        <v>1</v>
      </c>
      <c r="R224">
        <v>0</v>
      </c>
      <c r="T224">
        <f t="shared" si="15"/>
        <v>0.14285714285714288</v>
      </c>
      <c r="U224">
        <f t="shared" si="12"/>
        <v>0.55555555555555558</v>
      </c>
      <c r="V224">
        <f t="shared" si="13"/>
        <v>0.5016556291390728</v>
      </c>
      <c r="W224">
        <f t="shared" si="14"/>
        <v>0.4718196457326892</v>
      </c>
    </row>
    <row r="225" spans="1:23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>
        <v>0</v>
      </c>
      <c r="J225" t="s">
        <v>40</v>
      </c>
      <c r="K225">
        <v>0</v>
      </c>
      <c r="L225" t="s">
        <v>36</v>
      </c>
      <c r="M225">
        <v>9</v>
      </c>
      <c r="N225">
        <v>4</v>
      </c>
      <c r="O225">
        <v>20</v>
      </c>
      <c r="P225">
        <v>1</v>
      </c>
      <c r="Q225">
        <v>0</v>
      </c>
      <c r="R225">
        <v>1</v>
      </c>
      <c r="T225">
        <f t="shared" si="15"/>
        <v>0.125</v>
      </c>
      <c r="U225">
        <f t="shared" si="12"/>
        <v>0.51851851851851849</v>
      </c>
      <c r="V225">
        <f t="shared" si="13"/>
        <v>0.43046357615894038</v>
      </c>
      <c r="W225">
        <f t="shared" si="14"/>
        <v>0.41223832528180354</v>
      </c>
    </row>
    <row r="226" spans="1:23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>
        <v>3</v>
      </c>
      <c r="J226" t="s">
        <v>35</v>
      </c>
      <c r="K226">
        <v>1</v>
      </c>
      <c r="L226" t="s">
        <v>36</v>
      </c>
      <c r="M226">
        <v>15</v>
      </c>
      <c r="N226">
        <v>6</v>
      </c>
      <c r="O226">
        <v>6</v>
      </c>
      <c r="P226">
        <v>2</v>
      </c>
      <c r="Q226">
        <v>3</v>
      </c>
      <c r="R226">
        <v>0</v>
      </c>
      <c r="T226">
        <f t="shared" si="15"/>
        <v>0.3928571428571429</v>
      </c>
      <c r="U226">
        <f t="shared" si="12"/>
        <v>0.61111111111111116</v>
      </c>
      <c r="V226">
        <f t="shared" si="13"/>
        <v>0.6572847682119205</v>
      </c>
      <c r="W226">
        <f t="shared" si="14"/>
        <v>0.62157809983896939</v>
      </c>
    </row>
    <row r="227" spans="1:23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>
        <v>1</v>
      </c>
      <c r="J227" t="s">
        <v>40</v>
      </c>
      <c r="K227">
        <v>0</v>
      </c>
      <c r="L227" t="s">
        <v>36</v>
      </c>
      <c r="M227">
        <v>16</v>
      </c>
      <c r="N227">
        <v>5</v>
      </c>
      <c r="O227">
        <v>8</v>
      </c>
      <c r="P227">
        <v>4</v>
      </c>
      <c r="Q227">
        <v>2</v>
      </c>
      <c r="R227">
        <v>0</v>
      </c>
      <c r="T227">
        <f t="shared" si="15"/>
        <v>0.19642857142857145</v>
      </c>
      <c r="U227">
        <f t="shared" si="12"/>
        <v>0.44444444444444442</v>
      </c>
      <c r="V227">
        <f t="shared" si="13"/>
        <v>0.23841059602649006</v>
      </c>
      <c r="W227">
        <f t="shared" si="14"/>
        <v>0.17713365539452497</v>
      </c>
    </row>
    <row r="228" spans="1:23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>
        <v>1</v>
      </c>
      <c r="J228" t="s">
        <v>40</v>
      </c>
      <c r="K228">
        <v>1</v>
      </c>
      <c r="L228" t="s">
        <v>35</v>
      </c>
      <c r="M228">
        <v>15</v>
      </c>
      <c r="N228">
        <v>6</v>
      </c>
      <c r="O228">
        <v>6</v>
      </c>
      <c r="P228">
        <v>6</v>
      </c>
      <c r="Q228">
        <v>1</v>
      </c>
      <c r="R228">
        <v>0</v>
      </c>
      <c r="T228">
        <f t="shared" si="15"/>
        <v>0.17857142857142858</v>
      </c>
      <c r="U228">
        <f t="shared" si="12"/>
        <v>0.70370370370370372</v>
      </c>
      <c r="V228">
        <f t="shared" si="13"/>
        <v>0.66059602649006621</v>
      </c>
      <c r="W228">
        <f t="shared" si="14"/>
        <v>0.57165861513687599</v>
      </c>
    </row>
    <row r="229" spans="1:23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>
        <v>1</v>
      </c>
      <c r="J229" t="s">
        <v>36</v>
      </c>
      <c r="K229">
        <v>1</v>
      </c>
      <c r="L229" t="s">
        <v>35</v>
      </c>
      <c r="M229">
        <v>14</v>
      </c>
      <c r="N229">
        <v>4</v>
      </c>
      <c r="O229">
        <v>13</v>
      </c>
      <c r="P229">
        <v>4</v>
      </c>
      <c r="Q229">
        <v>2</v>
      </c>
      <c r="R229">
        <v>0</v>
      </c>
      <c r="T229">
        <f t="shared" si="15"/>
        <v>0.16071428571428573</v>
      </c>
      <c r="U229">
        <f t="shared" si="12"/>
        <v>0.42592592592592593</v>
      </c>
      <c r="V229">
        <f t="shared" si="13"/>
        <v>0.34768211920529801</v>
      </c>
      <c r="W229">
        <f t="shared" si="14"/>
        <v>0.3188405797101449</v>
      </c>
    </row>
    <row r="230" spans="1:23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>
        <v>0</v>
      </c>
      <c r="J230" t="s">
        <v>40</v>
      </c>
      <c r="K230">
        <v>0</v>
      </c>
      <c r="L230" t="s">
        <v>36</v>
      </c>
      <c r="M230">
        <v>9</v>
      </c>
      <c r="N230">
        <v>3</v>
      </c>
      <c r="O230">
        <v>7</v>
      </c>
      <c r="P230">
        <v>3</v>
      </c>
      <c r="Q230">
        <v>0</v>
      </c>
      <c r="R230">
        <v>0</v>
      </c>
      <c r="T230">
        <f t="shared" si="15"/>
        <v>0.125</v>
      </c>
      <c r="U230">
        <f t="shared" si="12"/>
        <v>0.51851851851851849</v>
      </c>
      <c r="V230">
        <f t="shared" si="13"/>
        <v>0.54966887417218546</v>
      </c>
      <c r="W230">
        <f t="shared" si="14"/>
        <v>0.49758454106280192</v>
      </c>
    </row>
    <row r="231" spans="1:23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>
        <v>7</v>
      </c>
      <c r="J231" t="s">
        <v>35</v>
      </c>
      <c r="K231">
        <v>3</v>
      </c>
      <c r="L231" t="s">
        <v>35</v>
      </c>
      <c r="M231">
        <v>14</v>
      </c>
      <c r="N231">
        <v>9</v>
      </c>
      <c r="O231">
        <v>8</v>
      </c>
      <c r="P231">
        <v>4</v>
      </c>
      <c r="Q231">
        <v>1</v>
      </c>
      <c r="R231">
        <v>0</v>
      </c>
      <c r="T231">
        <f t="shared" si="15"/>
        <v>0.5892857142857143</v>
      </c>
      <c r="U231">
        <f t="shared" si="12"/>
        <v>0.27777777777777779</v>
      </c>
      <c r="V231">
        <f t="shared" si="13"/>
        <v>0.24172185430463577</v>
      </c>
      <c r="W231">
        <f t="shared" si="14"/>
        <v>0.23510466988727857</v>
      </c>
    </row>
    <row r="232" spans="1:23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>
        <v>0</v>
      </c>
      <c r="J232" t="s">
        <v>40</v>
      </c>
      <c r="K232">
        <v>0</v>
      </c>
      <c r="L232" t="s">
        <v>40</v>
      </c>
      <c r="M232">
        <v>14</v>
      </c>
      <c r="N232">
        <v>3</v>
      </c>
      <c r="O232">
        <v>15</v>
      </c>
      <c r="P232">
        <v>3</v>
      </c>
      <c r="Q232">
        <v>2</v>
      </c>
      <c r="R232">
        <v>0</v>
      </c>
      <c r="T232">
        <f t="shared" si="15"/>
        <v>0.28571428571428575</v>
      </c>
      <c r="U232">
        <f t="shared" si="12"/>
        <v>0.48148148148148145</v>
      </c>
      <c r="V232">
        <f t="shared" si="13"/>
        <v>0.40231788079470199</v>
      </c>
      <c r="W232">
        <f t="shared" si="14"/>
        <v>0.35104669887278583</v>
      </c>
    </row>
    <row r="233" spans="1:23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>
        <v>4</v>
      </c>
      <c r="J233" t="s">
        <v>35</v>
      </c>
      <c r="K233">
        <v>3</v>
      </c>
      <c r="L233" t="s">
        <v>35</v>
      </c>
      <c r="M233">
        <v>13</v>
      </c>
      <c r="N233">
        <v>7</v>
      </c>
      <c r="O233">
        <v>7</v>
      </c>
      <c r="P233">
        <v>5</v>
      </c>
      <c r="Q233">
        <v>0</v>
      </c>
      <c r="R233">
        <v>0</v>
      </c>
      <c r="T233">
        <f t="shared" si="15"/>
        <v>0.44642857142857145</v>
      </c>
      <c r="U233">
        <f t="shared" si="12"/>
        <v>0.46296296296296297</v>
      </c>
      <c r="V233">
        <f t="shared" si="13"/>
        <v>0.46357615894039733</v>
      </c>
      <c r="W233">
        <f t="shared" si="14"/>
        <v>0.41384863123993559</v>
      </c>
    </row>
    <row r="234" spans="1:23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>
        <v>1</v>
      </c>
      <c r="J234" t="s">
        <v>40</v>
      </c>
      <c r="K234">
        <v>1</v>
      </c>
      <c r="L234" t="s">
        <v>36</v>
      </c>
      <c r="M234">
        <v>15</v>
      </c>
      <c r="N234">
        <v>6</v>
      </c>
      <c r="O234">
        <v>11</v>
      </c>
      <c r="P234">
        <v>1</v>
      </c>
      <c r="Q234">
        <v>0</v>
      </c>
      <c r="R234">
        <v>0</v>
      </c>
      <c r="T234">
        <f t="shared" si="15"/>
        <v>0.32142857142857145</v>
      </c>
      <c r="U234">
        <f t="shared" si="12"/>
        <v>0.62962962962962965</v>
      </c>
      <c r="V234">
        <f t="shared" si="13"/>
        <v>0.61589403973509937</v>
      </c>
      <c r="W234">
        <f t="shared" si="14"/>
        <v>0.57165861513687599</v>
      </c>
    </row>
    <row r="235" spans="1:23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>
        <v>1</v>
      </c>
      <c r="J235" t="s">
        <v>40</v>
      </c>
      <c r="K235">
        <v>1</v>
      </c>
      <c r="L235" t="s">
        <v>35</v>
      </c>
      <c r="M235">
        <v>11</v>
      </c>
      <c r="N235">
        <v>4</v>
      </c>
      <c r="O235">
        <v>10</v>
      </c>
      <c r="P235">
        <v>4</v>
      </c>
      <c r="Q235">
        <v>4</v>
      </c>
      <c r="R235">
        <v>0</v>
      </c>
      <c r="T235">
        <f t="shared" si="15"/>
        <v>0.14285714285714288</v>
      </c>
      <c r="U235">
        <f t="shared" si="12"/>
        <v>0.48148148148148145</v>
      </c>
      <c r="V235">
        <f t="shared" si="13"/>
        <v>0.41059602649006621</v>
      </c>
      <c r="W235">
        <f t="shared" si="14"/>
        <v>0.38325281803542671</v>
      </c>
    </row>
    <row r="236" spans="1:23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>
        <v>2</v>
      </c>
      <c r="J236" t="s">
        <v>35</v>
      </c>
      <c r="K236">
        <v>1</v>
      </c>
      <c r="L236" t="s">
        <v>35</v>
      </c>
      <c r="M236">
        <v>8</v>
      </c>
      <c r="N236">
        <v>5</v>
      </c>
      <c r="O236">
        <v>20</v>
      </c>
      <c r="P236">
        <v>5</v>
      </c>
      <c r="Q236">
        <v>2</v>
      </c>
      <c r="R236">
        <v>0</v>
      </c>
      <c r="T236">
        <f t="shared" si="15"/>
        <v>0.28571428571428575</v>
      </c>
      <c r="U236">
        <f t="shared" si="12"/>
        <v>0.16666666666666666</v>
      </c>
      <c r="V236">
        <f t="shared" si="13"/>
        <v>0.12913907284768211</v>
      </c>
      <c r="W236">
        <f t="shared" si="14"/>
        <v>0.13848631239935588</v>
      </c>
    </row>
    <row r="237" spans="1:23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>
        <v>0</v>
      </c>
      <c r="J237" t="s">
        <v>40</v>
      </c>
      <c r="K237">
        <v>0</v>
      </c>
      <c r="L237" t="s">
        <v>40</v>
      </c>
      <c r="M237">
        <v>20</v>
      </c>
      <c r="N237">
        <v>4</v>
      </c>
      <c r="O237">
        <v>4</v>
      </c>
      <c r="P237">
        <v>10</v>
      </c>
      <c r="Q237">
        <v>0</v>
      </c>
      <c r="R237">
        <v>0</v>
      </c>
      <c r="T237">
        <f t="shared" si="15"/>
        <v>0.37500000000000006</v>
      </c>
      <c r="U237">
        <f t="shared" si="12"/>
        <v>0.57407407407407407</v>
      </c>
      <c r="V237">
        <f t="shared" si="13"/>
        <v>0.54304635761589404</v>
      </c>
      <c r="W237">
        <f t="shared" si="14"/>
        <v>0.46859903381642515</v>
      </c>
    </row>
    <row r="238" spans="1:23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>
        <v>0</v>
      </c>
      <c r="J238" t="s">
        <v>40</v>
      </c>
      <c r="K238">
        <v>0</v>
      </c>
      <c r="L238" t="s">
        <v>36</v>
      </c>
      <c r="M238">
        <v>17</v>
      </c>
      <c r="N238">
        <v>2</v>
      </c>
      <c r="O238">
        <v>12</v>
      </c>
      <c r="P238">
        <v>11</v>
      </c>
      <c r="Q238">
        <v>3</v>
      </c>
      <c r="R238">
        <v>0</v>
      </c>
      <c r="T238">
        <f t="shared" si="15"/>
        <v>0.19642857142857145</v>
      </c>
      <c r="U238">
        <f t="shared" si="12"/>
        <v>0.79629629629629628</v>
      </c>
      <c r="V238">
        <f t="shared" si="13"/>
        <v>0.66556291390728473</v>
      </c>
      <c r="W238">
        <f t="shared" si="14"/>
        <v>0.57326892109500804</v>
      </c>
    </row>
    <row r="239" spans="1:23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>
        <v>5</v>
      </c>
      <c r="J239" t="s">
        <v>35</v>
      </c>
      <c r="K239">
        <v>1</v>
      </c>
      <c r="L239" t="s">
        <v>35</v>
      </c>
      <c r="M239">
        <v>12</v>
      </c>
      <c r="N239">
        <v>7</v>
      </c>
      <c r="O239">
        <v>6</v>
      </c>
      <c r="P239">
        <v>5</v>
      </c>
      <c r="Q239">
        <v>2</v>
      </c>
      <c r="R239">
        <v>0</v>
      </c>
      <c r="T239">
        <f t="shared" si="15"/>
        <v>0.17857142857142858</v>
      </c>
      <c r="U239">
        <f t="shared" si="12"/>
        <v>0.42592592592592593</v>
      </c>
      <c r="V239">
        <f t="shared" si="13"/>
        <v>0.37086092715231789</v>
      </c>
      <c r="W239">
        <f t="shared" si="14"/>
        <v>0.37842190016103061</v>
      </c>
    </row>
    <row r="240" spans="1:23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>
        <v>2</v>
      </c>
      <c r="J240" t="s">
        <v>35</v>
      </c>
      <c r="K240">
        <v>0</v>
      </c>
      <c r="L240" t="s">
        <v>40</v>
      </c>
      <c r="M240">
        <v>22</v>
      </c>
      <c r="N240">
        <v>3</v>
      </c>
      <c r="O240">
        <v>11</v>
      </c>
      <c r="P240">
        <v>4</v>
      </c>
      <c r="Q240">
        <v>3</v>
      </c>
      <c r="R240">
        <v>0</v>
      </c>
      <c r="T240">
        <f t="shared" si="15"/>
        <v>0.28571428571428575</v>
      </c>
      <c r="U240">
        <f t="shared" si="12"/>
        <v>0.83333333333333337</v>
      </c>
      <c r="V240">
        <f t="shared" si="13"/>
        <v>0.72350993377483441</v>
      </c>
      <c r="W240">
        <f t="shared" si="14"/>
        <v>0.67149758454106279</v>
      </c>
    </row>
    <row r="241" spans="1:23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>
        <v>2</v>
      </c>
      <c r="J241" t="s">
        <v>36</v>
      </c>
      <c r="K241">
        <v>1</v>
      </c>
      <c r="L241" t="s">
        <v>36</v>
      </c>
      <c r="M241">
        <v>10</v>
      </c>
      <c r="N241">
        <v>3</v>
      </c>
      <c r="O241">
        <v>9</v>
      </c>
      <c r="P241">
        <v>2</v>
      </c>
      <c r="Q241">
        <v>2</v>
      </c>
      <c r="R241">
        <v>1</v>
      </c>
      <c r="T241">
        <f t="shared" si="15"/>
        <v>0.17857142857142858</v>
      </c>
      <c r="U241">
        <f t="shared" si="12"/>
        <v>0.25925925925925924</v>
      </c>
      <c r="V241">
        <f t="shared" si="13"/>
        <v>0.23509933774834438</v>
      </c>
      <c r="W241">
        <f t="shared" si="14"/>
        <v>0.17230273752012881</v>
      </c>
    </row>
    <row r="242" spans="1:23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>
        <v>3</v>
      </c>
      <c r="J242" t="s">
        <v>35</v>
      </c>
      <c r="K242">
        <v>2</v>
      </c>
      <c r="L242" t="s">
        <v>35</v>
      </c>
      <c r="M242">
        <v>13</v>
      </c>
      <c r="N242">
        <v>5</v>
      </c>
      <c r="O242">
        <v>12</v>
      </c>
      <c r="P242">
        <v>2</v>
      </c>
      <c r="Q242">
        <v>1</v>
      </c>
      <c r="R242">
        <v>0</v>
      </c>
      <c r="T242">
        <f t="shared" si="15"/>
        <v>0.25</v>
      </c>
      <c r="U242">
        <f t="shared" si="12"/>
        <v>0.14814814814814814</v>
      </c>
      <c r="V242">
        <f t="shared" si="13"/>
        <v>0.22847682119205298</v>
      </c>
      <c r="W242">
        <f t="shared" si="14"/>
        <v>0.22061191626409019</v>
      </c>
    </row>
    <row r="243" spans="1:23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>
        <v>0</v>
      </c>
      <c r="J243" t="s">
        <v>40</v>
      </c>
      <c r="K243">
        <v>0</v>
      </c>
      <c r="L243" t="s">
        <v>36</v>
      </c>
      <c r="M243">
        <v>6</v>
      </c>
      <c r="N243">
        <v>2</v>
      </c>
      <c r="O243">
        <v>9</v>
      </c>
      <c r="P243">
        <v>3</v>
      </c>
      <c r="Q243">
        <v>2</v>
      </c>
      <c r="R243">
        <v>0</v>
      </c>
      <c r="T243">
        <f t="shared" si="15"/>
        <v>3.5714285714285719E-2</v>
      </c>
      <c r="U243">
        <f t="shared" si="12"/>
        <v>0.31481481481481483</v>
      </c>
      <c r="V243">
        <f t="shared" si="13"/>
        <v>0.25827814569536423</v>
      </c>
      <c r="W243">
        <f t="shared" si="14"/>
        <v>0.20933977455716588</v>
      </c>
    </row>
    <row r="244" spans="1:23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>
        <v>1</v>
      </c>
      <c r="J244" t="s">
        <v>36</v>
      </c>
      <c r="K244">
        <v>0</v>
      </c>
      <c r="L244" t="s">
        <v>36</v>
      </c>
      <c r="M244">
        <v>25</v>
      </c>
      <c r="N244">
        <v>6</v>
      </c>
      <c r="O244">
        <v>7</v>
      </c>
      <c r="P244">
        <v>16</v>
      </c>
      <c r="Q244">
        <v>0</v>
      </c>
      <c r="R244">
        <v>0</v>
      </c>
      <c r="T244">
        <f t="shared" si="15"/>
        <v>0.4285714285714286</v>
      </c>
      <c r="U244">
        <f t="shared" si="12"/>
        <v>0.96296296296296291</v>
      </c>
      <c r="V244">
        <f t="shared" si="13"/>
        <v>0.8427152317880795</v>
      </c>
      <c r="W244">
        <f t="shared" si="14"/>
        <v>0.79549114331723025</v>
      </c>
    </row>
    <row r="245" spans="1:23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>
        <v>2</v>
      </c>
      <c r="J245" t="s">
        <v>35</v>
      </c>
      <c r="K245">
        <v>1</v>
      </c>
      <c r="L245" t="s">
        <v>36</v>
      </c>
      <c r="M245">
        <v>24</v>
      </c>
      <c r="N245">
        <v>10</v>
      </c>
      <c r="O245">
        <v>13</v>
      </c>
      <c r="P245">
        <v>8</v>
      </c>
      <c r="Q245">
        <v>0</v>
      </c>
      <c r="R245">
        <v>0</v>
      </c>
      <c r="T245">
        <f t="shared" si="15"/>
        <v>0.37500000000000006</v>
      </c>
      <c r="U245">
        <f t="shared" si="12"/>
        <v>0.59259259259259256</v>
      </c>
      <c r="V245">
        <f t="shared" si="13"/>
        <v>0.56788079470198671</v>
      </c>
      <c r="W245">
        <f t="shared" si="14"/>
        <v>0.54106280193236711</v>
      </c>
    </row>
    <row r="246" spans="1:23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>
        <v>4</v>
      </c>
      <c r="J246" t="s">
        <v>35</v>
      </c>
      <c r="K246">
        <v>3</v>
      </c>
      <c r="L246" t="s">
        <v>35</v>
      </c>
      <c r="M246">
        <v>11</v>
      </c>
      <c r="N246">
        <v>7</v>
      </c>
      <c r="O246">
        <v>5</v>
      </c>
      <c r="P246">
        <v>7</v>
      </c>
      <c r="Q246">
        <v>0</v>
      </c>
      <c r="R246">
        <v>0</v>
      </c>
      <c r="T246">
        <f t="shared" si="15"/>
        <v>0.3392857142857143</v>
      </c>
      <c r="U246">
        <f t="shared" si="12"/>
        <v>0.70370370370370372</v>
      </c>
      <c r="V246">
        <f t="shared" si="13"/>
        <v>0.68211920529801329</v>
      </c>
      <c r="W246">
        <f t="shared" si="14"/>
        <v>0.70209339774557167</v>
      </c>
    </row>
    <row r="247" spans="1:23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>
        <v>1</v>
      </c>
      <c r="J247" t="s">
        <v>40</v>
      </c>
      <c r="K247">
        <v>0</v>
      </c>
      <c r="L247" t="s">
        <v>40</v>
      </c>
      <c r="M247">
        <v>11</v>
      </c>
      <c r="N247">
        <v>4</v>
      </c>
      <c r="O247">
        <v>13</v>
      </c>
      <c r="P247">
        <v>4</v>
      </c>
      <c r="Q247">
        <v>1</v>
      </c>
      <c r="R247">
        <v>0</v>
      </c>
      <c r="T247">
        <f t="shared" si="15"/>
        <v>0.14285714285714288</v>
      </c>
      <c r="U247">
        <f t="shared" si="12"/>
        <v>0.3888888888888889</v>
      </c>
      <c r="V247">
        <f t="shared" si="13"/>
        <v>0.35927152317880795</v>
      </c>
      <c r="W247">
        <f t="shared" si="14"/>
        <v>0.3172302737520129</v>
      </c>
    </row>
    <row r="248" spans="1:23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>
        <v>0</v>
      </c>
      <c r="J248" t="s">
        <v>40</v>
      </c>
      <c r="K248">
        <v>0</v>
      </c>
      <c r="L248" t="s">
        <v>40</v>
      </c>
      <c r="M248">
        <v>13</v>
      </c>
      <c r="N248">
        <v>3</v>
      </c>
      <c r="O248">
        <v>10</v>
      </c>
      <c r="P248">
        <v>9</v>
      </c>
      <c r="Q248">
        <v>1</v>
      </c>
      <c r="R248">
        <v>0</v>
      </c>
      <c r="T248">
        <f t="shared" si="15"/>
        <v>0.14285714285714288</v>
      </c>
      <c r="U248">
        <f t="shared" si="12"/>
        <v>0.64814814814814814</v>
      </c>
      <c r="V248">
        <f t="shared" si="13"/>
        <v>0.58443708609271527</v>
      </c>
      <c r="W248">
        <f t="shared" si="14"/>
        <v>0.52334943639291465</v>
      </c>
    </row>
    <row r="249" spans="1:23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>
        <v>1</v>
      </c>
      <c r="J249" t="s">
        <v>40</v>
      </c>
      <c r="K249">
        <v>0</v>
      </c>
      <c r="L249" t="s">
        <v>40</v>
      </c>
      <c r="M249">
        <v>17</v>
      </c>
      <c r="N249">
        <v>6</v>
      </c>
      <c r="O249">
        <v>9</v>
      </c>
      <c r="P249">
        <v>6</v>
      </c>
      <c r="Q249">
        <v>0</v>
      </c>
      <c r="R249">
        <v>0</v>
      </c>
      <c r="T249">
        <f t="shared" si="15"/>
        <v>0.28571428571428575</v>
      </c>
      <c r="U249">
        <f t="shared" si="12"/>
        <v>0.64814814814814814</v>
      </c>
      <c r="V249">
        <f t="shared" si="13"/>
        <v>0.59933774834437081</v>
      </c>
      <c r="W249">
        <f t="shared" si="14"/>
        <v>0.48148148148148145</v>
      </c>
    </row>
    <row r="250" spans="1:23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>
        <v>2</v>
      </c>
      <c r="J250" t="s">
        <v>35</v>
      </c>
      <c r="K250">
        <v>2</v>
      </c>
      <c r="L250" t="s">
        <v>35</v>
      </c>
      <c r="M250">
        <v>10</v>
      </c>
      <c r="N250">
        <v>3</v>
      </c>
      <c r="O250">
        <v>15</v>
      </c>
      <c r="P250">
        <v>4</v>
      </c>
      <c r="Q250">
        <v>2</v>
      </c>
      <c r="R250">
        <v>0</v>
      </c>
      <c r="T250">
        <f t="shared" si="15"/>
        <v>0.3035714285714286</v>
      </c>
      <c r="U250">
        <f t="shared" si="12"/>
        <v>0.5</v>
      </c>
      <c r="V250">
        <f t="shared" si="13"/>
        <v>0.4685430463576159</v>
      </c>
      <c r="W250">
        <f t="shared" si="14"/>
        <v>0.4251207729468599</v>
      </c>
    </row>
    <row r="251" spans="1:23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>
        <v>1</v>
      </c>
      <c r="J251" t="s">
        <v>35</v>
      </c>
      <c r="K251">
        <v>1</v>
      </c>
      <c r="L251" t="s">
        <v>35</v>
      </c>
      <c r="M251">
        <v>22</v>
      </c>
      <c r="N251">
        <v>7</v>
      </c>
      <c r="O251">
        <v>13</v>
      </c>
      <c r="P251">
        <v>10</v>
      </c>
      <c r="Q251">
        <v>1</v>
      </c>
      <c r="R251">
        <v>0</v>
      </c>
      <c r="T251">
        <f t="shared" si="15"/>
        <v>0.3928571428571429</v>
      </c>
      <c r="U251">
        <f t="shared" si="12"/>
        <v>0.59259259259259256</v>
      </c>
      <c r="V251">
        <f t="shared" si="13"/>
        <v>0.59602649006622521</v>
      </c>
      <c r="W251">
        <f t="shared" si="14"/>
        <v>0.57004830917874394</v>
      </c>
    </row>
    <row r="252" spans="1:23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>
        <v>2</v>
      </c>
      <c r="J252" t="s">
        <v>36</v>
      </c>
      <c r="K252">
        <v>2</v>
      </c>
      <c r="L252" t="s">
        <v>35</v>
      </c>
      <c r="M252">
        <v>9</v>
      </c>
      <c r="N252">
        <v>4</v>
      </c>
      <c r="O252">
        <v>8</v>
      </c>
      <c r="P252">
        <v>6</v>
      </c>
      <c r="Q252">
        <v>1</v>
      </c>
      <c r="R252">
        <v>0</v>
      </c>
      <c r="T252">
        <f t="shared" si="15"/>
        <v>0.10714285714285715</v>
      </c>
      <c r="U252">
        <f t="shared" si="12"/>
        <v>0.53703703703703709</v>
      </c>
      <c r="V252">
        <f t="shared" si="13"/>
        <v>0.46357615894039733</v>
      </c>
      <c r="W252">
        <f t="shared" si="14"/>
        <v>0.42834138486312401</v>
      </c>
    </row>
    <row r="253" spans="1:23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>
        <v>0</v>
      </c>
      <c r="J253" t="s">
        <v>40</v>
      </c>
      <c r="K253">
        <v>0</v>
      </c>
      <c r="L253" t="s">
        <v>40</v>
      </c>
      <c r="M253">
        <v>8</v>
      </c>
      <c r="N253">
        <v>3</v>
      </c>
      <c r="O253">
        <v>10</v>
      </c>
      <c r="P253">
        <v>5</v>
      </c>
      <c r="Q253">
        <v>4</v>
      </c>
      <c r="R253">
        <v>0</v>
      </c>
      <c r="T253">
        <f t="shared" si="15"/>
        <v>8.9285714285714288E-2</v>
      </c>
      <c r="U253">
        <f t="shared" si="12"/>
        <v>0.46296296296296297</v>
      </c>
      <c r="V253">
        <f t="shared" si="13"/>
        <v>0.36920529801324503</v>
      </c>
      <c r="W253">
        <f t="shared" si="14"/>
        <v>0.33011272141706927</v>
      </c>
    </row>
    <row r="254" spans="1:23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>
        <v>2</v>
      </c>
      <c r="J254" t="s">
        <v>36</v>
      </c>
      <c r="K254">
        <v>2</v>
      </c>
      <c r="L254" t="s">
        <v>35</v>
      </c>
      <c r="M254">
        <v>9</v>
      </c>
      <c r="N254">
        <v>8</v>
      </c>
      <c r="O254">
        <v>12</v>
      </c>
      <c r="P254">
        <v>7</v>
      </c>
      <c r="Q254">
        <v>4</v>
      </c>
      <c r="R254">
        <v>0</v>
      </c>
      <c r="T254">
        <f t="shared" si="15"/>
        <v>0.28571428571428575</v>
      </c>
      <c r="U254">
        <f t="shared" si="12"/>
        <v>0.27777777777777779</v>
      </c>
      <c r="V254">
        <f t="shared" si="13"/>
        <v>0.24668874172185432</v>
      </c>
      <c r="W254">
        <f t="shared" si="14"/>
        <v>0.20611916264090177</v>
      </c>
    </row>
    <row r="255" spans="1:23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>
        <v>0</v>
      </c>
      <c r="J255" t="s">
        <v>40</v>
      </c>
      <c r="K255">
        <v>0</v>
      </c>
      <c r="L255" t="s">
        <v>40</v>
      </c>
      <c r="M255">
        <v>20</v>
      </c>
      <c r="N255">
        <v>2</v>
      </c>
      <c r="O255">
        <v>16</v>
      </c>
      <c r="P255">
        <v>2</v>
      </c>
      <c r="Q255">
        <v>1</v>
      </c>
      <c r="R255">
        <v>1</v>
      </c>
      <c r="T255">
        <f t="shared" si="15"/>
        <v>0.2142857142857143</v>
      </c>
      <c r="U255">
        <f t="shared" si="12"/>
        <v>0.83333333333333337</v>
      </c>
      <c r="V255">
        <f t="shared" si="13"/>
        <v>0.80794701986754969</v>
      </c>
      <c r="W255">
        <f t="shared" si="14"/>
        <v>0.76006441223832533</v>
      </c>
    </row>
    <row r="256" spans="1:23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>
        <v>0</v>
      </c>
      <c r="J256" t="s">
        <v>40</v>
      </c>
      <c r="K256">
        <v>0</v>
      </c>
      <c r="L256" t="s">
        <v>40</v>
      </c>
      <c r="M256">
        <v>8</v>
      </c>
      <c r="N256">
        <v>3</v>
      </c>
      <c r="O256">
        <v>17</v>
      </c>
      <c r="P256">
        <v>6</v>
      </c>
      <c r="Q256">
        <v>3</v>
      </c>
      <c r="R256">
        <v>1</v>
      </c>
      <c r="T256">
        <f t="shared" si="15"/>
        <v>0.16071428571428573</v>
      </c>
      <c r="U256">
        <f t="shared" si="12"/>
        <v>0.42592592592592593</v>
      </c>
      <c r="V256">
        <f t="shared" si="13"/>
        <v>0.34105960264900664</v>
      </c>
      <c r="W256">
        <f t="shared" si="14"/>
        <v>0.27375201288244766</v>
      </c>
    </row>
    <row r="257" spans="1:23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>
        <v>0</v>
      </c>
      <c r="J257" t="s">
        <v>40</v>
      </c>
      <c r="K257">
        <v>0</v>
      </c>
      <c r="L257" t="s">
        <v>40</v>
      </c>
      <c r="M257">
        <v>10</v>
      </c>
      <c r="N257">
        <v>0</v>
      </c>
      <c r="O257">
        <v>10</v>
      </c>
      <c r="P257">
        <v>7</v>
      </c>
      <c r="Q257">
        <v>1</v>
      </c>
      <c r="R257">
        <v>0</v>
      </c>
      <c r="T257">
        <f t="shared" si="15"/>
        <v>3.5714285714285719E-2</v>
      </c>
      <c r="U257">
        <f t="shared" si="12"/>
        <v>0.72222222222222221</v>
      </c>
      <c r="V257">
        <f t="shared" si="13"/>
        <v>0.63245033112582782</v>
      </c>
      <c r="W257">
        <f t="shared" si="14"/>
        <v>0.55233494363929148</v>
      </c>
    </row>
    <row r="258" spans="1:23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>
        <v>1</v>
      </c>
      <c r="J258" t="s">
        <v>40</v>
      </c>
      <c r="K258">
        <v>1</v>
      </c>
      <c r="L258" t="s">
        <v>40</v>
      </c>
      <c r="M258">
        <v>17</v>
      </c>
      <c r="N258">
        <v>5</v>
      </c>
      <c r="O258">
        <v>15</v>
      </c>
      <c r="P258">
        <v>4</v>
      </c>
      <c r="Q258">
        <v>2</v>
      </c>
      <c r="R258">
        <v>0</v>
      </c>
      <c r="T258">
        <f t="shared" si="15"/>
        <v>0.19642857142857145</v>
      </c>
      <c r="U258">
        <f t="shared" si="12"/>
        <v>0.35185185185185186</v>
      </c>
      <c r="V258">
        <f t="shared" si="13"/>
        <v>0.30629139072847683</v>
      </c>
      <c r="W258">
        <f t="shared" si="14"/>
        <v>0.29629629629629628</v>
      </c>
    </row>
    <row r="259" spans="1:23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>
        <v>0</v>
      </c>
      <c r="J259" t="s">
        <v>40</v>
      </c>
      <c r="K259">
        <v>0</v>
      </c>
      <c r="L259" t="s">
        <v>40</v>
      </c>
      <c r="M259">
        <v>6</v>
      </c>
      <c r="N259">
        <v>1</v>
      </c>
      <c r="O259">
        <v>11</v>
      </c>
      <c r="P259">
        <v>5</v>
      </c>
      <c r="Q259">
        <v>2</v>
      </c>
      <c r="R259">
        <v>0</v>
      </c>
      <c r="T259">
        <f t="shared" si="15"/>
        <v>1.785714285714286E-2</v>
      </c>
      <c r="U259">
        <f t="shared" ref="U259:U322" si="16">(F259-(MIN($F$2:$F$761)))/((MAX($F$2:$F$761))-(MIN($F$2:$F$761)))</f>
        <v>0.5</v>
      </c>
      <c r="V259">
        <f t="shared" ref="V259:V322" si="17">(G259-(MIN($G$2:$G$761)))/((MAX($G$2:$G$761))-(MIN($G$2:$G$761)))</f>
        <v>0.43211920529801323</v>
      </c>
      <c r="W259">
        <f t="shared" ref="W259:W322" si="18">(H259-(MIN($H$2:$H$761)))/((MAX($H$2:$H$761))-(MIN($H$2:$H$761)))</f>
        <v>0.38808373590982287</v>
      </c>
    </row>
    <row r="260" spans="1:23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>
        <v>2</v>
      </c>
      <c r="J260" t="s">
        <v>35</v>
      </c>
      <c r="K260">
        <v>0</v>
      </c>
      <c r="L260" t="s">
        <v>40</v>
      </c>
      <c r="M260">
        <v>12</v>
      </c>
      <c r="N260">
        <v>6</v>
      </c>
      <c r="O260">
        <v>15</v>
      </c>
      <c r="P260">
        <v>2</v>
      </c>
      <c r="Q260">
        <v>1</v>
      </c>
      <c r="R260">
        <v>0</v>
      </c>
      <c r="T260">
        <f t="shared" ref="T260:T323" si="19">(E260-(MIN($E$2:$E$761)))/((MAX($E$2:$E$761))-(MIN($E$2:$E$761)))</f>
        <v>0.4107142857142857</v>
      </c>
      <c r="U260">
        <f t="shared" si="16"/>
        <v>0.53703703703703709</v>
      </c>
      <c r="V260">
        <f t="shared" si="17"/>
        <v>0.51655629139072845</v>
      </c>
      <c r="W260">
        <f t="shared" si="18"/>
        <v>0.50402576489533013</v>
      </c>
    </row>
    <row r="261" spans="1:23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>
        <v>4</v>
      </c>
      <c r="J261" t="s">
        <v>35</v>
      </c>
      <c r="K261">
        <v>4</v>
      </c>
      <c r="L261" t="s">
        <v>35</v>
      </c>
      <c r="M261">
        <v>13</v>
      </c>
      <c r="N261">
        <v>5</v>
      </c>
      <c r="O261">
        <v>11</v>
      </c>
      <c r="P261">
        <v>7</v>
      </c>
      <c r="Q261">
        <v>1</v>
      </c>
      <c r="R261">
        <v>0</v>
      </c>
      <c r="T261">
        <f t="shared" si="19"/>
        <v>0.5178571428571429</v>
      </c>
      <c r="U261">
        <f t="shared" si="16"/>
        <v>0.62962962962962965</v>
      </c>
      <c r="V261">
        <f t="shared" si="17"/>
        <v>0.50662251655629142</v>
      </c>
      <c r="W261">
        <f t="shared" si="18"/>
        <v>0.44927536231884058</v>
      </c>
    </row>
    <row r="262" spans="1:23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>
        <v>0</v>
      </c>
      <c r="J262" t="s">
        <v>40</v>
      </c>
      <c r="K262">
        <v>0</v>
      </c>
      <c r="L262" t="s">
        <v>40</v>
      </c>
      <c r="M262">
        <v>16</v>
      </c>
      <c r="N262">
        <v>5</v>
      </c>
      <c r="O262">
        <v>3</v>
      </c>
      <c r="P262">
        <v>7</v>
      </c>
      <c r="Q262">
        <v>0</v>
      </c>
      <c r="R262">
        <v>0</v>
      </c>
      <c r="T262">
        <f t="shared" si="19"/>
        <v>0.10714285714285715</v>
      </c>
      <c r="U262">
        <f t="shared" si="16"/>
        <v>0.79629629629629628</v>
      </c>
      <c r="V262">
        <f t="shared" si="17"/>
        <v>0.82450331125827814</v>
      </c>
      <c r="W262">
        <f t="shared" si="18"/>
        <v>0.80354267310789051</v>
      </c>
    </row>
    <row r="263" spans="1:23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>
        <v>2</v>
      </c>
      <c r="J263" t="s">
        <v>35</v>
      </c>
      <c r="K263">
        <v>1</v>
      </c>
      <c r="L263" t="s">
        <v>35</v>
      </c>
      <c r="M263">
        <v>11</v>
      </c>
      <c r="N263">
        <v>4</v>
      </c>
      <c r="O263">
        <v>12</v>
      </c>
      <c r="P263">
        <v>1</v>
      </c>
      <c r="Q263">
        <v>2</v>
      </c>
      <c r="R263">
        <v>0</v>
      </c>
      <c r="T263">
        <f t="shared" si="19"/>
        <v>0.4285714285714286</v>
      </c>
      <c r="U263">
        <f t="shared" si="16"/>
        <v>0.3888888888888889</v>
      </c>
      <c r="V263">
        <f t="shared" si="17"/>
        <v>0.32781456953642385</v>
      </c>
      <c r="W263">
        <f t="shared" si="18"/>
        <v>0.25281803542673109</v>
      </c>
    </row>
    <row r="264" spans="1:23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>
        <v>4</v>
      </c>
      <c r="J264" t="s">
        <v>35</v>
      </c>
      <c r="K264">
        <v>1</v>
      </c>
      <c r="L264" t="s">
        <v>35</v>
      </c>
      <c r="M264">
        <v>19</v>
      </c>
      <c r="N264">
        <v>6</v>
      </c>
      <c r="O264">
        <v>19</v>
      </c>
      <c r="P264">
        <v>3</v>
      </c>
      <c r="Q264">
        <v>3</v>
      </c>
      <c r="R264">
        <v>0</v>
      </c>
      <c r="T264">
        <f t="shared" si="19"/>
        <v>0.7678571428571429</v>
      </c>
      <c r="U264">
        <f t="shared" si="16"/>
        <v>0.24074074074074073</v>
      </c>
      <c r="V264">
        <f t="shared" si="17"/>
        <v>0.13907284768211919</v>
      </c>
      <c r="W264">
        <f t="shared" si="18"/>
        <v>0.11916264090177134</v>
      </c>
    </row>
    <row r="265" spans="1:23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>
        <v>1</v>
      </c>
      <c r="J265" t="s">
        <v>40</v>
      </c>
      <c r="K265">
        <v>1</v>
      </c>
      <c r="L265" t="s">
        <v>36</v>
      </c>
      <c r="M265">
        <v>18</v>
      </c>
      <c r="N265">
        <v>5</v>
      </c>
      <c r="O265">
        <v>8</v>
      </c>
      <c r="P265">
        <v>7</v>
      </c>
      <c r="Q265">
        <v>1</v>
      </c>
      <c r="R265">
        <v>0</v>
      </c>
      <c r="T265">
        <f t="shared" si="19"/>
        <v>0.23214285714285718</v>
      </c>
      <c r="U265">
        <f t="shared" si="16"/>
        <v>0.68518518518518523</v>
      </c>
      <c r="V265">
        <f t="shared" si="17"/>
        <v>0.69370860927152322</v>
      </c>
      <c r="W265">
        <f t="shared" si="18"/>
        <v>0.65539452495974238</v>
      </c>
    </row>
    <row r="266" spans="1:23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>
        <v>4</v>
      </c>
      <c r="J266" t="s">
        <v>35</v>
      </c>
      <c r="K266">
        <v>3</v>
      </c>
      <c r="L266" t="s">
        <v>35</v>
      </c>
      <c r="M266">
        <v>19</v>
      </c>
      <c r="N266">
        <v>10</v>
      </c>
      <c r="O266">
        <v>6</v>
      </c>
      <c r="P266">
        <v>4</v>
      </c>
      <c r="Q266">
        <v>1</v>
      </c>
      <c r="R266">
        <v>0</v>
      </c>
      <c r="T266">
        <f t="shared" si="19"/>
        <v>0.4285714285714286</v>
      </c>
      <c r="U266">
        <f t="shared" si="16"/>
        <v>0.68518518518518523</v>
      </c>
      <c r="V266">
        <f t="shared" si="17"/>
        <v>0.73178807947019864</v>
      </c>
      <c r="W266">
        <f t="shared" si="18"/>
        <v>0.73590982286634465</v>
      </c>
    </row>
    <row r="267" spans="1:23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>
        <v>1</v>
      </c>
      <c r="J267" t="s">
        <v>36</v>
      </c>
      <c r="K267">
        <v>1</v>
      </c>
      <c r="L267" t="s">
        <v>35</v>
      </c>
      <c r="M267">
        <v>12</v>
      </c>
      <c r="N267">
        <v>3</v>
      </c>
      <c r="O267">
        <v>3</v>
      </c>
      <c r="P267">
        <v>2</v>
      </c>
      <c r="Q267">
        <v>2</v>
      </c>
      <c r="R267">
        <v>0</v>
      </c>
      <c r="T267">
        <f t="shared" si="19"/>
        <v>0.25</v>
      </c>
      <c r="U267">
        <f t="shared" si="16"/>
        <v>0.53703703703703709</v>
      </c>
      <c r="V267">
        <f t="shared" si="17"/>
        <v>0.49834437086092714</v>
      </c>
      <c r="W267">
        <f t="shared" si="18"/>
        <v>0.45571658615136879</v>
      </c>
    </row>
    <row r="268" spans="1:23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>
        <v>3</v>
      </c>
      <c r="J268" t="s">
        <v>35</v>
      </c>
      <c r="K268">
        <v>2</v>
      </c>
      <c r="L268" t="s">
        <v>36</v>
      </c>
      <c r="M268">
        <v>10</v>
      </c>
      <c r="N268">
        <v>6</v>
      </c>
      <c r="O268">
        <v>9</v>
      </c>
      <c r="P268">
        <v>5</v>
      </c>
      <c r="Q268">
        <v>4</v>
      </c>
      <c r="R268">
        <v>1</v>
      </c>
      <c r="T268">
        <f t="shared" si="19"/>
        <v>0.125</v>
      </c>
      <c r="U268">
        <f t="shared" si="16"/>
        <v>0.40740740740740738</v>
      </c>
      <c r="V268">
        <f t="shared" si="17"/>
        <v>0.31622516556291391</v>
      </c>
      <c r="W268">
        <f t="shared" si="18"/>
        <v>0.29790660225442833</v>
      </c>
    </row>
    <row r="269" spans="1:23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>
        <v>0</v>
      </c>
      <c r="J269" t="s">
        <v>36</v>
      </c>
      <c r="K269">
        <v>0</v>
      </c>
      <c r="L269" t="s">
        <v>36</v>
      </c>
      <c r="M269">
        <v>6</v>
      </c>
      <c r="N269">
        <v>2</v>
      </c>
      <c r="O269">
        <v>10</v>
      </c>
      <c r="P269">
        <v>3</v>
      </c>
      <c r="Q269">
        <v>1</v>
      </c>
      <c r="R269">
        <v>0</v>
      </c>
      <c r="T269">
        <f t="shared" si="19"/>
        <v>7.1428571428571438E-2</v>
      </c>
      <c r="U269">
        <f t="shared" si="16"/>
        <v>0.24074074074074073</v>
      </c>
      <c r="V269">
        <f t="shared" si="17"/>
        <v>0.16059602649006621</v>
      </c>
      <c r="W269">
        <f t="shared" si="18"/>
        <v>0.13687600644122383</v>
      </c>
    </row>
    <row r="270" spans="1:23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>
        <v>0</v>
      </c>
      <c r="J270" t="s">
        <v>40</v>
      </c>
      <c r="K270">
        <v>0</v>
      </c>
      <c r="L270" t="s">
        <v>40</v>
      </c>
      <c r="M270">
        <v>11</v>
      </c>
      <c r="N270">
        <v>6</v>
      </c>
      <c r="O270">
        <v>12</v>
      </c>
      <c r="P270">
        <v>8</v>
      </c>
      <c r="Q270">
        <v>3</v>
      </c>
      <c r="R270">
        <v>0</v>
      </c>
      <c r="T270">
        <f t="shared" si="19"/>
        <v>0.23214285714285718</v>
      </c>
      <c r="U270">
        <f t="shared" si="16"/>
        <v>0.59259259259259256</v>
      </c>
      <c r="V270">
        <f t="shared" si="17"/>
        <v>0.60099337748344372</v>
      </c>
      <c r="W270">
        <f t="shared" si="18"/>
        <v>0.59420289855072461</v>
      </c>
    </row>
    <row r="271" spans="1:23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>
        <v>2</v>
      </c>
      <c r="J271" t="s">
        <v>35</v>
      </c>
      <c r="K271">
        <v>1</v>
      </c>
      <c r="L271" t="s">
        <v>35</v>
      </c>
      <c r="M271">
        <v>12</v>
      </c>
      <c r="N271">
        <v>3</v>
      </c>
      <c r="O271">
        <v>12</v>
      </c>
      <c r="P271">
        <v>4</v>
      </c>
      <c r="Q271">
        <v>0</v>
      </c>
      <c r="R271">
        <v>0</v>
      </c>
      <c r="T271">
        <f t="shared" si="19"/>
        <v>0.3035714285714286</v>
      </c>
      <c r="U271">
        <f t="shared" si="16"/>
        <v>0.70370370370370372</v>
      </c>
      <c r="V271">
        <f t="shared" si="17"/>
        <v>0.69039735099337751</v>
      </c>
      <c r="W271">
        <f t="shared" si="18"/>
        <v>0.6876006441223832</v>
      </c>
    </row>
    <row r="272" spans="1:23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>
        <v>2</v>
      </c>
      <c r="J272" t="s">
        <v>35</v>
      </c>
      <c r="K272">
        <v>2</v>
      </c>
      <c r="L272" t="s">
        <v>35</v>
      </c>
      <c r="M272">
        <v>8</v>
      </c>
      <c r="N272">
        <v>2</v>
      </c>
      <c r="O272">
        <v>12</v>
      </c>
      <c r="P272">
        <v>3</v>
      </c>
      <c r="Q272">
        <v>0</v>
      </c>
      <c r="R272">
        <v>0</v>
      </c>
      <c r="T272">
        <f t="shared" si="19"/>
        <v>0.23214285714285718</v>
      </c>
      <c r="U272">
        <f t="shared" si="16"/>
        <v>0.64814814814814814</v>
      </c>
      <c r="V272">
        <f t="shared" si="17"/>
        <v>0.79470198675496684</v>
      </c>
      <c r="W272">
        <f t="shared" si="18"/>
        <v>0.76328502415458932</v>
      </c>
    </row>
    <row r="273" spans="1:23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>
        <v>1</v>
      </c>
      <c r="J273" t="s">
        <v>35</v>
      </c>
      <c r="K273">
        <v>0</v>
      </c>
      <c r="L273" t="s">
        <v>36</v>
      </c>
      <c r="M273">
        <v>9</v>
      </c>
      <c r="N273">
        <v>4</v>
      </c>
      <c r="O273">
        <v>9</v>
      </c>
      <c r="P273">
        <v>3</v>
      </c>
      <c r="Q273">
        <v>3</v>
      </c>
      <c r="R273">
        <v>0</v>
      </c>
      <c r="T273">
        <f t="shared" si="19"/>
        <v>0.125</v>
      </c>
      <c r="U273">
        <f t="shared" si="16"/>
        <v>0.14814814814814814</v>
      </c>
      <c r="V273">
        <f t="shared" si="17"/>
        <v>0.15397350993377484</v>
      </c>
      <c r="W273">
        <f t="shared" si="18"/>
        <v>0.16425120772946861</v>
      </c>
    </row>
    <row r="274" spans="1:23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>
        <v>2</v>
      </c>
      <c r="J274" t="s">
        <v>35</v>
      </c>
      <c r="K274">
        <v>1</v>
      </c>
      <c r="L274" t="s">
        <v>36</v>
      </c>
      <c r="M274">
        <v>9</v>
      </c>
      <c r="N274">
        <v>4</v>
      </c>
      <c r="O274">
        <v>6</v>
      </c>
      <c r="P274">
        <v>3</v>
      </c>
      <c r="Q274">
        <v>0</v>
      </c>
      <c r="R274">
        <v>0</v>
      </c>
      <c r="T274">
        <f t="shared" si="19"/>
        <v>0.26785714285714285</v>
      </c>
      <c r="U274">
        <f t="shared" si="16"/>
        <v>0.55555555555555558</v>
      </c>
      <c r="V274">
        <f t="shared" si="17"/>
        <v>0.56953642384105962</v>
      </c>
      <c r="W274">
        <f t="shared" si="18"/>
        <v>0.53945249597423506</v>
      </c>
    </row>
    <row r="275" spans="1:23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>
        <v>1</v>
      </c>
      <c r="J275" t="s">
        <v>35</v>
      </c>
      <c r="K275">
        <v>0</v>
      </c>
      <c r="L275" t="s">
        <v>36</v>
      </c>
      <c r="M275">
        <v>19</v>
      </c>
      <c r="N275">
        <v>4</v>
      </c>
      <c r="O275">
        <v>8</v>
      </c>
      <c r="P275">
        <v>5</v>
      </c>
      <c r="Q275">
        <v>4</v>
      </c>
      <c r="R275">
        <v>0</v>
      </c>
      <c r="T275">
        <f t="shared" si="19"/>
        <v>0.57142857142857151</v>
      </c>
      <c r="U275">
        <f t="shared" si="16"/>
        <v>0.59259259259259256</v>
      </c>
      <c r="V275">
        <f t="shared" si="17"/>
        <v>0.41887417218543044</v>
      </c>
      <c r="W275">
        <f t="shared" si="18"/>
        <v>0.33494363929146537</v>
      </c>
    </row>
    <row r="276" spans="1:23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>
        <v>3</v>
      </c>
      <c r="J276" t="s">
        <v>35</v>
      </c>
      <c r="K276">
        <v>0</v>
      </c>
      <c r="L276" t="s">
        <v>40</v>
      </c>
      <c r="M276">
        <v>28</v>
      </c>
      <c r="N276">
        <v>7</v>
      </c>
      <c r="O276">
        <v>10</v>
      </c>
      <c r="P276">
        <v>6</v>
      </c>
      <c r="Q276">
        <v>2</v>
      </c>
      <c r="R276">
        <v>0</v>
      </c>
      <c r="T276">
        <f t="shared" si="19"/>
        <v>0.69642857142857151</v>
      </c>
      <c r="U276">
        <f t="shared" si="16"/>
        <v>0.88888888888888884</v>
      </c>
      <c r="V276">
        <f t="shared" si="17"/>
        <v>0.81788079470198671</v>
      </c>
      <c r="W276">
        <f t="shared" si="18"/>
        <v>0.79710144927536231</v>
      </c>
    </row>
    <row r="277" spans="1:23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>
        <v>0</v>
      </c>
      <c r="J277" t="s">
        <v>40</v>
      </c>
      <c r="K277">
        <v>0</v>
      </c>
      <c r="L277" t="s">
        <v>36</v>
      </c>
      <c r="M277">
        <v>13</v>
      </c>
      <c r="N277">
        <v>3</v>
      </c>
      <c r="O277">
        <v>10</v>
      </c>
      <c r="P277">
        <v>6</v>
      </c>
      <c r="Q277">
        <v>2</v>
      </c>
      <c r="R277">
        <v>0</v>
      </c>
      <c r="T277">
        <f t="shared" si="19"/>
        <v>0.14285714285714288</v>
      </c>
      <c r="U277">
        <f t="shared" si="16"/>
        <v>0.66666666666666663</v>
      </c>
      <c r="V277">
        <f t="shared" si="17"/>
        <v>0.49503311258278143</v>
      </c>
      <c r="W277">
        <f t="shared" si="18"/>
        <v>0.46215780998389694</v>
      </c>
    </row>
    <row r="278" spans="1:23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>
        <v>1</v>
      </c>
      <c r="J278" t="s">
        <v>36</v>
      </c>
      <c r="K278">
        <v>1</v>
      </c>
      <c r="L278" t="s">
        <v>36</v>
      </c>
      <c r="M278">
        <v>11</v>
      </c>
      <c r="N278">
        <v>3</v>
      </c>
      <c r="O278">
        <v>11</v>
      </c>
      <c r="P278">
        <v>5</v>
      </c>
      <c r="Q278">
        <v>2</v>
      </c>
      <c r="R278">
        <v>0</v>
      </c>
      <c r="T278">
        <f t="shared" si="19"/>
        <v>0.14285714285714288</v>
      </c>
      <c r="U278">
        <f t="shared" si="16"/>
        <v>0.79629629629629628</v>
      </c>
      <c r="V278">
        <f t="shared" si="17"/>
        <v>0.72350993377483441</v>
      </c>
      <c r="W278">
        <f t="shared" si="18"/>
        <v>0.68599033816425126</v>
      </c>
    </row>
    <row r="279" spans="1:23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>
        <v>1</v>
      </c>
      <c r="J279" t="s">
        <v>35</v>
      </c>
      <c r="K279">
        <v>0</v>
      </c>
      <c r="L279" t="s">
        <v>36</v>
      </c>
      <c r="M279">
        <v>20</v>
      </c>
      <c r="N279">
        <v>7</v>
      </c>
      <c r="O279">
        <v>12</v>
      </c>
      <c r="P279">
        <v>12</v>
      </c>
      <c r="Q279">
        <v>1</v>
      </c>
      <c r="R279">
        <v>0</v>
      </c>
      <c r="T279">
        <f t="shared" si="19"/>
        <v>0.3035714285714286</v>
      </c>
      <c r="U279">
        <f t="shared" si="16"/>
        <v>0.61111111111111116</v>
      </c>
      <c r="V279">
        <f t="shared" si="17"/>
        <v>0.6258278145695364</v>
      </c>
      <c r="W279">
        <f t="shared" si="18"/>
        <v>0.57971014492753625</v>
      </c>
    </row>
    <row r="280" spans="1:23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>
        <v>2</v>
      </c>
      <c r="J280" t="s">
        <v>36</v>
      </c>
      <c r="K280">
        <v>0</v>
      </c>
      <c r="L280" t="s">
        <v>40</v>
      </c>
      <c r="M280">
        <v>12</v>
      </c>
      <c r="N280">
        <v>4</v>
      </c>
      <c r="O280">
        <v>15</v>
      </c>
      <c r="P280">
        <v>3</v>
      </c>
      <c r="Q280">
        <v>3</v>
      </c>
      <c r="R280">
        <v>0</v>
      </c>
      <c r="T280">
        <f t="shared" si="19"/>
        <v>0.26785714285714285</v>
      </c>
      <c r="U280">
        <f t="shared" si="16"/>
        <v>0.70370370370370372</v>
      </c>
      <c r="V280">
        <f t="shared" si="17"/>
        <v>0.63079470198675491</v>
      </c>
      <c r="W280">
        <f t="shared" si="18"/>
        <v>0.55877616747181968</v>
      </c>
    </row>
    <row r="281" spans="1:23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>
        <v>1</v>
      </c>
      <c r="J281" t="s">
        <v>36</v>
      </c>
      <c r="K281">
        <v>1</v>
      </c>
      <c r="L281" t="s">
        <v>35</v>
      </c>
      <c r="M281">
        <v>10</v>
      </c>
      <c r="N281">
        <v>6</v>
      </c>
      <c r="O281">
        <v>8</v>
      </c>
      <c r="P281">
        <v>2</v>
      </c>
      <c r="Q281">
        <v>0</v>
      </c>
      <c r="R281">
        <v>0</v>
      </c>
      <c r="T281">
        <f t="shared" si="19"/>
        <v>0.26785714285714285</v>
      </c>
      <c r="U281">
        <f t="shared" si="16"/>
        <v>0.16666666666666666</v>
      </c>
      <c r="V281">
        <f t="shared" si="17"/>
        <v>0.15231788079470199</v>
      </c>
      <c r="W281">
        <f t="shared" si="18"/>
        <v>0.14653784219001612</v>
      </c>
    </row>
    <row r="282" spans="1:23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>
        <v>0</v>
      </c>
      <c r="J282" t="s">
        <v>40</v>
      </c>
      <c r="K282">
        <v>0</v>
      </c>
      <c r="L282" t="s">
        <v>36</v>
      </c>
      <c r="M282">
        <v>9</v>
      </c>
      <c r="N282">
        <v>2</v>
      </c>
      <c r="O282">
        <v>7</v>
      </c>
      <c r="P282">
        <v>3</v>
      </c>
      <c r="Q282">
        <v>0</v>
      </c>
      <c r="R282">
        <v>0</v>
      </c>
      <c r="T282">
        <f t="shared" si="19"/>
        <v>0.125</v>
      </c>
      <c r="U282">
        <f t="shared" si="16"/>
        <v>0.51851851851851849</v>
      </c>
      <c r="V282">
        <f t="shared" si="17"/>
        <v>0.49503311258278143</v>
      </c>
      <c r="W282">
        <f t="shared" si="18"/>
        <v>0.42673107890499196</v>
      </c>
    </row>
    <row r="283" spans="1:23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>
        <v>1</v>
      </c>
      <c r="J283" t="s">
        <v>36</v>
      </c>
      <c r="K283">
        <v>0</v>
      </c>
      <c r="L283" t="s">
        <v>36</v>
      </c>
      <c r="M283">
        <v>13</v>
      </c>
      <c r="N283">
        <v>5</v>
      </c>
      <c r="O283">
        <v>12</v>
      </c>
      <c r="P283">
        <v>6</v>
      </c>
      <c r="Q283">
        <v>1</v>
      </c>
      <c r="R283">
        <v>0</v>
      </c>
      <c r="T283">
        <f t="shared" si="19"/>
        <v>0.17857142857142858</v>
      </c>
      <c r="U283">
        <f t="shared" si="16"/>
        <v>0.57407407407407407</v>
      </c>
      <c r="V283">
        <f t="shared" si="17"/>
        <v>0.56953642384105962</v>
      </c>
      <c r="W283">
        <f t="shared" si="18"/>
        <v>0.51207729468599039</v>
      </c>
    </row>
    <row r="284" spans="1:23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>
        <v>2</v>
      </c>
      <c r="J284" t="s">
        <v>40</v>
      </c>
      <c r="K284">
        <v>0</v>
      </c>
      <c r="L284" t="s">
        <v>40</v>
      </c>
      <c r="M284">
        <v>11</v>
      </c>
      <c r="N284">
        <v>4</v>
      </c>
      <c r="O284">
        <v>4</v>
      </c>
      <c r="P284">
        <v>6</v>
      </c>
      <c r="Q284">
        <v>1</v>
      </c>
      <c r="R284">
        <v>0</v>
      </c>
      <c r="T284">
        <f t="shared" si="19"/>
        <v>7.1428571428571438E-2</v>
      </c>
      <c r="U284">
        <f t="shared" si="16"/>
        <v>0.59259259259259256</v>
      </c>
      <c r="V284">
        <f t="shared" si="17"/>
        <v>0.45364238410596025</v>
      </c>
      <c r="W284">
        <f t="shared" si="18"/>
        <v>0.42351046698872785</v>
      </c>
    </row>
    <row r="285" spans="1:23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>
        <v>2</v>
      </c>
      <c r="J285" t="s">
        <v>36</v>
      </c>
      <c r="K285">
        <v>2</v>
      </c>
      <c r="L285" t="s">
        <v>35</v>
      </c>
      <c r="M285">
        <v>11</v>
      </c>
      <c r="N285">
        <v>3</v>
      </c>
      <c r="O285">
        <v>10</v>
      </c>
      <c r="P285">
        <v>4</v>
      </c>
      <c r="Q285">
        <v>2</v>
      </c>
      <c r="R285">
        <v>0</v>
      </c>
      <c r="T285">
        <f t="shared" si="19"/>
        <v>0.3035714285714286</v>
      </c>
      <c r="U285">
        <f t="shared" si="16"/>
        <v>0.68518518518518523</v>
      </c>
      <c r="V285">
        <f t="shared" si="17"/>
        <v>0.54470198675496684</v>
      </c>
      <c r="W285">
        <f t="shared" si="18"/>
        <v>0.50724637681159424</v>
      </c>
    </row>
    <row r="286" spans="1:23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>
        <v>1</v>
      </c>
      <c r="J286" t="s">
        <v>40</v>
      </c>
      <c r="K286">
        <v>0</v>
      </c>
      <c r="L286" t="s">
        <v>40</v>
      </c>
      <c r="M286">
        <v>10</v>
      </c>
      <c r="N286">
        <v>3</v>
      </c>
      <c r="O286">
        <v>12</v>
      </c>
      <c r="P286">
        <v>5</v>
      </c>
      <c r="Q286">
        <v>0</v>
      </c>
      <c r="R286">
        <v>0</v>
      </c>
      <c r="T286">
        <f t="shared" si="19"/>
        <v>0.23214285714285718</v>
      </c>
      <c r="U286">
        <f t="shared" si="16"/>
        <v>0.68518518518518523</v>
      </c>
      <c r="V286">
        <f t="shared" si="17"/>
        <v>0.72682119205298013</v>
      </c>
      <c r="W286">
        <f t="shared" si="18"/>
        <v>0.70209339774557167</v>
      </c>
    </row>
    <row r="287" spans="1:23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>
        <v>1</v>
      </c>
      <c r="J287" t="s">
        <v>40</v>
      </c>
      <c r="K287">
        <v>1</v>
      </c>
      <c r="L287" t="s">
        <v>36</v>
      </c>
      <c r="M287">
        <v>17</v>
      </c>
      <c r="N287">
        <v>5</v>
      </c>
      <c r="O287">
        <v>13</v>
      </c>
      <c r="P287">
        <v>4</v>
      </c>
      <c r="Q287">
        <v>3</v>
      </c>
      <c r="R287">
        <v>0</v>
      </c>
      <c r="T287">
        <f t="shared" si="19"/>
        <v>0.28571428571428575</v>
      </c>
      <c r="U287">
        <f t="shared" si="16"/>
        <v>0.64814814814814814</v>
      </c>
      <c r="V287">
        <f t="shared" si="17"/>
        <v>0.55132450331125826</v>
      </c>
      <c r="W287">
        <f t="shared" si="18"/>
        <v>0.47342995169082125</v>
      </c>
    </row>
    <row r="288" spans="1:23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>
        <v>1</v>
      </c>
      <c r="J288" t="s">
        <v>35</v>
      </c>
      <c r="K288">
        <v>1</v>
      </c>
      <c r="L288" t="s">
        <v>35</v>
      </c>
      <c r="M288">
        <v>12</v>
      </c>
      <c r="N288">
        <v>4</v>
      </c>
      <c r="O288">
        <v>10</v>
      </c>
      <c r="P288">
        <v>5</v>
      </c>
      <c r="Q288">
        <v>3</v>
      </c>
      <c r="R288">
        <v>0</v>
      </c>
      <c r="T288">
        <f t="shared" si="19"/>
        <v>0.125</v>
      </c>
      <c r="U288">
        <f t="shared" si="16"/>
        <v>0.35185185185185186</v>
      </c>
      <c r="V288">
        <f t="shared" si="17"/>
        <v>0.30463576158940397</v>
      </c>
      <c r="W288">
        <f t="shared" si="18"/>
        <v>0.31239935587761675</v>
      </c>
    </row>
    <row r="289" spans="1:23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>
        <v>2</v>
      </c>
      <c r="J289" t="s">
        <v>35</v>
      </c>
      <c r="K289">
        <v>0</v>
      </c>
      <c r="L289" t="s">
        <v>36</v>
      </c>
      <c r="M289">
        <v>13</v>
      </c>
      <c r="N289">
        <v>4</v>
      </c>
      <c r="O289">
        <v>13</v>
      </c>
      <c r="P289">
        <v>6</v>
      </c>
      <c r="Q289">
        <v>0</v>
      </c>
      <c r="R289">
        <v>0</v>
      </c>
      <c r="T289">
        <f t="shared" si="19"/>
        <v>0.17857142857142858</v>
      </c>
      <c r="U289">
        <f t="shared" si="16"/>
        <v>0.62962962962962965</v>
      </c>
      <c r="V289">
        <f t="shared" si="17"/>
        <v>0.63576158940397354</v>
      </c>
      <c r="W289">
        <f t="shared" si="18"/>
        <v>0.56843800322061189</v>
      </c>
    </row>
    <row r="290" spans="1:23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>
        <v>0</v>
      </c>
      <c r="J290" t="s">
        <v>40</v>
      </c>
      <c r="K290">
        <v>0</v>
      </c>
      <c r="L290" t="s">
        <v>40</v>
      </c>
      <c r="M290">
        <v>11</v>
      </c>
      <c r="N290">
        <v>3</v>
      </c>
      <c r="O290">
        <v>6</v>
      </c>
      <c r="P290">
        <v>6</v>
      </c>
      <c r="Q290">
        <v>2</v>
      </c>
      <c r="R290">
        <v>0</v>
      </c>
      <c r="T290">
        <f t="shared" si="19"/>
        <v>0.17857142857142858</v>
      </c>
      <c r="U290">
        <f t="shared" si="16"/>
        <v>0.55555555555555558</v>
      </c>
      <c r="V290">
        <f t="shared" si="17"/>
        <v>0.61092715231788075</v>
      </c>
      <c r="W290">
        <f t="shared" si="18"/>
        <v>0.52657004830917875</v>
      </c>
    </row>
    <row r="291" spans="1:23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>
        <v>2</v>
      </c>
      <c r="J291" t="s">
        <v>35</v>
      </c>
      <c r="K291">
        <v>1</v>
      </c>
      <c r="L291" t="s">
        <v>35</v>
      </c>
      <c r="M291">
        <v>17</v>
      </c>
      <c r="N291">
        <v>4</v>
      </c>
      <c r="O291">
        <v>2</v>
      </c>
      <c r="P291">
        <v>5</v>
      </c>
      <c r="Q291">
        <v>1</v>
      </c>
      <c r="R291">
        <v>0</v>
      </c>
      <c r="T291">
        <f t="shared" si="19"/>
        <v>0.3928571428571429</v>
      </c>
      <c r="U291">
        <f t="shared" si="16"/>
        <v>0.51851851851851849</v>
      </c>
      <c r="V291">
        <f t="shared" si="17"/>
        <v>0.5331125827814569</v>
      </c>
      <c r="W291">
        <f t="shared" si="18"/>
        <v>0.5249597423510467</v>
      </c>
    </row>
    <row r="292" spans="1:23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>
        <v>1</v>
      </c>
      <c r="J292" t="s">
        <v>35</v>
      </c>
      <c r="K292">
        <v>1</v>
      </c>
      <c r="L292" t="s">
        <v>35</v>
      </c>
      <c r="M292">
        <v>9</v>
      </c>
      <c r="N292">
        <v>2</v>
      </c>
      <c r="O292">
        <v>16</v>
      </c>
      <c r="P292">
        <v>1</v>
      </c>
      <c r="Q292">
        <v>4</v>
      </c>
      <c r="R292">
        <v>0</v>
      </c>
      <c r="T292">
        <f t="shared" si="19"/>
        <v>0.2142857142857143</v>
      </c>
      <c r="U292">
        <f t="shared" si="16"/>
        <v>0.35185185185185186</v>
      </c>
      <c r="V292">
        <f t="shared" si="17"/>
        <v>0.39900662251655628</v>
      </c>
      <c r="W292">
        <f t="shared" si="18"/>
        <v>0.3719806763285024</v>
      </c>
    </row>
    <row r="293" spans="1:23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>
        <v>1</v>
      </c>
      <c r="J293" t="s">
        <v>35</v>
      </c>
      <c r="K293">
        <v>1</v>
      </c>
      <c r="L293" t="s">
        <v>35</v>
      </c>
      <c r="M293">
        <v>8</v>
      </c>
      <c r="N293">
        <v>2</v>
      </c>
      <c r="O293">
        <v>5</v>
      </c>
      <c r="P293">
        <v>3</v>
      </c>
      <c r="Q293">
        <v>1</v>
      </c>
      <c r="R293">
        <v>0</v>
      </c>
      <c r="T293">
        <f t="shared" si="19"/>
        <v>8.9285714285714288E-2</v>
      </c>
      <c r="U293">
        <f t="shared" si="16"/>
        <v>0.16666666666666666</v>
      </c>
      <c r="V293">
        <f t="shared" si="17"/>
        <v>0.21523178807947019</v>
      </c>
      <c r="W293">
        <f t="shared" si="18"/>
        <v>0.1819645732689211</v>
      </c>
    </row>
    <row r="294" spans="1:23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>
        <v>1</v>
      </c>
      <c r="J294" t="s">
        <v>40</v>
      </c>
      <c r="K294">
        <v>0</v>
      </c>
      <c r="L294" t="s">
        <v>40</v>
      </c>
      <c r="M294">
        <v>24</v>
      </c>
      <c r="N294">
        <v>7</v>
      </c>
      <c r="O294">
        <v>14</v>
      </c>
      <c r="P294">
        <v>8</v>
      </c>
      <c r="Q294">
        <v>1</v>
      </c>
      <c r="R294">
        <v>0</v>
      </c>
      <c r="T294">
        <f t="shared" si="19"/>
        <v>0.32142857142857145</v>
      </c>
      <c r="U294">
        <f t="shared" si="16"/>
        <v>0.7407407407407407</v>
      </c>
      <c r="V294">
        <f t="shared" si="17"/>
        <v>0.62086092715231789</v>
      </c>
      <c r="W294">
        <f t="shared" si="18"/>
        <v>0.52334943639291465</v>
      </c>
    </row>
    <row r="295" spans="1:23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>
        <v>0</v>
      </c>
      <c r="J295" t="s">
        <v>40</v>
      </c>
      <c r="K295">
        <v>0</v>
      </c>
      <c r="L295" t="s">
        <v>36</v>
      </c>
      <c r="M295">
        <v>11</v>
      </c>
      <c r="N295">
        <v>4</v>
      </c>
      <c r="O295">
        <v>16</v>
      </c>
      <c r="P295">
        <v>4</v>
      </c>
      <c r="Q295">
        <v>1</v>
      </c>
      <c r="R295">
        <v>0</v>
      </c>
      <c r="T295">
        <f t="shared" si="19"/>
        <v>0.16071428571428573</v>
      </c>
      <c r="U295">
        <f t="shared" si="16"/>
        <v>0.61111111111111116</v>
      </c>
      <c r="V295">
        <f t="shared" si="17"/>
        <v>0.51490066225165565</v>
      </c>
      <c r="W295">
        <f t="shared" si="18"/>
        <v>0.48470209339774556</v>
      </c>
    </row>
    <row r="296" spans="1:23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>
        <v>2</v>
      </c>
      <c r="J296" t="s">
        <v>35</v>
      </c>
      <c r="K296">
        <v>2</v>
      </c>
      <c r="L296" t="s">
        <v>35</v>
      </c>
      <c r="M296">
        <v>18</v>
      </c>
      <c r="N296">
        <v>5</v>
      </c>
      <c r="O296">
        <v>11</v>
      </c>
      <c r="P296">
        <v>5</v>
      </c>
      <c r="Q296">
        <v>1</v>
      </c>
      <c r="R296">
        <v>0</v>
      </c>
      <c r="T296">
        <f t="shared" si="19"/>
        <v>0.3928571428571429</v>
      </c>
      <c r="U296">
        <f t="shared" si="16"/>
        <v>0.90740740740740744</v>
      </c>
      <c r="V296">
        <f t="shared" si="17"/>
        <v>1</v>
      </c>
      <c r="W296">
        <f t="shared" si="18"/>
        <v>1</v>
      </c>
    </row>
    <row r="297" spans="1:23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>
        <v>2</v>
      </c>
      <c r="J297" t="s">
        <v>35</v>
      </c>
      <c r="K297">
        <v>1</v>
      </c>
      <c r="L297" t="s">
        <v>35</v>
      </c>
      <c r="M297">
        <v>21</v>
      </c>
      <c r="N297">
        <v>4</v>
      </c>
      <c r="O297">
        <v>12</v>
      </c>
      <c r="P297">
        <v>4</v>
      </c>
      <c r="Q297">
        <v>1</v>
      </c>
      <c r="R297">
        <v>0</v>
      </c>
      <c r="T297">
        <f t="shared" si="19"/>
        <v>0.23214285714285718</v>
      </c>
      <c r="U297">
        <f t="shared" si="16"/>
        <v>0.48148148148148145</v>
      </c>
      <c r="V297">
        <f t="shared" si="17"/>
        <v>0.39403973509933776</v>
      </c>
      <c r="W297">
        <f t="shared" si="18"/>
        <v>0.33494363929146537</v>
      </c>
    </row>
    <row r="298" spans="1:23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>
        <v>1</v>
      </c>
      <c r="J298" t="s">
        <v>36</v>
      </c>
      <c r="K298">
        <v>1</v>
      </c>
      <c r="L298" t="s">
        <v>35</v>
      </c>
      <c r="M298">
        <v>8</v>
      </c>
      <c r="N298">
        <v>2</v>
      </c>
      <c r="O298">
        <v>14</v>
      </c>
      <c r="P298">
        <v>2</v>
      </c>
      <c r="Q298">
        <v>2</v>
      </c>
      <c r="R298">
        <v>0</v>
      </c>
      <c r="T298">
        <f t="shared" si="19"/>
        <v>0.125</v>
      </c>
      <c r="U298">
        <f t="shared" si="16"/>
        <v>0.37037037037037035</v>
      </c>
      <c r="V298">
        <f t="shared" si="17"/>
        <v>0.36092715231788081</v>
      </c>
      <c r="W298">
        <f t="shared" si="18"/>
        <v>0.32045088566827695</v>
      </c>
    </row>
    <row r="299" spans="1:23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>
        <v>1</v>
      </c>
      <c r="J299" t="s">
        <v>35</v>
      </c>
      <c r="K299">
        <v>0</v>
      </c>
      <c r="L299" t="s">
        <v>36</v>
      </c>
      <c r="M299">
        <v>17</v>
      </c>
      <c r="N299">
        <v>3</v>
      </c>
      <c r="O299">
        <v>7</v>
      </c>
      <c r="P299">
        <v>11</v>
      </c>
      <c r="Q299">
        <v>2</v>
      </c>
      <c r="R299">
        <v>0</v>
      </c>
      <c r="T299">
        <f t="shared" si="19"/>
        <v>0.26785714285714285</v>
      </c>
      <c r="U299">
        <f t="shared" si="16"/>
        <v>0.92592592592592593</v>
      </c>
      <c r="V299">
        <f t="shared" si="17"/>
        <v>0.76821192052980136</v>
      </c>
      <c r="W299">
        <f t="shared" si="18"/>
        <v>0.70048309178743962</v>
      </c>
    </row>
    <row r="300" spans="1:23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>
        <v>1</v>
      </c>
      <c r="J300" t="s">
        <v>35</v>
      </c>
      <c r="K300">
        <v>0</v>
      </c>
      <c r="L300" t="s">
        <v>36</v>
      </c>
      <c r="M300">
        <v>11</v>
      </c>
      <c r="N300">
        <v>5</v>
      </c>
      <c r="O300">
        <v>7</v>
      </c>
      <c r="P300">
        <v>4</v>
      </c>
      <c r="Q300">
        <v>5</v>
      </c>
      <c r="R300">
        <v>0</v>
      </c>
      <c r="T300">
        <f t="shared" si="19"/>
        <v>0.17857142857142858</v>
      </c>
      <c r="U300">
        <f t="shared" si="16"/>
        <v>0.51851851851851849</v>
      </c>
      <c r="V300">
        <f t="shared" si="17"/>
        <v>0.46357615894039733</v>
      </c>
      <c r="W300">
        <f t="shared" si="18"/>
        <v>0.43156199677938806</v>
      </c>
    </row>
    <row r="301" spans="1:23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>
        <v>1</v>
      </c>
      <c r="J301" t="s">
        <v>36</v>
      </c>
      <c r="K301">
        <v>0</v>
      </c>
      <c r="L301" t="s">
        <v>40</v>
      </c>
      <c r="M301">
        <v>5</v>
      </c>
      <c r="N301">
        <v>2</v>
      </c>
      <c r="O301">
        <v>17</v>
      </c>
      <c r="P301">
        <v>3</v>
      </c>
      <c r="Q301">
        <v>3</v>
      </c>
      <c r="R301">
        <v>0</v>
      </c>
      <c r="T301">
        <f t="shared" si="19"/>
        <v>0.19642857142857145</v>
      </c>
      <c r="U301">
        <f t="shared" si="16"/>
        <v>0.14814814814814814</v>
      </c>
      <c r="V301">
        <f t="shared" si="17"/>
        <v>2.3178807947019868E-2</v>
      </c>
      <c r="W301">
        <f t="shared" si="18"/>
        <v>2.5764895330112721E-2</v>
      </c>
    </row>
    <row r="302" spans="1:23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>
        <v>2</v>
      </c>
      <c r="J302" t="s">
        <v>35</v>
      </c>
      <c r="K302">
        <v>1</v>
      </c>
      <c r="L302" t="s">
        <v>36</v>
      </c>
      <c r="M302">
        <v>8</v>
      </c>
      <c r="N302">
        <v>3</v>
      </c>
      <c r="O302">
        <v>12</v>
      </c>
      <c r="P302">
        <v>2</v>
      </c>
      <c r="Q302">
        <v>0</v>
      </c>
      <c r="R302">
        <v>2</v>
      </c>
      <c r="T302">
        <f t="shared" si="19"/>
        <v>0.10714285714285715</v>
      </c>
      <c r="U302">
        <f t="shared" si="16"/>
        <v>0.27777777777777779</v>
      </c>
      <c r="V302">
        <f t="shared" si="17"/>
        <v>0.25331125827814571</v>
      </c>
      <c r="W302">
        <f t="shared" si="18"/>
        <v>0.22222222222222221</v>
      </c>
    </row>
    <row r="303" spans="1:23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>
        <v>1</v>
      </c>
      <c r="J303" t="s">
        <v>40</v>
      </c>
      <c r="K303">
        <v>1</v>
      </c>
      <c r="L303" t="s">
        <v>35</v>
      </c>
      <c r="M303">
        <v>6</v>
      </c>
      <c r="N303">
        <v>2</v>
      </c>
      <c r="O303">
        <v>12</v>
      </c>
      <c r="P303">
        <v>4</v>
      </c>
      <c r="Q303">
        <v>2</v>
      </c>
      <c r="R303">
        <v>0</v>
      </c>
      <c r="T303">
        <f t="shared" si="19"/>
        <v>0.14285714285714288</v>
      </c>
      <c r="U303">
        <f t="shared" si="16"/>
        <v>0.40740740740740738</v>
      </c>
      <c r="V303">
        <f t="shared" si="17"/>
        <v>0.26655629139072845</v>
      </c>
      <c r="W303">
        <f t="shared" si="18"/>
        <v>0.22222222222222221</v>
      </c>
    </row>
    <row r="304" spans="1:23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>
        <v>2</v>
      </c>
      <c r="J304" t="s">
        <v>36</v>
      </c>
      <c r="K304">
        <v>0</v>
      </c>
      <c r="L304" t="s">
        <v>40</v>
      </c>
      <c r="M304">
        <v>9</v>
      </c>
      <c r="N304">
        <v>3</v>
      </c>
      <c r="O304">
        <v>13</v>
      </c>
      <c r="P304">
        <v>4</v>
      </c>
      <c r="Q304">
        <v>2</v>
      </c>
      <c r="R304">
        <v>0</v>
      </c>
      <c r="T304">
        <f t="shared" si="19"/>
        <v>0.125</v>
      </c>
      <c r="U304">
        <f t="shared" si="16"/>
        <v>0.61111111111111116</v>
      </c>
      <c r="V304">
        <f t="shared" si="17"/>
        <v>0.5298013245033113</v>
      </c>
      <c r="W304">
        <f t="shared" si="18"/>
        <v>0.45249597423510468</v>
      </c>
    </row>
    <row r="305" spans="1:23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>
        <v>2</v>
      </c>
      <c r="J305" t="s">
        <v>35</v>
      </c>
      <c r="K305">
        <v>2</v>
      </c>
      <c r="L305" t="s">
        <v>35</v>
      </c>
      <c r="M305">
        <v>17</v>
      </c>
      <c r="N305">
        <v>8</v>
      </c>
      <c r="O305">
        <v>7</v>
      </c>
      <c r="P305">
        <v>4</v>
      </c>
      <c r="Q305">
        <v>2</v>
      </c>
      <c r="R305">
        <v>0</v>
      </c>
      <c r="T305">
        <f t="shared" si="19"/>
        <v>0.5357142857142857</v>
      </c>
      <c r="U305">
        <f t="shared" si="16"/>
        <v>0.53703703703703709</v>
      </c>
      <c r="V305">
        <f t="shared" si="17"/>
        <v>0.42384105960264901</v>
      </c>
      <c r="W305">
        <f t="shared" si="18"/>
        <v>0.41384863123993559</v>
      </c>
    </row>
    <row r="306" spans="1:23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>
        <v>0</v>
      </c>
      <c r="J306" t="s">
        <v>36</v>
      </c>
      <c r="K306">
        <v>0</v>
      </c>
      <c r="L306" t="s">
        <v>36</v>
      </c>
      <c r="M306">
        <v>9</v>
      </c>
      <c r="N306">
        <v>2</v>
      </c>
      <c r="O306">
        <v>12</v>
      </c>
      <c r="P306">
        <v>3</v>
      </c>
      <c r="Q306">
        <v>1</v>
      </c>
      <c r="R306">
        <v>0</v>
      </c>
      <c r="T306">
        <f t="shared" si="19"/>
        <v>0.19642857142857145</v>
      </c>
      <c r="U306">
        <f t="shared" si="16"/>
        <v>0.35185185185185186</v>
      </c>
      <c r="V306">
        <f t="shared" si="17"/>
        <v>0.27980132450331124</v>
      </c>
      <c r="W306">
        <f t="shared" si="18"/>
        <v>0.23349436392914655</v>
      </c>
    </row>
    <row r="307" spans="1:23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>
        <v>3</v>
      </c>
      <c r="J307" t="s">
        <v>35</v>
      </c>
      <c r="K307">
        <v>3</v>
      </c>
      <c r="L307" t="s">
        <v>35</v>
      </c>
      <c r="M307">
        <v>12</v>
      </c>
      <c r="N307">
        <v>6</v>
      </c>
      <c r="O307">
        <v>10</v>
      </c>
      <c r="P307">
        <v>4</v>
      </c>
      <c r="Q307">
        <v>3</v>
      </c>
      <c r="R307">
        <v>0</v>
      </c>
      <c r="T307">
        <f t="shared" si="19"/>
        <v>0.125</v>
      </c>
      <c r="U307">
        <f t="shared" si="16"/>
        <v>0.25925925925925924</v>
      </c>
      <c r="V307">
        <f t="shared" si="17"/>
        <v>0.26655629139072845</v>
      </c>
      <c r="W307">
        <f t="shared" si="18"/>
        <v>0.23510466988727857</v>
      </c>
    </row>
    <row r="308" spans="1:23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>
        <v>3</v>
      </c>
      <c r="J308" t="s">
        <v>35</v>
      </c>
      <c r="K308">
        <v>2</v>
      </c>
      <c r="L308" t="s">
        <v>35</v>
      </c>
      <c r="M308">
        <v>13</v>
      </c>
      <c r="N308">
        <v>8</v>
      </c>
      <c r="O308">
        <v>16</v>
      </c>
      <c r="P308">
        <v>4</v>
      </c>
      <c r="Q308">
        <v>1</v>
      </c>
      <c r="R308">
        <v>0</v>
      </c>
      <c r="T308">
        <f t="shared" si="19"/>
        <v>0.37500000000000006</v>
      </c>
      <c r="U308">
        <f t="shared" si="16"/>
        <v>0.51851851851851849</v>
      </c>
      <c r="V308">
        <f t="shared" si="17"/>
        <v>0.51986754966887416</v>
      </c>
      <c r="W308">
        <f t="shared" si="18"/>
        <v>0.52012882447665054</v>
      </c>
    </row>
    <row r="309" spans="1:23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>
        <v>0</v>
      </c>
      <c r="J309" t="s">
        <v>36</v>
      </c>
      <c r="K309">
        <v>0</v>
      </c>
      <c r="L309" t="s">
        <v>36</v>
      </c>
      <c r="M309">
        <v>13</v>
      </c>
      <c r="N309">
        <v>2</v>
      </c>
      <c r="O309">
        <v>13</v>
      </c>
      <c r="P309">
        <v>5</v>
      </c>
      <c r="Q309">
        <v>3</v>
      </c>
      <c r="R309">
        <v>0</v>
      </c>
      <c r="T309">
        <f t="shared" si="19"/>
        <v>0.16071428571428573</v>
      </c>
      <c r="U309">
        <f t="shared" si="16"/>
        <v>0.35185185185185186</v>
      </c>
      <c r="V309">
        <f t="shared" si="17"/>
        <v>0.35927152317880795</v>
      </c>
      <c r="W309">
        <f t="shared" si="18"/>
        <v>0.35265700483091789</v>
      </c>
    </row>
    <row r="310" spans="1:23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>
        <v>0</v>
      </c>
      <c r="J310" t="s">
        <v>40</v>
      </c>
      <c r="K310">
        <v>0</v>
      </c>
      <c r="L310" t="s">
        <v>40</v>
      </c>
      <c r="M310">
        <v>7</v>
      </c>
      <c r="N310">
        <v>2</v>
      </c>
      <c r="O310">
        <v>8</v>
      </c>
      <c r="P310">
        <v>12</v>
      </c>
      <c r="Q310">
        <v>2</v>
      </c>
      <c r="R310">
        <v>0</v>
      </c>
      <c r="T310">
        <f t="shared" si="19"/>
        <v>8.9285714285714288E-2</v>
      </c>
      <c r="U310">
        <f t="shared" si="16"/>
        <v>0.64814814814814814</v>
      </c>
      <c r="V310">
        <f t="shared" si="17"/>
        <v>0.6556291390728477</v>
      </c>
      <c r="W310">
        <f t="shared" si="18"/>
        <v>0.57004830917874394</v>
      </c>
    </row>
    <row r="311" spans="1:23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>
        <v>5</v>
      </c>
      <c r="J311" t="s">
        <v>35</v>
      </c>
      <c r="K311">
        <v>2</v>
      </c>
      <c r="L311" t="s">
        <v>36</v>
      </c>
      <c r="M311">
        <v>21</v>
      </c>
      <c r="N311">
        <v>9</v>
      </c>
      <c r="O311">
        <v>10</v>
      </c>
      <c r="P311">
        <v>1</v>
      </c>
      <c r="Q311">
        <v>2</v>
      </c>
      <c r="R311">
        <v>0</v>
      </c>
      <c r="T311">
        <f t="shared" si="19"/>
        <v>0.66071428571428581</v>
      </c>
      <c r="U311">
        <f t="shared" si="16"/>
        <v>0.81481481481481477</v>
      </c>
      <c r="V311">
        <f t="shared" si="17"/>
        <v>0.93046357615894038</v>
      </c>
      <c r="W311">
        <f t="shared" si="18"/>
        <v>0.90338164251207731</v>
      </c>
    </row>
    <row r="312" spans="1:23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>
        <v>2</v>
      </c>
      <c r="J312" t="s">
        <v>36</v>
      </c>
      <c r="K312">
        <v>1</v>
      </c>
      <c r="L312" t="s">
        <v>36</v>
      </c>
      <c r="M312">
        <v>21</v>
      </c>
      <c r="N312">
        <v>7</v>
      </c>
      <c r="O312">
        <v>9</v>
      </c>
      <c r="P312">
        <v>3</v>
      </c>
      <c r="Q312">
        <v>2</v>
      </c>
      <c r="R312">
        <v>0</v>
      </c>
      <c r="T312">
        <f t="shared" si="19"/>
        <v>0.6785714285714286</v>
      </c>
      <c r="U312">
        <f t="shared" si="16"/>
        <v>0.66666666666666663</v>
      </c>
      <c r="V312">
        <f t="shared" si="17"/>
        <v>0.58940397350993379</v>
      </c>
      <c r="W312">
        <f t="shared" si="18"/>
        <v>0.56682769726247983</v>
      </c>
    </row>
    <row r="313" spans="1:23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>
        <v>0</v>
      </c>
      <c r="J313" t="s">
        <v>40</v>
      </c>
      <c r="K313">
        <v>0</v>
      </c>
      <c r="L313" t="s">
        <v>36</v>
      </c>
      <c r="M313">
        <v>10</v>
      </c>
      <c r="N313">
        <v>5</v>
      </c>
      <c r="O313">
        <v>9</v>
      </c>
      <c r="P313">
        <v>1</v>
      </c>
      <c r="Q313">
        <v>0</v>
      </c>
      <c r="R313">
        <v>0</v>
      </c>
      <c r="T313">
        <f t="shared" si="19"/>
        <v>8.9285714285714288E-2</v>
      </c>
      <c r="U313">
        <f t="shared" si="16"/>
        <v>0.37037037037037035</v>
      </c>
      <c r="V313">
        <f t="shared" si="17"/>
        <v>0.26821192052980131</v>
      </c>
      <c r="W313">
        <f t="shared" si="18"/>
        <v>0.22061191626409019</v>
      </c>
    </row>
    <row r="314" spans="1:23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>
        <v>0</v>
      </c>
      <c r="J314" t="s">
        <v>40</v>
      </c>
      <c r="K314">
        <v>0</v>
      </c>
      <c r="L314" t="s">
        <v>36</v>
      </c>
      <c r="M314">
        <v>7</v>
      </c>
      <c r="N314">
        <v>2</v>
      </c>
      <c r="O314">
        <v>11</v>
      </c>
      <c r="P314">
        <v>2</v>
      </c>
      <c r="Q314">
        <v>3</v>
      </c>
      <c r="R314">
        <v>0</v>
      </c>
      <c r="T314">
        <f t="shared" si="19"/>
        <v>5.3571428571428575E-2</v>
      </c>
      <c r="U314">
        <f t="shared" si="16"/>
        <v>0.31481481481481483</v>
      </c>
      <c r="V314">
        <f t="shared" si="17"/>
        <v>0.29304635761589404</v>
      </c>
      <c r="W314">
        <f t="shared" si="18"/>
        <v>0.31239935587761675</v>
      </c>
    </row>
    <row r="315" spans="1:23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>
        <v>1</v>
      </c>
      <c r="J315" t="s">
        <v>36</v>
      </c>
      <c r="K315">
        <v>0</v>
      </c>
      <c r="L315" t="s">
        <v>36</v>
      </c>
      <c r="M315">
        <v>14</v>
      </c>
      <c r="N315">
        <v>3</v>
      </c>
      <c r="O315">
        <v>7</v>
      </c>
      <c r="P315">
        <v>13</v>
      </c>
      <c r="Q315">
        <v>1</v>
      </c>
      <c r="R315">
        <v>0</v>
      </c>
      <c r="T315">
        <f t="shared" si="19"/>
        <v>0.17857142857142858</v>
      </c>
      <c r="U315">
        <f t="shared" si="16"/>
        <v>0.7407407407407407</v>
      </c>
      <c r="V315">
        <f t="shared" si="17"/>
        <v>0.5298013245033113</v>
      </c>
      <c r="W315">
        <f t="shared" si="18"/>
        <v>0.50885668276972629</v>
      </c>
    </row>
    <row r="316" spans="1:23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>
        <v>2</v>
      </c>
      <c r="J316" t="s">
        <v>36</v>
      </c>
      <c r="K316">
        <v>0</v>
      </c>
      <c r="L316" t="s">
        <v>40</v>
      </c>
      <c r="M316">
        <v>34</v>
      </c>
      <c r="N316">
        <v>9</v>
      </c>
      <c r="O316">
        <v>11</v>
      </c>
      <c r="P316">
        <v>15</v>
      </c>
      <c r="Q316">
        <v>2</v>
      </c>
      <c r="R316">
        <v>0</v>
      </c>
      <c r="T316">
        <f t="shared" si="19"/>
        <v>0.3928571428571429</v>
      </c>
      <c r="U316">
        <f t="shared" si="16"/>
        <v>0.92592592592592593</v>
      </c>
      <c r="V316">
        <f t="shared" si="17"/>
        <v>0.74503311258278149</v>
      </c>
      <c r="W316">
        <f t="shared" si="18"/>
        <v>0.67954911433172305</v>
      </c>
    </row>
    <row r="317" spans="1:23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>
        <v>2</v>
      </c>
      <c r="J317" t="s">
        <v>35</v>
      </c>
      <c r="K317">
        <v>1</v>
      </c>
      <c r="L317" t="s">
        <v>35</v>
      </c>
      <c r="M317">
        <v>15</v>
      </c>
      <c r="N317">
        <v>6</v>
      </c>
      <c r="O317">
        <v>15</v>
      </c>
      <c r="P317">
        <v>10</v>
      </c>
      <c r="Q317">
        <v>0</v>
      </c>
      <c r="R317">
        <v>0</v>
      </c>
      <c r="T317">
        <f t="shared" si="19"/>
        <v>0.32142857142857145</v>
      </c>
      <c r="U317">
        <f t="shared" si="16"/>
        <v>0.59259259259259256</v>
      </c>
      <c r="V317">
        <f t="shared" si="17"/>
        <v>0.55132450331125826</v>
      </c>
      <c r="W317">
        <f t="shared" si="18"/>
        <v>0.50724637681159424</v>
      </c>
    </row>
    <row r="318" spans="1:23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>
        <v>4</v>
      </c>
      <c r="J318" t="s">
        <v>35</v>
      </c>
      <c r="K318">
        <v>2</v>
      </c>
      <c r="L318" t="s">
        <v>35</v>
      </c>
      <c r="M318">
        <v>13</v>
      </c>
      <c r="N318">
        <v>5</v>
      </c>
      <c r="O318">
        <v>12</v>
      </c>
      <c r="P318">
        <v>1</v>
      </c>
      <c r="Q318">
        <v>1</v>
      </c>
      <c r="R318">
        <v>0</v>
      </c>
      <c r="T318">
        <f t="shared" si="19"/>
        <v>0.4285714285714286</v>
      </c>
      <c r="U318">
        <f t="shared" si="16"/>
        <v>0.25925925925925924</v>
      </c>
      <c r="V318">
        <f t="shared" si="17"/>
        <v>0.27152317880794702</v>
      </c>
      <c r="W318">
        <f t="shared" si="18"/>
        <v>0.2689210950080515</v>
      </c>
    </row>
    <row r="319" spans="1:23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>
        <v>4</v>
      </c>
      <c r="J319" t="s">
        <v>35</v>
      </c>
      <c r="K319">
        <v>1</v>
      </c>
      <c r="L319" t="s">
        <v>36</v>
      </c>
      <c r="M319">
        <v>13</v>
      </c>
      <c r="N319">
        <v>6</v>
      </c>
      <c r="O319">
        <v>7</v>
      </c>
      <c r="P319">
        <v>7</v>
      </c>
      <c r="Q319">
        <v>0</v>
      </c>
      <c r="R319">
        <v>0</v>
      </c>
      <c r="T319">
        <f t="shared" si="19"/>
        <v>0.3928571428571429</v>
      </c>
      <c r="U319">
        <f t="shared" si="16"/>
        <v>0.46296296296296297</v>
      </c>
      <c r="V319">
        <f t="shared" si="17"/>
        <v>0.43211920529801323</v>
      </c>
      <c r="W319">
        <f t="shared" si="18"/>
        <v>0.38486312399355876</v>
      </c>
    </row>
    <row r="320" spans="1:23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>
        <v>1</v>
      </c>
      <c r="J320" t="s">
        <v>35</v>
      </c>
      <c r="K320">
        <v>1</v>
      </c>
      <c r="L320" t="s">
        <v>35</v>
      </c>
      <c r="M320">
        <v>12</v>
      </c>
      <c r="N320">
        <v>3</v>
      </c>
      <c r="O320">
        <v>11</v>
      </c>
      <c r="P320">
        <v>6</v>
      </c>
      <c r="Q320">
        <v>3</v>
      </c>
      <c r="R320">
        <v>0</v>
      </c>
      <c r="T320">
        <f t="shared" si="19"/>
        <v>0.25</v>
      </c>
      <c r="U320">
        <f t="shared" si="16"/>
        <v>0.33333333333333331</v>
      </c>
      <c r="V320">
        <f t="shared" si="17"/>
        <v>0.27649006622516559</v>
      </c>
      <c r="W320">
        <f t="shared" si="18"/>
        <v>0.214170692431562</v>
      </c>
    </row>
    <row r="321" spans="1:23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>
        <v>5</v>
      </c>
      <c r="J321" t="s">
        <v>35</v>
      </c>
      <c r="K321">
        <v>4</v>
      </c>
      <c r="L321" t="s">
        <v>35</v>
      </c>
      <c r="M321">
        <v>14</v>
      </c>
      <c r="N321">
        <v>7</v>
      </c>
      <c r="O321">
        <v>9</v>
      </c>
      <c r="P321">
        <v>5</v>
      </c>
      <c r="Q321">
        <v>2</v>
      </c>
      <c r="R321">
        <v>0</v>
      </c>
      <c r="T321">
        <f t="shared" si="19"/>
        <v>0.26785714285714285</v>
      </c>
      <c r="U321">
        <f t="shared" si="16"/>
        <v>0.66666666666666663</v>
      </c>
      <c r="V321">
        <f t="shared" si="17"/>
        <v>0.61092715231788075</v>
      </c>
      <c r="W321">
        <f t="shared" si="18"/>
        <v>0.56843800322061189</v>
      </c>
    </row>
    <row r="322" spans="1:23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>
        <v>4</v>
      </c>
      <c r="J322" t="s">
        <v>35</v>
      </c>
      <c r="K322">
        <v>1</v>
      </c>
      <c r="L322" t="s">
        <v>36</v>
      </c>
      <c r="M322">
        <v>16</v>
      </c>
      <c r="N322">
        <v>8</v>
      </c>
      <c r="O322">
        <v>7</v>
      </c>
      <c r="P322">
        <v>4</v>
      </c>
      <c r="Q322">
        <v>3</v>
      </c>
      <c r="R322">
        <v>0</v>
      </c>
      <c r="T322">
        <f t="shared" si="19"/>
        <v>0.37500000000000006</v>
      </c>
      <c r="U322">
        <f t="shared" si="16"/>
        <v>0.44444444444444442</v>
      </c>
      <c r="V322">
        <f t="shared" si="17"/>
        <v>0.42384105960264901</v>
      </c>
      <c r="W322">
        <f t="shared" si="18"/>
        <v>0.38486312399355876</v>
      </c>
    </row>
    <row r="323" spans="1:23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>
        <v>0</v>
      </c>
      <c r="J323" t="s">
        <v>36</v>
      </c>
      <c r="K323">
        <v>0</v>
      </c>
      <c r="L323" t="s">
        <v>36</v>
      </c>
      <c r="M323">
        <v>5</v>
      </c>
      <c r="N323">
        <v>0</v>
      </c>
      <c r="O323">
        <v>13</v>
      </c>
      <c r="P323">
        <v>5</v>
      </c>
      <c r="Q323">
        <v>3</v>
      </c>
      <c r="R323">
        <v>1</v>
      </c>
      <c r="T323">
        <f t="shared" si="19"/>
        <v>7.1428571428571438E-2</v>
      </c>
      <c r="U323">
        <f t="shared" ref="U323:U386" si="20">(F323-(MIN($F$2:$F$761)))/((MAX($F$2:$F$761))-(MIN($F$2:$F$761)))</f>
        <v>0.1111111111111111</v>
      </c>
      <c r="V323">
        <f t="shared" ref="V323:V386" si="21">(G323-(MIN($G$2:$G$761)))/((MAX($G$2:$G$761))-(MIN($G$2:$G$761)))</f>
        <v>7.1192052980132453E-2</v>
      </c>
      <c r="W323">
        <f t="shared" ref="W323:W386" si="22">(H323-(MIN($H$2:$H$761)))/((MAX($H$2:$H$761))-(MIN($H$2:$H$761)))</f>
        <v>3.7037037037037035E-2</v>
      </c>
    </row>
    <row r="324" spans="1:23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>
        <v>0</v>
      </c>
      <c r="J324" t="s">
        <v>40</v>
      </c>
      <c r="K324">
        <v>0</v>
      </c>
      <c r="L324" t="s">
        <v>36</v>
      </c>
      <c r="M324">
        <v>8</v>
      </c>
      <c r="N324">
        <v>3</v>
      </c>
      <c r="O324">
        <v>7</v>
      </c>
      <c r="P324">
        <v>2</v>
      </c>
      <c r="Q324">
        <v>4</v>
      </c>
      <c r="R324">
        <v>0</v>
      </c>
      <c r="T324">
        <f t="shared" ref="T324:T387" si="23">(E324-(MIN($E$2:$E$761)))/((MAX($E$2:$E$761))-(MIN($E$2:$E$761)))</f>
        <v>0.16071428571428573</v>
      </c>
      <c r="U324">
        <f t="shared" si="20"/>
        <v>0.18518518518518517</v>
      </c>
      <c r="V324">
        <f t="shared" si="21"/>
        <v>0.24503311258278146</v>
      </c>
      <c r="W324">
        <f t="shared" si="22"/>
        <v>0.23027375201288244</v>
      </c>
    </row>
    <row r="325" spans="1:23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>
        <v>1</v>
      </c>
      <c r="J325" t="s">
        <v>36</v>
      </c>
      <c r="K325">
        <v>0</v>
      </c>
      <c r="L325" t="s">
        <v>36</v>
      </c>
      <c r="M325">
        <v>12</v>
      </c>
      <c r="N325">
        <v>4</v>
      </c>
      <c r="O325">
        <v>14</v>
      </c>
      <c r="P325">
        <v>2</v>
      </c>
      <c r="Q325">
        <v>2</v>
      </c>
      <c r="R325">
        <v>0</v>
      </c>
      <c r="T325">
        <f t="shared" si="23"/>
        <v>0.16071428571428573</v>
      </c>
      <c r="U325">
        <f t="shared" si="20"/>
        <v>0.53703703703703709</v>
      </c>
      <c r="V325">
        <f t="shared" si="21"/>
        <v>0.52483443708609268</v>
      </c>
      <c r="W325">
        <f t="shared" si="22"/>
        <v>0.53784219001610301</v>
      </c>
    </row>
    <row r="326" spans="1:23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>
        <v>4</v>
      </c>
      <c r="J326" t="s">
        <v>35</v>
      </c>
      <c r="K326">
        <v>1</v>
      </c>
      <c r="L326" t="s">
        <v>36</v>
      </c>
      <c r="M326">
        <v>23</v>
      </c>
      <c r="N326">
        <v>9</v>
      </c>
      <c r="O326">
        <v>9</v>
      </c>
      <c r="P326">
        <v>7</v>
      </c>
      <c r="Q326">
        <v>1</v>
      </c>
      <c r="R326">
        <v>0</v>
      </c>
      <c r="T326">
        <f t="shared" si="23"/>
        <v>0.3928571428571429</v>
      </c>
      <c r="U326">
        <f t="shared" si="20"/>
        <v>0.46296296296296297</v>
      </c>
      <c r="V326">
        <f t="shared" si="21"/>
        <v>0.37748344370860926</v>
      </c>
      <c r="W326">
        <f t="shared" si="22"/>
        <v>0.37037037037037035</v>
      </c>
    </row>
    <row r="327" spans="1:23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>
        <v>1</v>
      </c>
      <c r="J327" t="s">
        <v>40</v>
      </c>
      <c r="K327">
        <v>1</v>
      </c>
      <c r="L327" t="s">
        <v>35</v>
      </c>
      <c r="M327">
        <v>6</v>
      </c>
      <c r="N327">
        <v>1</v>
      </c>
      <c r="O327">
        <v>13</v>
      </c>
      <c r="P327">
        <v>6</v>
      </c>
      <c r="Q327">
        <v>1</v>
      </c>
      <c r="R327">
        <v>0</v>
      </c>
      <c r="T327">
        <f t="shared" si="23"/>
        <v>5.3571428571428575E-2</v>
      </c>
      <c r="U327">
        <f t="shared" si="20"/>
        <v>0.33333333333333331</v>
      </c>
      <c r="V327">
        <f t="shared" si="21"/>
        <v>0.31622516556291391</v>
      </c>
      <c r="W327">
        <f t="shared" si="22"/>
        <v>0.29307568438003223</v>
      </c>
    </row>
    <row r="328" spans="1:23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>
        <v>0</v>
      </c>
      <c r="J328" t="s">
        <v>40</v>
      </c>
      <c r="K328">
        <v>0</v>
      </c>
      <c r="L328" t="s">
        <v>40</v>
      </c>
      <c r="M328">
        <v>4</v>
      </c>
      <c r="N328">
        <v>0</v>
      </c>
      <c r="O328">
        <v>10</v>
      </c>
      <c r="P328">
        <v>0</v>
      </c>
      <c r="Q328">
        <v>0</v>
      </c>
      <c r="R328">
        <v>1</v>
      </c>
      <c r="T328">
        <f t="shared" si="23"/>
        <v>3.5714285714285719E-2</v>
      </c>
      <c r="U328">
        <f t="shared" si="20"/>
        <v>3.7037037037037035E-2</v>
      </c>
      <c r="V328">
        <f t="shared" si="21"/>
        <v>0.10264900662251655</v>
      </c>
      <c r="W328">
        <f t="shared" si="22"/>
        <v>0.13365539452495975</v>
      </c>
    </row>
    <row r="329" spans="1:23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>
        <v>0</v>
      </c>
      <c r="J329" t="s">
        <v>40</v>
      </c>
      <c r="K329">
        <v>0</v>
      </c>
      <c r="L329" t="s">
        <v>36</v>
      </c>
      <c r="M329">
        <v>12</v>
      </c>
      <c r="N329">
        <v>2</v>
      </c>
      <c r="O329">
        <v>11</v>
      </c>
      <c r="P329">
        <v>9</v>
      </c>
      <c r="Q329">
        <v>2</v>
      </c>
      <c r="R329">
        <v>0</v>
      </c>
      <c r="T329">
        <f t="shared" si="23"/>
        <v>0.23214285714285718</v>
      </c>
      <c r="U329">
        <f t="shared" si="20"/>
        <v>0.66666666666666663</v>
      </c>
      <c r="V329">
        <f t="shared" si="21"/>
        <v>0.6572847682119205</v>
      </c>
      <c r="W329">
        <f t="shared" si="22"/>
        <v>0.61835748792270528</v>
      </c>
    </row>
    <row r="330" spans="1:23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>
        <v>0</v>
      </c>
      <c r="J330" t="s">
        <v>40</v>
      </c>
      <c r="K330">
        <v>0</v>
      </c>
      <c r="L330" t="s">
        <v>36</v>
      </c>
      <c r="M330">
        <v>5</v>
      </c>
      <c r="N330">
        <v>0</v>
      </c>
      <c r="O330">
        <v>11</v>
      </c>
      <c r="P330">
        <v>1</v>
      </c>
      <c r="Q330">
        <v>1</v>
      </c>
      <c r="R330">
        <v>0</v>
      </c>
      <c r="T330">
        <f t="shared" si="23"/>
        <v>5.3571428571428575E-2</v>
      </c>
      <c r="U330">
        <f t="shared" si="20"/>
        <v>0.35185185185185186</v>
      </c>
      <c r="V330">
        <f t="shared" si="21"/>
        <v>0.34271523178807944</v>
      </c>
      <c r="W330">
        <f t="shared" si="22"/>
        <v>0.29790660225442833</v>
      </c>
    </row>
    <row r="331" spans="1:23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>
        <v>1</v>
      </c>
      <c r="J331" t="s">
        <v>40</v>
      </c>
      <c r="K331">
        <v>0</v>
      </c>
      <c r="L331" t="s">
        <v>40</v>
      </c>
      <c r="M331">
        <v>22</v>
      </c>
      <c r="N331">
        <v>6</v>
      </c>
      <c r="O331">
        <v>11</v>
      </c>
      <c r="P331">
        <v>7</v>
      </c>
      <c r="Q331">
        <v>1</v>
      </c>
      <c r="R331">
        <v>0</v>
      </c>
      <c r="T331">
        <f t="shared" si="23"/>
        <v>0.37500000000000006</v>
      </c>
      <c r="U331">
        <f t="shared" si="20"/>
        <v>0.85185185185185186</v>
      </c>
      <c r="V331">
        <f t="shared" si="21"/>
        <v>0.66390728476821192</v>
      </c>
      <c r="W331">
        <f t="shared" si="22"/>
        <v>0.61191626409017719</v>
      </c>
    </row>
    <row r="332" spans="1:23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>
        <v>2</v>
      </c>
      <c r="J332" t="s">
        <v>35</v>
      </c>
      <c r="K332">
        <v>1</v>
      </c>
      <c r="L332" t="s">
        <v>36</v>
      </c>
      <c r="M332">
        <v>14</v>
      </c>
      <c r="N332">
        <v>6</v>
      </c>
      <c r="O332">
        <v>9</v>
      </c>
      <c r="P332">
        <v>10</v>
      </c>
      <c r="Q332">
        <v>3</v>
      </c>
      <c r="R332">
        <v>0</v>
      </c>
      <c r="T332">
        <f t="shared" si="23"/>
        <v>0.23214285714285718</v>
      </c>
      <c r="U332">
        <f t="shared" si="20"/>
        <v>0.70370370370370372</v>
      </c>
      <c r="V332">
        <f t="shared" si="21"/>
        <v>0.54635761589403975</v>
      </c>
      <c r="W332">
        <f t="shared" si="22"/>
        <v>0.54428341384863121</v>
      </c>
    </row>
    <row r="333" spans="1:23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>
        <v>2</v>
      </c>
      <c r="J333" t="s">
        <v>36</v>
      </c>
      <c r="K333">
        <v>2</v>
      </c>
      <c r="L333" t="s">
        <v>35</v>
      </c>
      <c r="M333">
        <v>12</v>
      </c>
      <c r="N333">
        <v>6</v>
      </c>
      <c r="O333">
        <v>4</v>
      </c>
      <c r="P333">
        <v>3</v>
      </c>
      <c r="Q333">
        <v>1</v>
      </c>
      <c r="R333">
        <v>0</v>
      </c>
      <c r="T333">
        <f t="shared" si="23"/>
        <v>0.2142857142857143</v>
      </c>
      <c r="U333">
        <f t="shared" si="20"/>
        <v>0.81481481481481477</v>
      </c>
      <c r="V333">
        <f t="shared" si="21"/>
        <v>0.89238410596026485</v>
      </c>
      <c r="W333">
        <f t="shared" si="22"/>
        <v>0.88566827697262485</v>
      </c>
    </row>
    <row r="334" spans="1:23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>
        <v>1</v>
      </c>
      <c r="J334" t="s">
        <v>35</v>
      </c>
      <c r="K334">
        <v>1</v>
      </c>
      <c r="L334" t="s">
        <v>35</v>
      </c>
      <c r="M334">
        <v>10</v>
      </c>
      <c r="N334">
        <v>7</v>
      </c>
      <c r="O334">
        <v>11</v>
      </c>
      <c r="P334">
        <v>10</v>
      </c>
      <c r="Q334">
        <v>0</v>
      </c>
      <c r="R334">
        <v>0</v>
      </c>
      <c r="T334">
        <f t="shared" si="23"/>
        <v>0.14285714285714288</v>
      </c>
      <c r="U334">
        <f t="shared" si="20"/>
        <v>0.59259259259259256</v>
      </c>
      <c r="V334">
        <f t="shared" si="21"/>
        <v>0.57615894039735094</v>
      </c>
      <c r="W334">
        <f t="shared" si="22"/>
        <v>0.54106280193236711</v>
      </c>
    </row>
    <row r="335" spans="1:23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>
        <v>3</v>
      </c>
      <c r="J335" t="s">
        <v>35</v>
      </c>
      <c r="K335">
        <v>1</v>
      </c>
      <c r="L335" t="s">
        <v>35</v>
      </c>
      <c r="M335">
        <v>16</v>
      </c>
      <c r="N335">
        <v>9</v>
      </c>
      <c r="O335">
        <v>7</v>
      </c>
      <c r="P335">
        <v>8</v>
      </c>
      <c r="Q335">
        <v>1</v>
      </c>
      <c r="R335">
        <v>0</v>
      </c>
      <c r="T335">
        <f t="shared" si="23"/>
        <v>0.23214285714285718</v>
      </c>
      <c r="U335">
        <f t="shared" si="20"/>
        <v>0.55555555555555558</v>
      </c>
      <c r="V335">
        <f t="shared" si="21"/>
        <v>0.5943708609271523</v>
      </c>
      <c r="W335">
        <f t="shared" si="22"/>
        <v>0.54428341384863121</v>
      </c>
    </row>
    <row r="336" spans="1:23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>
        <v>3</v>
      </c>
      <c r="J336" t="s">
        <v>35</v>
      </c>
      <c r="K336">
        <v>1</v>
      </c>
      <c r="L336" t="s">
        <v>35</v>
      </c>
      <c r="M336">
        <v>25</v>
      </c>
      <c r="N336">
        <v>5</v>
      </c>
      <c r="O336">
        <v>9</v>
      </c>
      <c r="P336">
        <v>11</v>
      </c>
      <c r="Q336">
        <v>1</v>
      </c>
      <c r="R336">
        <v>0</v>
      </c>
      <c r="T336">
        <f t="shared" si="23"/>
        <v>0.4285714285714286</v>
      </c>
      <c r="U336">
        <f t="shared" si="20"/>
        <v>1</v>
      </c>
      <c r="V336">
        <f t="shared" si="21"/>
        <v>0.81456953642384111</v>
      </c>
      <c r="W336">
        <f t="shared" si="22"/>
        <v>0.77455716586151369</v>
      </c>
    </row>
    <row r="337" spans="1:23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>
        <v>1</v>
      </c>
      <c r="J337" t="s">
        <v>40</v>
      </c>
      <c r="K337">
        <v>1</v>
      </c>
      <c r="L337" t="s">
        <v>35</v>
      </c>
      <c r="M337">
        <v>7</v>
      </c>
      <c r="N337">
        <v>3</v>
      </c>
      <c r="O337">
        <v>10</v>
      </c>
      <c r="P337">
        <v>0</v>
      </c>
      <c r="Q337">
        <v>1</v>
      </c>
      <c r="R337">
        <v>0</v>
      </c>
      <c r="T337">
        <f t="shared" si="23"/>
        <v>0.10714285714285715</v>
      </c>
      <c r="U337">
        <f t="shared" si="20"/>
        <v>0.22222222222222221</v>
      </c>
      <c r="V337">
        <f t="shared" si="21"/>
        <v>0.2185430463576159</v>
      </c>
      <c r="W337">
        <f t="shared" si="22"/>
        <v>0.20450885668276972</v>
      </c>
    </row>
    <row r="338" spans="1:23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>
        <v>3</v>
      </c>
      <c r="J338" t="s">
        <v>35</v>
      </c>
      <c r="K338">
        <v>1</v>
      </c>
      <c r="L338" t="s">
        <v>35</v>
      </c>
      <c r="M338">
        <v>20</v>
      </c>
      <c r="N338">
        <v>6</v>
      </c>
      <c r="O338">
        <v>7</v>
      </c>
      <c r="P338">
        <v>4</v>
      </c>
      <c r="Q338">
        <v>1</v>
      </c>
      <c r="R338">
        <v>0</v>
      </c>
      <c r="T338">
        <f t="shared" si="23"/>
        <v>0.35714285714285715</v>
      </c>
      <c r="U338">
        <f t="shared" si="20"/>
        <v>0.61111111111111116</v>
      </c>
      <c r="V338">
        <f t="shared" si="21"/>
        <v>0.73675496688741726</v>
      </c>
      <c r="W338">
        <f t="shared" si="22"/>
        <v>0.70692431561996782</v>
      </c>
    </row>
    <row r="339" spans="1:23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>
        <v>1</v>
      </c>
      <c r="J339" t="s">
        <v>36</v>
      </c>
      <c r="K339">
        <v>1</v>
      </c>
      <c r="L339" t="s">
        <v>35</v>
      </c>
      <c r="M339">
        <v>8</v>
      </c>
      <c r="N339">
        <v>1</v>
      </c>
      <c r="O339">
        <v>11</v>
      </c>
      <c r="P339">
        <v>5</v>
      </c>
      <c r="Q339">
        <v>4</v>
      </c>
      <c r="R339">
        <v>1</v>
      </c>
      <c r="T339">
        <f t="shared" si="23"/>
        <v>8.9285714285714288E-2</v>
      </c>
      <c r="U339">
        <f t="shared" si="20"/>
        <v>0.29629629629629628</v>
      </c>
      <c r="V339">
        <f t="shared" si="21"/>
        <v>0.21357615894039736</v>
      </c>
      <c r="W339">
        <f t="shared" si="22"/>
        <v>0.17230273752012881</v>
      </c>
    </row>
    <row r="340" spans="1:23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>
        <v>5</v>
      </c>
      <c r="J340" t="s">
        <v>35</v>
      </c>
      <c r="K340">
        <v>3</v>
      </c>
      <c r="L340" t="s">
        <v>35</v>
      </c>
      <c r="M340">
        <v>25</v>
      </c>
      <c r="N340">
        <v>8</v>
      </c>
      <c r="O340">
        <v>16</v>
      </c>
      <c r="P340">
        <v>8</v>
      </c>
      <c r="Q340">
        <v>2</v>
      </c>
      <c r="R340">
        <v>0</v>
      </c>
      <c r="T340">
        <f t="shared" si="23"/>
        <v>0.3928571428571429</v>
      </c>
      <c r="U340">
        <f t="shared" si="20"/>
        <v>0.70370370370370372</v>
      </c>
      <c r="V340">
        <f t="shared" si="21"/>
        <v>0.57119205298013243</v>
      </c>
      <c r="W340">
        <f t="shared" si="22"/>
        <v>0.53784219001610301</v>
      </c>
    </row>
    <row r="341" spans="1:23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>
        <v>0</v>
      </c>
      <c r="J341" t="s">
        <v>40</v>
      </c>
      <c r="K341">
        <v>0</v>
      </c>
      <c r="L341" t="s">
        <v>40</v>
      </c>
      <c r="M341">
        <v>14</v>
      </c>
      <c r="N341">
        <v>5</v>
      </c>
      <c r="O341">
        <v>10</v>
      </c>
      <c r="P341">
        <v>4</v>
      </c>
      <c r="Q341">
        <v>3</v>
      </c>
      <c r="R341">
        <v>0</v>
      </c>
      <c r="T341">
        <f t="shared" si="23"/>
        <v>0.16071428571428573</v>
      </c>
      <c r="U341">
        <f t="shared" si="20"/>
        <v>0.59259259259259256</v>
      </c>
      <c r="V341">
        <f t="shared" si="21"/>
        <v>0.38245033112582782</v>
      </c>
      <c r="W341">
        <f t="shared" si="22"/>
        <v>0.32689210950080516</v>
      </c>
    </row>
    <row r="342" spans="1:23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>
        <v>1</v>
      </c>
      <c r="J342" t="s">
        <v>35</v>
      </c>
      <c r="K342">
        <v>1</v>
      </c>
      <c r="L342" t="s">
        <v>35</v>
      </c>
      <c r="M342">
        <v>9</v>
      </c>
      <c r="N342">
        <v>2</v>
      </c>
      <c r="O342">
        <v>7</v>
      </c>
      <c r="P342">
        <v>4</v>
      </c>
      <c r="Q342">
        <v>0</v>
      </c>
      <c r="R342">
        <v>0</v>
      </c>
      <c r="T342">
        <f t="shared" si="23"/>
        <v>0.125</v>
      </c>
      <c r="U342">
        <f t="shared" si="20"/>
        <v>0.7407407407407407</v>
      </c>
      <c r="V342">
        <f t="shared" si="21"/>
        <v>0.85761589403973515</v>
      </c>
      <c r="W342">
        <f t="shared" si="22"/>
        <v>0.83252818035426734</v>
      </c>
    </row>
    <row r="343" spans="1:23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>
        <v>1</v>
      </c>
      <c r="J343" t="s">
        <v>35</v>
      </c>
      <c r="K343">
        <v>1</v>
      </c>
      <c r="L343" t="s">
        <v>35</v>
      </c>
      <c r="M343">
        <v>10</v>
      </c>
      <c r="N343">
        <v>3</v>
      </c>
      <c r="O343">
        <v>6</v>
      </c>
      <c r="P343">
        <v>5</v>
      </c>
      <c r="Q343">
        <v>0</v>
      </c>
      <c r="R343">
        <v>0</v>
      </c>
      <c r="T343">
        <f t="shared" si="23"/>
        <v>0.17857142857142858</v>
      </c>
      <c r="U343">
        <f t="shared" si="20"/>
        <v>0.53703703703703709</v>
      </c>
      <c r="V343">
        <f t="shared" si="21"/>
        <v>0.4370860927152318</v>
      </c>
      <c r="W343">
        <f t="shared" si="22"/>
        <v>0.44122383252818037</v>
      </c>
    </row>
    <row r="344" spans="1:23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>
        <v>2</v>
      </c>
      <c r="J344" t="s">
        <v>36</v>
      </c>
      <c r="K344">
        <v>2</v>
      </c>
      <c r="L344" t="s">
        <v>35</v>
      </c>
      <c r="M344">
        <v>8</v>
      </c>
      <c r="N344">
        <v>3</v>
      </c>
      <c r="O344">
        <v>12</v>
      </c>
      <c r="P344">
        <v>3</v>
      </c>
      <c r="Q344">
        <v>4</v>
      </c>
      <c r="R344">
        <v>0</v>
      </c>
      <c r="T344">
        <f t="shared" si="23"/>
        <v>0.10714285714285715</v>
      </c>
      <c r="U344">
        <f t="shared" si="20"/>
        <v>0.64814814814814814</v>
      </c>
      <c r="V344">
        <f t="shared" si="21"/>
        <v>0.54635761589403975</v>
      </c>
      <c r="W344">
        <f t="shared" si="22"/>
        <v>0.51529790660225439</v>
      </c>
    </row>
    <row r="345" spans="1:23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>
        <v>2</v>
      </c>
      <c r="J345" t="s">
        <v>35</v>
      </c>
      <c r="K345">
        <v>2</v>
      </c>
      <c r="L345" t="s">
        <v>35</v>
      </c>
      <c r="M345">
        <v>14</v>
      </c>
      <c r="N345">
        <v>4</v>
      </c>
      <c r="O345">
        <v>12</v>
      </c>
      <c r="P345">
        <v>7</v>
      </c>
      <c r="Q345">
        <v>1</v>
      </c>
      <c r="R345">
        <v>0</v>
      </c>
      <c r="T345">
        <f t="shared" si="23"/>
        <v>0.25</v>
      </c>
      <c r="U345">
        <f t="shared" si="20"/>
        <v>0.48148148148148145</v>
      </c>
      <c r="V345">
        <f t="shared" si="21"/>
        <v>0.45364238410596025</v>
      </c>
      <c r="W345">
        <f t="shared" si="22"/>
        <v>0.46537842190016104</v>
      </c>
    </row>
    <row r="346" spans="1:23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>
        <v>1</v>
      </c>
      <c r="J346" t="s">
        <v>40</v>
      </c>
      <c r="K346">
        <v>1</v>
      </c>
      <c r="L346" t="s">
        <v>35</v>
      </c>
      <c r="M346">
        <v>13</v>
      </c>
      <c r="N346">
        <v>4</v>
      </c>
      <c r="O346">
        <v>7</v>
      </c>
      <c r="P346">
        <v>2</v>
      </c>
      <c r="Q346">
        <v>0</v>
      </c>
      <c r="R346">
        <v>0</v>
      </c>
      <c r="T346">
        <f t="shared" si="23"/>
        <v>0.25</v>
      </c>
      <c r="U346">
        <f t="shared" si="20"/>
        <v>0.51851851851851849</v>
      </c>
      <c r="V346">
        <f t="shared" si="21"/>
        <v>0.41556291390728478</v>
      </c>
      <c r="W346">
        <f t="shared" si="22"/>
        <v>0.40579710144927539</v>
      </c>
    </row>
    <row r="347" spans="1:23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>
        <v>4</v>
      </c>
      <c r="J347" t="s">
        <v>35</v>
      </c>
      <c r="K347">
        <v>2</v>
      </c>
      <c r="L347" t="s">
        <v>35</v>
      </c>
      <c r="M347">
        <v>12</v>
      </c>
      <c r="N347">
        <v>6</v>
      </c>
      <c r="O347">
        <v>8</v>
      </c>
      <c r="P347">
        <v>7</v>
      </c>
      <c r="Q347">
        <v>0</v>
      </c>
      <c r="R347">
        <v>0</v>
      </c>
      <c r="T347">
        <f t="shared" si="23"/>
        <v>0.5</v>
      </c>
      <c r="U347">
        <f t="shared" si="20"/>
        <v>0.44444444444444442</v>
      </c>
      <c r="V347">
        <f t="shared" si="21"/>
        <v>0.41225165562913907</v>
      </c>
      <c r="W347">
        <f t="shared" si="22"/>
        <v>0.35587761674718199</v>
      </c>
    </row>
    <row r="348" spans="1:23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>
        <v>1</v>
      </c>
      <c r="J348" t="s">
        <v>36</v>
      </c>
      <c r="K348">
        <v>1</v>
      </c>
      <c r="L348" t="s">
        <v>35</v>
      </c>
      <c r="M348">
        <v>5</v>
      </c>
      <c r="N348">
        <v>2</v>
      </c>
      <c r="O348">
        <v>15</v>
      </c>
      <c r="P348">
        <v>1</v>
      </c>
      <c r="Q348">
        <v>2</v>
      </c>
      <c r="R348">
        <v>0</v>
      </c>
      <c r="T348">
        <f t="shared" si="23"/>
        <v>0.125</v>
      </c>
      <c r="U348">
        <f t="shared" si="20"/>
        <v>0.40740740740740738</v>
      </c>
      <c r="V348">
        <f t="shared" si="21"/>
        <v>0.33443708609271522</v>
      </c>
      <c r="W348">
        <f t="shared" si="22"/>
        <v>0.29790660225442833</v>
      </c>
    </row>
    <row r="349" spans="1:23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>
        <v>1</v>
      </c>
      <c r="J349" t="s">
        <v>36</v>
      </c>
      <c r="K349">
        <v>1</v>
      </c>
      <c r="L349" t="s">
        <v>36</v>
      </c>
      <c r="M349">
        <v>11</v>
      </c>
      <c r="N349">
        <v>2</v>
      </c>
      <c r="O349">
        <v>18</v>
      </c>
      <c r="P349">
        <v>1</v>
      </c>
      <c r="Q349">
        <v>2</v>
      </c>
      <c r="R349">
        <v>0</v>
      </c>
      <c r="T349">
        <f t="shared" si="23"/>
        <v>0.14285714285714288</v>
      </c>
      <c r="U349">
        <f t="shared" si="20"/>
        <v>0.59259259259259256</v>
      </c>
      <c r="V349">
        <f t="shared" si="21"/>
        <v>0.48178807947019869</v>
      </c>
      <c r="W349">
        <f t="shared" si="22"/>
        <v>0.37520128824476651</v>
      </c>
    </row>
    <row r="350" spans="1:23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>
        <v>3</v>
      </c>
      <c r="J350" t="s">
        <v>35</v>
      </c>
      <c r="K350">
        <v>1</v>
      </c>
      <c r="L350" t="s">
        <v>35</v>
      </c>
      <c r="M350">
        <v>17</v>
      </c>
      <c r="N350">
        <v>7</v>
      </c>
      <c r="O350">
        <v>10</v>
      </c>
      <c r="P350">
        <v>3</v>
      </c>
      <c r="Q350">
        <v>2</v>
      </c>
      <c r="R350">
        <v>0</v>
      </c>
      <c r="T350">
        <f t="shared" si="23"/>
        <v>0.5535714285714286</v>
      </c>
      <c r="U350">
        <f t="shared" si="20"/>
        <v>0.24074074074074073</v>
      </c>
      <c r="V350">
        <f t="shared" si="21"/>
        <v>0.29801324503311261</v>
      </c>
      <c r="W350">
        <f t="shared" si="22"/>
        <v>0.30756843800322059</v>
      </c>
    </row>
    <row r="351" spans="1:23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>
        <v>1</v>
      </c>
      <c r="J351" t="s">
        <v>36</v>
      </c>
      <c r="K351">
        <v>0</v>
      </c>
      <c r="L351" t="s">
        <v>36</v>
      </c>
      <c r="M351">
        <v>20</v>
      </c>
      <c r="N351">
        <v>3</v>
      </c>
      <c r="O351">
        <v>9</v>
      </c>
      <c r="P351">
        <v>7</v>
      </c>
      <c r="Q351">
        <v>3</v>
      </c>
      <c r="R351">
        <v>0</v>
      </c>
      <c r="T351">
        <f t="shared" si="23"/>
        <v>0.4107142857142857</v>
      </c>
      <c r="U351">
        <f t="shared" si="20"/>
        <v>0.5</v>
      </c>
      <c r="V351">
        <f t="shared" si="21"/>
        <v>0.38907284768211919</v>
      </c>
      <c r="W351">
        <f t="shared" si="22"/>
        <v>0.29468599033816423</v>
      </c>
    </row>
    <row r="352" spans="1:23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>
        <v>1</v>
      </c>
      <c r="J352" t="s">
        <v>40</v>
      </c>
      <c r="K352">
        <v>1</v>
      </c>
      <c r="L352" t="s">
        <v>36</v>
      </c>
      <c r="M352">
        <v>18</v>
      </c>
      <c r="N352">
        <v>6</v>
      </c>
      <c r="O352">
        <v>15</v>
      </c>
      <c r="P352">
        <v>5</v>
      </c>
      <c r="Q352">
        <v>1</v>
      </c>
      <c r="R352">
        <v>0</v>
      </c>
      <c r="T352">
        <f t="shared" si="23"/>
        <v>0.14285714285714288</v>
      </c>
      <c r="U352">
        <f t="shared" si="20"/>
        <v>0.7592592592592593</v>
      </c>
      <c r="V352">
        <f t="shared" si="21"/>
        <v>0.66390728476821192</v>
      </c>
      <c r="W352">
        <f t="shared" si="22"/>
        <v>0.61191626409017719</v>
      </c>
    </row>
    <row r="353" spans="1:23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>
        <v>0</v>
      </c>
      <c r="J353" t="s">
        <v>40</v>
      </c>
      <c r="K353">
        <v>0</v>
      </c>
      <c r="L353" t="s">
        <v>40</v>
      </c>
      <c r="M353">
        <v>11</v>
      </c>
      <c r="N353">
        <v>4</v>
      </c>
      <c r="O353">
        <v>6</v>
      </c>
      <c r="P353">
        <v>5</v>
      </c>
      <c r="Q353">
        <v>2</v>
      </c>
      <c r="R353">
        <v>0</v>
      </c>
      <c r="T353">
        <f t="shared" si="23"/>
        <v>0.16071428571428573</v>
      </c>
      <c r="U353">
        <f t="shared" si="20"/>
        <v>0.48148148148148145</v>
      </c>
      <c r="V353">
        <f t="shared" si="21"/>
        <v>0.32781456953642385</v>
      </c>
      <c r="W353">
        <f t="shared" si="22"/>
        <v>0.3140096618357488</v>
      </c>
    </row>
    <row r="354" spans="1:23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>
        <v>0</v>
      </c>
      <c r="J354" t="s">
        <v>36</v>
      </c>
      <c r="K354">
        <v>0</v>
      </c>
      <c r="L354" t="s">
        <v>36</v>
      </c>
      <c r="M354">
        <v>2</v>
      </c>
      <c r="N354">
        <v>0</v>
      </c>
      <c r="O354">
        <v>9</v>
      </c>
      <c r="P354">
        <v>1</v>
      </c>
      <c r="Q354">
        <v>2</v>
      </c>
      <c r="R354">
        <v>0</v>
      </c>
      <c r="T354">
        <f t="shared" si="23"/>
        <v>1.785714285714286E-2</v>
      </c>
      <c r="U354">
        <f t="shared" si="20"/>
        <v>9.2592592592592587E-2</v>
      </c>
      <c r="V354">
        <f t="shared" si="21"/>
        <v>0.12086092715231789</v>
      </c>
      <c r="W354">
        <f t="shared" si="22"/>
        <v>0.1288244766505636</v>
      </c>
    </row>
    <row r="355" spans="1:23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>
        <v>0</v>
      </c>
      <c r="J355" t="s">
        <v>40</v>
      </c>
      <c r="K355">
        <v>0</v>
      </c>
      <c r="L355" t="s">
        <v>40</v>
      </c>
      <c r="M355">
        <v>10</v>
      </c>
      <c r="N355">
        <v>3</v>
      </c>
      <c r="O355">
        <v>8</v>
      </c>
      <c r="P355">
        <v>7</v>
      </c>
      <c r="Q355">
        <v>1</v>
      </c>
      <c r="R355">
        <v>0</v>
      </c>
      <c r="T355">
        <f t="shared" si="23"/>
        <v>0.16071428571428573</v>
      </c>
      <c r="U355">
        <f t="shared" si="20"/>
        <v>0.61111111111111116</v>
      </c>
      <c r="V355">
        <f t="shared" si="21"/>
        <v>0.61920529801324509</v>
      </c>
      <c r="W355">
        <f t="shared" si="22"/>
        <v>0.57971014492753625</v>
      </c>
    </row>
    <row r="356" spans="1:23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>
        <v>0</v>
      </c>
      <c r="J356" t="s">
        <v>40</v>
      </c>
      <c r="K356">
        <v>0</v>
      </c>
      <c r="L356" t="s">
        <v>40</v>
      </c>
      <c r="M356">
        <v>10</v>
      </c>
      <c r="N356">
        <v>4</v>
      </c>
      <c r="O356">
        <v>19</v>
      </c>
      <c r="P356">
        <v>10</v>
      </c>
      <c r="Q356">
        <v>4</v>
      </c>
      <c r="R356">
        <v>0</v>
      </c>
      <c r="T356">
        <f t="shared" si="23"/>
        <v>0.14285714285714288</v>
      </c>
      <c r="U356">
        <f t="shared" si="20"/>
        <v>0.79629629629629628</v>
      </c>
      <c r="V356">
        <f t="shared" si="21"/>
        <v>0.55463576158940397</v>
      </c>
      <c r="W356">
        <f t="shared" si="22"/>
        <v>0.50885668276972629</v>
      </c>
    </row>
    <row r="357" spans="1:23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>
        <v>2</v>
      </c>
      <c r="J357" t="s">
        <v>35</v>
      </c>
      <c r="K357">
        <v>1</v>
      </c>
      <c r="L357" t="s">
        <v>35</v>
      </c>
      <c r="M357">
        <v>15</v>
      </c>
      <c r="N357">
        <v>6</v>
      </c>
      <c r="O357">
        <v>9</v>
      </c>
      <c r="P357">
        <v>2</v>
      </c>
      <c r="Q357">
        <v>4</v>
      </c>
      <c r="R357">
        <v>0</v>
      </c>
      <c r="T357">
        <f t="shared" si="23"/>
        <v>0.28571428571428575</v>
      </c>
      <c r="U357">
        <f t="shared" si="20"/>
        <v>0.40740740740740738</v>
      </c>
      <c r="V357">
        <f t="shared" si="21"/>
        <v>0.39900662251655628</v>
      </c>
      <c r="W357">
        <f t="shared" si="22"/>
        <v>0.39774557165861513</v>
      </c>
    </row>
    <row r="358" spans="1:23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>
        <v>0</v>
      </c>
      <c r="J358" t="s">
        <v>40</v>
      </c>
      <c r="K358">
        <v>0</v>
      </c>
      <c r="L358" t="s">
        <v>40</v>
      </c>
      <c r="M358">
        <v>20</v>
      </c>
      <c r="N358">
        <v>5</v>
      </c>
      <c r="O358">
        <v>3</v>
      </c>
      <c r="P358">
        <v>8</v>
      </c>
      <c r="Q358">
        <v>0</v>
      </c>
      <c r="R358">
        <v>0</v>
      </c>
      <c r="T358">
        <f t="shared" si="23"/>
        <v>0.37500000000000006</v>
      </c>
      <c r="U358">
        <f t="shared" si="20"/>
        <v>0.53703703703703709</v>
      </c>
      <c r="V358">
        <f t="shared" si="21"/>
        <v>0.57450331125827814</v>
      </c>
      <c r="W358">
        <f t="shared" si="22"/>
        <v>0.56843800322061189</v>
      </c>
    </row>
    <row r="359" spans="1:23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>
        <v>2</v>
      </c>
      <c r="J359" t="s">
        <v>36</v>
      </c>
      <c r="K359">
        <v>1</v>
      </c>
      <c r="L359" t="s">
        <v>36</v>
      </c>
      <c r="M359">
        <v>15</v>
      </c>
      <c r="N359">
        <v>4</v>
      </c>
      <c r="O359">
        <v>11</v>
      </c>
      <c r="P359">
        <v>4</v>
      </c>
      <c r="Q359">
        <v>3</v>
      </c>
      <c r="R359">
        <v>0</v>
      </c>
      <c r="T359">
        <f t="shared" si="23"/>
        <v>0.23214285714285718</v>
      </c>
      <c r="U359">
        <f t="shared" si="20"/>
        <v>0.59259259259259256</v>
      </c>
      <c r="V359">
        <f t="shared" si="21"/>
        <v>0.45033112582781459</v>
      </c>
      <c r="W359">
        <f t="shared" si="22"/>
        <v>0.42028985507246375</v>
      </c>
    </row>
    <row r="360" spans="1:23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>
        <v>0</v>
      </c>
      <c r="J360" t="s">
        <v>40</v>
      </c>
      <c r="K360">
        <v>0</v>
      </c>
      <c r="L360" t="s">
        <v>40</v>
      </c>
      <c r="M360">
        <v>8</v>
      </c>
      <c r="N360">
        <v>1</v>
      </c>
      <c r="O360">
        <v>12</v>
      </c>
      <c r="P360">
        <v>4</v>
      </c>
      <c r="Q360">
        <v>1</v>
      </c>
      <c r="R360">
        <v>0</v>
      </c>
      <c r="T360">
        <f t="shared" si="23"/>
        <v>0.125</v>
      </c>
      <c r="U360">
        <f t="shared" si="20"/>
        <v>0.46296296296296297</v>
      </c>
      <c r="V360">
        <f t="shared" si="21"/>
        <v>0.34105960264900664</v>
      </c>
      <c r="W360">
        <f t="shared" si="22"/>
        <v>0.29790660225442833</v>
      </c>
    </row>
    <row r="361" spans="1:23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>
        <v>2</v>
      </c>
      <c r="J361" t="s">
        <v>36</v>
      </c>
      <c r="K361">
        <v>2</v>
      </c>
      <c r="L361" t="s">
        <v>35</v>
      </c>
      <c r="M361">
        <v>14</v>
      </c>
      <c r="N361">
        <v>5</v>
      </c>
      <c r="O361">
        <v>13</v>
      </c>
      <c r="P361">
        <v>3</v>
      </c>
      <c r="Q361">
        <v>1</v>
      </c>
      <c r="R361">
        <v>0</v>
      </c>
      <c r="T361">
        <f t="shared" si="23"/>
        <v>0.4285714285714286</v>
      </c>
      <c r="U361">
        <f t="shared" si="20"/>
        <v>0.40740740740740738</v>
      </c>
      <c r="V361">
        <f t="shared" si="21"/>
        <v>0.30463576158940397</v>
      </c>
      <c r="W361">
        <f t="shared" si="22"/>
        <v>0.29790660225442833</v>
      </c>
    </row>
    <row r="362" spans="1:23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>
        <v>2</v>
      </c>
      <c r="J362" t="s">
        <v>35</v>
      </c>
      <c r="K362">
        <v>0</v>
      </c>
      <c r="L362" t="s">
        <v>36</v>
      </c>
      <c r="M362">
        <v>18</v>
      </c>
      <c r="N362">
        <v>7</v>
      </c>
      <c r="O362">
        <v>5</v>
      </c>
      <c r="P362">
        <v>9</v>
      </c>
      <c r="Q362">
        <v>1</v>
      </c>
      <c r="R362">
        <v>0</v>
      </c>
      <c r="T362">
        <f t="shared" si="23"/>
        <v>0.25</v>
      </c>
      <c r="U362">
        <f t="shared" si="20"/>
        <v>0.81481481481481477</v>
      </c>
      <c r="V362">
        <f t="shared" si="21"/>
        <v>0.69536423841059603</v>
      </c>
      <c r="W362">
        <f t="shared" si="22"/>
        <v>0.66666666666666663</v>
      </c>
    </row>
    <row r="363" spans="1:23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>
        <v>1</v>
      </c>
      <c r="J363" t="s">
        <v>35</v>
      </c>
      <c r="K363">
        <v>0</v>
      </c>
      <c r="L363" t="s">
        <v>36</v>
      </c>
      <c r="M363">
        <v>11</v>
      </c>
      <c r="N363">
        <v>3</v>
      </c>
      <c r="O363">
        <v>10</v>
      </c>
      <c r="P363">
        <v>7</v>
      </c>
      <c r="Q363">
        <v>1</v>
      </c>
      <c r="R363">
        <v>0</v>
      </c>
      <c r="T363">
        <f t="shared" si="23"/>
        <v>0.14285714285714288</v>
      </c>
      <c r="U363">
        <f t="shared" si="20"/>
        <v>0.44444444444444442</v>
      </c>
      <c r="V363">
        <f t="shared" si="21"/>
        <v>0.38907284768211919</v>
      </c>
      <c r="W363">
        <f t="shared" si="22"/>
        <v>0.35104669887278583</v>
      </c>
    </row>
    <row r="364" spans="1:23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>
        <v>2</v>
      </c>
      <c r="J364" t="s">
        <v>35</v>
      </c>
      <c r="K364">
        <v>2</v>
      </c>
      <c r="L364" t="s">
        <v>35</v>
      </c>
      <c r="M364">
        <v>13</v>
      </c>
      <c r="N364">
        <v>5</v>
      </c>
      <c r="O364">
        <v>6</v>
      </c>
      <c r="P364">
        <v>4</v>
      </c>
      <c r="Q364">
        <v>1</v>
      </c>
      <c r="R364">
        <v>0</v>
      </c>
      <c r="T364">
        <f t="shared" si="23"/>
        <v>0.48214285714285721</v>
      </c>
      <c r="U364">
        <f t="shared" si="20"/>
        <v>0.5</v>
      </c>
      <c r="V364">
        <f t="shared" si="21"/>
        <v>0.55463576158940397</v>
      </c>
      <c r="W364">
        <f t="shared" si="22"/>
        <v>0.53140096618357491</v>
      </c>
    </row>
    <row r="365" spans="1:23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>
        <v>1</v>
      </c>
      <c r="J365" t="s">
        <v>40</v>
      </c>
      <c r="K365">
        <v>0</v>
      </c>
      <c r="L365" t="s">
        <v>40</v>
      </c>
      <c r="M365">
        <v>16</v>
      </c>
      <c r="N365">
        <v>5</v>
      </c>
      <c r="O365">
        <v>14</v>
      </c>
      <c r="P365">
        <v>8</v>
      </c>
      <c r="Q365">
        <v>6</v>
      </c>
      <c r="R365">
        <v>0</v>
      </c>
      <c r="T365">
        <f t="shared" si="23"/>
        <v>0.19642857142857145</v>
      </c>
      <c r="U365">
        <f t="shared" si="20"/>
        <v>0.68518518518518523</v>
      </c>
      <c r="V365">
        <f t="shared" si="21"/>
        <v>0.57615894039735094</v>
      </c>
      <c r="W365">
        <f t="shared" si="22"/>
        <v>0.54267310789049916</v>
      </c>
    </row>
    <row r="366" spans="1:23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>
        <v>2</v>
      </c>
      <c r="J366" t="s">
        <v>40</v>
      </c>
      <c r="K366">
        <v>2</v>
      </c>
      <c r="L366" t="s">
        <v>35</v>
      </c>
      <c r="M366">
        <v>11</v>
      </c>
      <c r="N366">
        <v>6</v>
      </c>
      <c r="O366">
        <v>12</v>
      </c>
      <c r="P366">
        <v>5</v>
      </c>
      <c r="Q366">
        <v>4</v>
      </c>
      <c r="R366">
        <v>0</v>
      </c>
      <c r="T366">
        <f t="shared" si="23"/>
        <v>0.44642857142857145</v>
      </c>
      <c r="U366">
        <f t="shared" si="20"/>
        <v>0.51851851851851849</v>
      </c>
      <c r="V366">
        <f t="shared" si="21"/>
        <v>0.34768211920529801</v>
      </c>
      <c r="W366">
        <f t="shared" si="22"/>
        <v>0.29790660225442833</v>
      </c>
    </row>
    <row r="367" spans="1:23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>
        <v>2</v>
      </c>
      <c r="J367" t="s">
        <v>35</v>
      </c>
      <c r="K367">
        <v>1</v>
      </c>
      <c r="L367" t="s">
        <v>35</v>
      </c>
      <c r="M367">
        <v>9</v>
      </c>
      <c r="N367">
        <v>3</v>
      </c>
      <c r="O367">
        <v>15</v>
      </c>
      <c r="P367">
        <v>2</v>
      </c>
      <c r="Q367">
        <v>1</v>
      </c>
      <c r="R367">
        <v>0</v>
      </c>
      <c r="T367">
        <f t="shared" si="23"/>
        <v>0.14285714285714288</v>
      </c>
      <c r="U367">
        <f t="shared" si="20"/>
        <v>0.5</v>
      </c>
      <c r="V367">
        <f t="shared" si="21"/>
        <v>0.46357615894039733</v>
      </c>
      <c r="W367">
        <f t="shared" si="22"/>
        <v>0.44283413848631242</v>
      </c>
    </row>
    <row r="368" spans="1:23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>
        <v>1</v>
      </c>
      <c r="J368" t="s">
        <v>35</v>
      </c>
      <c r="K368">
        <v>0</v>
      </c>
      <c r="L368" t="s">
        <v>36</v>
      </c>
      <c r="M368">
        <v>12</v>
      </c>
      <c r="N368">
        <v>4</v>
      </c>
      <c r="O368">
        <v>9</v>
      </c>
      <c r="P368">
        <v>10</v>
      </c>
      <c r="Q368">
        <v>3</v>
      </c>
      <c r="R368">
        <v>0</v>
      </c>
      <c r="T368">
        <f t="shared" si="23"/>
        <v>0.10714285714285715</v>
      </c>
      <c r="U368">
        <f t="shared" si="20"/>
        <v>0.51851851851851849</v>
      </c>
      <c r="V368">
        <f t="shared" si="21"/>
        <v>0.39900662251655628</v>
      </c>
      <c r="W368">
        <f t="shared" si="22"/>
        <v>0.37842190016103061</v>
      </c>
    </row>
    <row r="369" spans="1:23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>
        <v>3</v>
      </c>
      <c r="J369" t="s">
        <v>35</v>
      </c>
      <c r="K369">
        <v>1</v>
      </c>
      <c r="L369" t="s">
        <v>40</v>
      </c>
      <c r="M369">
        <v>25</v>
      </c>
      <c r="N369">
        <v>12</v>
      </c>
      <c r="O369">
        <v>9</v>
      </c>
      <c r="P369">
        <v>3</v>
      </c>
      <c r="Q369">
        <v>1</v>
      </c>
      <c r="R369">
        <v>0</v>
      </c>
      <c r="T369">
        <f t="shared" si="23"/>
        <v>0.3928571428571429</v>
      </c>
      <c r="U369">
        <f t="shared" si="20"/>
        <v>0.48148148148148145</v>
      </c>
      <c r="V369">
        <f t="shared" si="21"/>
        <v>0.4685430463576159</v>
      </c>
      <c r="W369">
        <f t="shared" si="22"/>
        <v>0.45410628019323673</v>
      </c>
    </row>
    <row r="370" spans="1:23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>
        <v>4</v>
      </c>
      <c r="J370" t="s">
        <v>35</v>
      </c>
      <c r="K370">
        <v>2</v>
      </c>
      <c r="L370" t="s">
        <v>35</v>
      </c>
      <c r="M370">
        <v>14</v>
      </c>
      <c r="N370">
        <v>10</v>
      </c>
      <c r="O370">
        <v>14</v>
      </c>
      <c r="P370">
        <v>0</v>
      </c>
      <c r="Q370">
        <v>1</v>
      </c>
      <c r="R370">
        <v>0</v>
      </c>
      <c r="T370">
        <f t="shared" si="23"/>
        <v>0.3035714285714286</v>
      </c>
      <c r="U370">
        <f t="shared" si="20"/>
        <v>0.14814814814814814</v>
      </c>
      <c r="V370">
        <f t="shared" si="21"/>
        <v>0.16721854304635761</v>
      </c>
      <c r="W370">
        <f t="shared" si="22"/>
        <v>0.15942028985507245</v>
      </c>
    </row>
    <row r="371" spans="1:23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>
        <v>3</v>
      </c>
      <c r="J371" t="s">
        <v>35</v>
      </c>
      <c r="K371">
        <v>2</v>
      </c>
      <c r="L371" t="s">
        <v>35</v>
      </c>
      <c r="M371">
        <v>12</v>
      </c>
      <c r="N371">
        <v>5</v>
      </c>
      <c r="O371">
        <v>7</v>
      </c>
      <c r="P371">
        <v>3</v>
      </c>
      <c r="Q371">
        <v>1</v>
      </c>
      <c r="R371">
        <v>1</v>
      </c>
      <c r="T371">
        <f t="shared" si="23"/>
        <v>0.26785714285714285</v>
      </c>
      <c r="U371">
        <f t="shared" si="20"/>
        <v>0.62962962962962965</v>
      </c>
      <c r="V371">
        <f t="shared" si="21"/>
        <v>0.7185430463576159</v>
      </c>
      <c r="W371">
        <f t="shared" si="22"/>
        <v>0.71336553945249592</v>
      </c>
    </row>
    <row r="372" spans="1:23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>
        <v>2</v>
      </c>
      <c r="J372" t="s">
        <v>35</v>
      </c>
      <c r="K372">
        <v>0</v>
      </c>
      <c r="L372" t="s">
        <v>36</v>
      </c>
      <c r="M372">
        <v>20</v>
      </c>
      <c r="N372">
        <v>7</v>
      </c>
      <c r="O372">
        <v>19</v>
      </c>
      <c r="P372">
        <v>6</v>
      </c>
      <c r="Q372">
        <v>0</v>
      </c>
      <c r="R372">
        <v>0</v>
      </c>
      <c r="T372">
        <f t="shared" si="23"/>
        <v>0.28571428571428575</v>
      </c>
      <c r="U372">
        <f t="shared" si="20"/>
        <v>0.7407407407407407</v>
      </c>
      <c r="V372">
        <f t="shared" si="21"/>
        <v>0.56456953642384111</v>
      </c>
      <c r="W372">
        <f t="shared" si="22"/>
        <v>0.50241545893719808</v>
      </c>
    </row>
    <row r="373" spans="1:23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>
        <v>0</v>
      </c>
      <c r="J373" t="s">
        <v>40</v>
      </c>
      <c r="K373">
        <v>0</v>
      </c>
      <c r="L373" t="s">
        <v>40</v>
      </c>
      <c r="M373">
        <v>13</v>
      </c>
      <c r="N373">
        <v>3</v>
      </c>
      <c r="O373">
        <v>11</v>
      </c>
      <c r="P373">
        <v>1</v>
      </c>
      <c r="Q373">
        <v>0</v>
      </c>
      <c r="R373">
        <v>0</v>
      </c>
      <c r="T373">
        <f t="shared" si="23"/>
        <v>0.23214285714285718</v>
      </c>
      <c r="U373">
        <f t="shared" si="20"/>
        <v>0.44444444444444442</v>
      </c>
      <c r="V373">
        <f t="shared" si="21"/>
        <v>0.44867549668874174</v>
      </c>
      <c r="W373">
        <f t="shared" si="22"/>
        <v>0.43639291465378421</v>
      </c>
    </row>
    <row r="374" spans="1:23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>
        <v>1</v>
      </c>
      <c r="J374" t="s">
        <v>40</v>
      </c>
      <c r="K374">
        <v>0</v>
      </c>
      <c r="L374" t="s">
        <v>40</v>
      </c>
      <c r="M374">
        <v>14</v>
      </c>
      <c r="N374">
        <v>4</v>
      </c>
      <c r="O374">
        <v>10</v>
      </c>
      <c r="P374">
        <v>4</v>
      </c>
      <c r="Q374">
        <v>1</v>
      </c>
      <c r="R374">
        <v>0</v>
      </c>
      <c r="T374">
        <f t="shared" si="23"/>
        <v>0.125</v>
      </c>
      <c r="U374">
        <f t="shared" si="20"/>
        <v>0.35185185185185186</v>
      </c>
      <c r="V374">
        <f t="shared" si="21"/>
        <v>0.42715231788079472</v>
      </c>
      <c r="W374">
        <f t="shared" si="22"/>
        <v>0.39613526570048307</v>
      </c>
    </row>
    <row r="375" spans="1:23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>
        <v>1</v>
      </c>
      <c r="J375" t="s">
        <v>36</v>
      </c>
      <c r="K375">
        <v>0</v>
      </c>
      <c r="L375" t="s">
        <v>40</v>
      </c>
      <c r="M375">
        <v>14</v>
      </c>
      <c r="N375">
        <v>3</v>
      </c>
      <c r="O375">
        <v>7</v>
      </c>
      <c r="P375">
        <v>11</v>
      </c>
      <c r="Q375">
        <v>1</v>
      </c>
      <c r="R375">
        <v>1</v>
      </c>
      <c r="T375">
        <f t="shared" si="23"/>
        <v>0.37500000000000006</v>
      </c>
      <c r="U375">
        <f t="shared" si="20"/>
        <v>0.85185185185185186</v>
      </c>
      <c r="V375">
        <f t="shared" si="21"/>
        <v>0.80960264900662249</v>
      </c>
      <c r="W375">
        <f t="shared" si="22"/>
        <v>0.72785829307568439</v>
      </c>
    </row>
    <row r="376" spans="1:23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>
        <v>2</v>
      </c>
      <c r="J376" t="s">
        <v>35</v>
      </c>
      <c r="K376">
        <v>0</v>
      </c>
      <c r="L376" t="s">
        <v>36</v>
      </c>
      <c r="M376">
        <v>25</v>
      </c>
      <c r="N376">
        <v>10</v>
      </c>
      <c r="O376">
        <v>10</v>
      </c>
      <c r="P376">
        <v>4</v>
      </c>
      <c r="Q376">
        <v>2</v>
      </c>
      <c r="R376">
        <v>0</v>
      </c>
      <c r="T376">
        <f t="shared" si="23"/>
        <v>0.5178571428571429</v>
      </c>
      <c r="U376">
        <f t="shared" si="20"/>
        <v>0.81481481481481477</v>
      </c>
      <c r="V376">
        <f t="shared" si="21"/>
        <v>0.72516556291390732</v>
      </c>
      <c r="W376">
        <f t="shared" si="22"/>
        <v>0.6876006441223832</v>
      </c>
    </row>
    <row r="377" spans="1:23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>
        <v>0</v>
      </c>
      <c r="J377" t="s">
        <v>40</v>
      </c>
      <c r="K377">
        <v>0</v>
      </c>
      <c r="L377" t="s">
        <v>36</v>
      </c>
      <c r="M377">
        <v>17</v>
      </c>
      <c r="N377">
        <v>6</v>
      </c>
      <c r="O377">
        <v>12</v>
      </c>
      <c r="P377">
        <v>12</v>
      </c>
      <c r="Q377">
        <v>1</v>
      </c>
      <c r="R377">
        <v>0</v>
      </c>
      <c r="T377">
        <f t="shared" si="23"/>
        <v>0.2142857142857143</v>
      </c>
      <c r="U377">
        <f t="shared" si="20"/>
        <v>0.77777777777777779</v>
      </c>
      <c r="V377">
        <f t="shared" si="21"/>
        <v>0.63576158940397354</v>
      </c>
      <c r="W377">
        <f t="shared" si="22"/>
        <v>0.60064412238325282</v>
      </c>
    </row>
    <row r="378" spans="1:23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>
        <v>0</v>
      </c>
      <c r="J378" t="s">
        <v>40</v>
      </c>
      <c r="K378">
        <v>0</v>
      </c>
      <c r="L378" t="s">
        <v>36</v>
      </c>
      <c r="M378">
        <v>10</v>
      </c>
      <c r="N378">
        <v>2</v>
      </c>
      <c r="O378">
        <v>10</v>
      </c>
      <c r="P378">
        <v>7</v>
      </c>
      <c r="Q378">
        <v>2</v>
      </c>
      <c r="R378">
        <v>0</v>
      </c>
      <c r="T378">
        <f t="shared" si="23"/>
        <v>0.2142857142857143</v>
      </c>
      <c r="U378">
        <f t="shared" si="20"/>
        <v>0.53703703703703709</v>
      </c>
      <c r="V378">
        <f t="shared" si="21"/>
        <v>0.46523178807947019</v>
      </c>
      <c r="W378">
        <f t="shared" si="22"/>
        <v>0.41223832528180354</v>
      </c>
    </row>
    <row r="379" spans="1:23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>
        <v>1</v>
      </c>
      <c r="J379" t="s">
        <v>40</v>
      </c>
      <c r="K379">
        <v>0</v>
      </c>
      <c r="L379" t="s">
        <v>40</v>
      </c>
      <c r="M379">
        <v>7</v>
      </c>
      <c r="N379">
        <v>2</v>
      </c>
      <c r="O379">
        <v>7</v>
      </c>
      <c r="P379">
        <v>5</v>
      </c>
      <c r="Q379">
        <v>0</v>
      </c>
      <c r="R379">
        <v>0</v>
      </c>
      <c r="T379">
        <f t="shared" si="23"/>
        <v>0.10714285714285715</v>
      </c>
      <c r="U379">
        <f t="shared" si="20"/>
        <v>0.27777777777777779</v>
      </c>
      <c r="V379">
        <f t="shared" si="21"/>
        <v>0.25993377483443708</v>
      </c>
      <c r="W379">
        <f t="shared" si="22"/>
        <v>0.25925925925925924</v>
      </c>
    </row>
    <row r="380" spans="1:23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>
        <v>1</v>
      </c>
      <c r="J380" t="s">
        <v>40</v>
      </c>
      <c r="K380">
        <v>1</v>
      </c>
      <c r="L380" t="s">
        <v>35</v>
      </c>
      <c r="M380">
        <v>4</v>
      </c>
      <c r="N380">
        <v>2</v>
      </c>
      <c r="O380">
        <v>13</v>
      </c>
      <c r="P380">
        <v>2</v>
      </c>
      <c r="Q380">
        <v>3</v>
      </c>
      <c r="R380">
        <v>0</v>
      </c>
      <c r="T380">
        <f t="shared" si="23"/>
        <v>0.35714285714285715</v>
      </c>
      <c r="U380">
        <f t="shared" si="20"/>
        <v>0.20370370370370369</v>
      </c>
      <c r="V380">
        <f t="shared" si="21"/>
        <v>0.15728476821192053</v>
      </c>
      <c r="W380">
        <f t="shared" si="22"/>
        <v>0.16264090177133655</v>
      </c>
    </row>
    <row r="381" spans="1:23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>
        <v>1</v>
      </c>
      <c r="J381" t="s">
        <v>36</v>
      </c>
      <c r="K381">
        <v>0</v>
      </c>
      <c r="L381" t="s">
        <v>40</v>
      </c>
      <c r="M381">
        <v>18</v>
      </c>
      <c r="N381">
        <v>6</v>
      </c>
      <c r="O381">
        <v>7</v>
      </c>
      <c r="P381">
        <v>8</v>
      </c>
      <c r="Q381">
        <v>2</v>
      </c>
      <c r="R381">
        <v>0</v>
      </c>
      <c r="T381">
        <f t="shared" si="23"/>
        <v>0.17857142857142858</v>
      </c>
      <c r="U381">
        <f t="shared" si="20"/>
        <v>0.48148148148148145</v>
      </c>
      <c r="V381">
        <f t="shared" si="21"/>
        <v>0.43874172185430466</v>
      </c>
      <c r="W381">
        <f t="shared" si="22"/>
        <v>0.39613526570048307</v>
      </c>
    </row>
    <row r="382" spans="1:23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>
        <v>0</v>
      </c>
      <c r="J382" t="s">
        <v>35</v>
      </c>
      <c r="K382">
        <v>0</v>
      </c>
      <c r="L382" t="s">
        <v>36</v>
      </c>
      <c r="M382">
        <v>10</v>
      </c>
      <c r="N382">
        <v>2</v>
      </c>
      <c r="O382">
        <v>10</v>
      </c>
      <c r="P382">
        <v>8</v>
      </c>
      <c r="Q382">
        <v>3</v>
      </c>
      <c r="R382">
        <v>0</v>
      </c>
      <c r="T382">
        <f t="shared" si="23"/>
        <v>7.1428571428571438E-2</v>
      </c>
      <c r="U382">
        <f t="shared" si="20"/>
        <v>0.40740740740740738</v>
      </c>
      <c r="V382">
        <f t="shared" si="21"/>
        <v>0.36092715231788081</v>
      </c>
      <c r="W382">
        <f t="shared" si="22"/>
        <v>0.32367149758454106</v>
      </c>
    </row>
    <row r="383" spans="1:23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>
        <v>2</v>
      </c>
      <c r="J383" t="s">
        <v>40</v>
      </c>
      <c r="K383">
        <v>0</v>
      </c>
      <c r="L383" t="s">
        <v>36</v>
      </c>
      <c r="M383">
        <v>18</v>
      </c>
      <c r="N383">
        <v>5</v>
      </c>
      <c r="O383">
        <v>18</v>
      </c>
      <c r="P383">
        <v>10</v>
      </c>
      <c r="Q383">
        <v>1</v>
      </c>
      <c r="R383">
        <v>0</v>
      </c>
      <c r="T383">
        <f t="shared" si="23"/>
        <v>0.46428571428571436</v>
      </c>
      <c r="U383">
        <f t="shared" si="20"/>
        <v>0.72222222222222221</v>
      </c>
      <c r="V383">
        <f t="shared" si="21"/>
        <v>0.68543046357615889</v>
      </c>
      <c r="W383">
        <f t="shared" si="22"/>
        <v>0.6312399355877617</v>
      </c>
    </row>
    <row r="384" spans="1:23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>
        <v>0</v>
      </c>
      <c r="J384" t="s">
        <v>35</v>
      </c>
      <c r="K384">
        <v>0</v>
      </c>
      <c r="L384" t="s">
        <v>35</v>
      </c>
      <c r="M384">
        <v>9</v>
      </c>
      <c r="N384">
        <v>3</v>
      </c>
      <c r="O384">
        <v>14</v>
      </c>
      <c r="P384">
        <v>2</v>
      </c>
      <c r="Q384">
        <v>2</v>
      </c>
      <c r="R384">
        <v>0</v>
      </c>
      <c r="T384">
        <f t="shared" si="23"/>
        <v>8.9285714285714288E-2</v>
      </c>
      <c r="U384">
        <f t="shared" si="20"/>
        <v>0.44444444444444442</v>
      </c>
      <c r="V384">
        <f t="shared" si="21"/>
        <v>0.33112582781456956</v>
      </c>
      <c r="W384">
        <f t="shared" si="22"/>
        <v>0.31561996779388085</v>
      </c>
    </row>
    <row r="385" spans="4:23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>
        <v>3</v>
      </c>
      <c r="J385" t="s">
        <v>40</v>
      </c>
      <c r="K385">
        <v>1</v>
      </c>
      <c r="L385" t="s">
        <v>40</v>
      </c>
      <c r="M385">
        <v>10</v>
      </c>
      <c r="N385">
        <v>5</v>
      </c>
      <c r="O385">
        <v>8</v>
      </c>
      <c r="P385">
        <v>5</v>
      </c>
      <c r="Q385">
        <v>1</v>
      </c>
      <c r="R385">
        <v>0</v>
      </c>
      <c r="T385">
        <f t="shared" si="23"/>
        <v>0.25</v>
      </c>
      <c r="U385">
        <f t="shared" si="20"/>
        <v>0.68518518518518523</v>
      </c>
      <c r="V385">
        <f t="shared" si="21"/>
        <v>0.66059602649006621</v>
      </c>
      <c r="W385">
        <f t="shared" si="22"/>
        <v>0.61513687600644118</v>
      </c>
    </row>
    <row r="386" spans="4:23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>
        <v>0</v>
      </c>
      <c r="J386" t="s">
        <v>35</v>
      </c>
      <c r="K386">
        <v>0</v>
      </c>
      <c r="L386" t="s">
        <v>35</v>
      </c>
      <c r="M386">
        <v>19</v>
      </c>
      <c r="N386">
        <v>4</v>
      </c>
      <c r="O386">
        <v>16</v>
      </c>
      <c r="P386">
        <v>12</v>
      </c>
      <c r="Q386">
        <v>4</v>
      </c>
      <c r="R386">
        <v>0</v>
      </c>
      <c r="T386">
        <f t="shared" si="23"/>
        <v>0.32142857142857145</v>
      </c>
      <c r="U386">
        <f t="shared" si="20"/>
        <v>1</v>
      </c>
      <c r="V386">
        <f t="shared" si="21"/>
        <v>0.82119205298013243</v>
      </c>
      <c r="W386">
        <f t="shared" si="22"/>
        <v>0.76650563607085342</v>
      </c>
    </row>
    <row r="387" spans="4:23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>
        <v>1</v>
      </c>
      <c r="J387" t="s">
        <v>36</v>
      </c>
      <c r="K387">
        <v>0</v>
      </c>
      <c r="L387" t="s">
        <v>35</v>
      </c>
      <c r="M387">
        <v>13</v>
      </c>
      <c r="N387">
        <v>4</v>
      </c>
      <c r="O387">
        <v>8</v>
      </c>
      <c r="P387">
        <v>6</v>
      </c>
      <c r="Q387">
        <v>3</v>
      </c>
      <c r="R387">
        <v>0</v>
      </c>
      <c r="T387">
        <f t="shared" si="23"/>
        <v>0.2142857142857143</v>
      </c>
      <c r="U387">
        <f t="shared" ref="U387:U450" si="24">(F387-(MIN($F$2:$F$761)))/((MAX($F$2:$F$761))-(MIN($F$2:$F$761)))</f>
        <v>0.44444444444444442</v>
      </c>
      <c r="V387">
        <f t="shared" ref="V387:V450" si="25">(G387-(MIN($G$2:$G$761)))/((MAX($G$2:$G$761))-(MIN($G$2:$G$761)))</f>
        <v>0.46192052980132453</v>
      </c>
      <c r="W387">
        <f t="shared" ref="W387:W450" si="26">(H387-(MIN($H$2:$H$761)))/((MAX($H$2:$H$761))-(MIN($H$2:$H$761)))</f>
        <v>0.37842190016103061</v>
      </c>
    </row>
    <row r="388" spans="4:23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>
        <v>2</v>
      </c>
      <c r="J388" t="s">
        <v>40</v>
      </c>
      <c r="K388">
        <v>1</v>
      </c>
      <c r="L388" t="s">
        <v>36</v>
      </c>
      <c r="M388">
        <v>15</v>
      </c>
      <c r="N388">
        <v>3</v>
      </c>
      <c r="O388">
        <v>11</v>
      </c>
      <c r="P388">
        <v>3</v>
      </c>
      <c r="Q388">
        <v>2</v>
      </c>
      <c r="R388">
        <v>0</v>
      </c>
      <c r="T388">
        <f t="shared" ref="T388:T451" si="27">(E388-(MIN($E$2:$E$761)))/((MAX($E$2:$E$761))-(MIN($E$2:$E$761)))</f>
        <v>0.35714285714285715</v>
      </c>
      <c r="U388">
        <f t="shared" si="24"/>
        <v>0.46296296296296297</v>
      </c>
      <c r="V388">
        <f t="shared" si="25"/>
        <v>0.3758278145695364</v>
      </c>
      <c r="W388">
        <f t="shared" si="26"/>
        <v>0.35426731078904994</v>
      </c>
    </row>
    <row r="389" spans="4:23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>
        <v>1</v>
      </c>
      <c r="J389" t="s">
        <v>35</v>
      </c>
      <c r="K389">
        <v>0</v>
      </c>
      <c r="L389" t="s">
        <v>35</v>
      </c>
      <c r="M389">
        <v>14</v>
      </c>
      <c r="N389">
        <v>6</v>
      </c>
      <c r="O389">
        <v>15</v>
      </c>
      <c r="P389">
        <v>7</v>
      </c>
      <c r="Q389">
        <v>5</v>
      </c>
      <c r="R389">
        <v>0</v>
      </c>
      <c r="T389">
        <f t="shared" si="27"/>
        <v>0.2142857142857143</v>
      </c>
      <c r="U389">
        <f t="shared" si="24"/>
        <v>0.57407407407407407</v>
      </c>
      <c r="V389">
        <f t="shared" si="25"/>
        <v>0.51821192052980136</v>
      </c>
      <c r="W389">
        <f t="shared" si="26"/>
        <v>0.45410628019323673</v>
      </c>
    </row>
    <row r="390" spans="4:23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>
        <v>2</v>
      </c>
      <c r="J390" t="s">
        <v>40</v>
      </c>
      <c r="K390">
        <v>1</v>
      </c>
      <c r="L390" t="s">
        <v>40</v>
      </c>
      <c r="M390">
        <v>11</v>
      </c>
      <c r="N390">
        <v>5</v>
      </c>
      <c r="O390">
        <v>9</v>
      </c>
      <c r="P390">
        <v>3</v>
      </c>
      <c r="Q390">
        <v>1</v>
      </c>
      <c r="R390">
        <v>0</v>
      </c>
      <c r="T390">
        <f t="shared" si="27"/>
        <v>0.14285714285714288</v>
      </c>
      <c r="U390">
        <f t="shared" si="24"/>
        <v>0.53703703703703709</v>
      </c>
      <c r="V390">
        <f t="shared" si="25"/>
        <v>0.60264900662251653</v>
      </c>
      <c r="W390">
        <f t="shared" si="26"/>
        <v>0.60064412238325282</v>
      </c>
    </row>
    <row r="391" spans="4:23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>
        <v>1</v>
      </c>
      <c r="J391" t="s">
        <v>36</v>
      </c>
      <c r="K391">
        <v>1</v>
      </c>
      <c r="L391" t="s">
        <v>40</v>
      </c>
      <c r="M391">
        <v>15</v>
      </c>
      <c r="N391">
        <v>7</v>
      </c>
      <c r="O391">
        <v>12</v>
      </c>
      <c r="P391">
        <v>13</v>
      </c>
      <c r="Q391">
        <v>1</v>
      </c>
      <c r="R391">
        <v>0</v>
      </c>
      <c r="T391">
        <f t="shared" si="27"/>
        <v>0.2142857142857143</v>
      </c>
      <c r="U391">
        <f t="shared" si="24"/>
        <v>0.87037037037037035</v>
      </c>
      <c r="V391">
        <f t="shared" si="25"/>
        <v>0.85761589403973515</v>
      </c>
      <c r="W391">
        <f t="shared" si="26"/>
        <v>0.80998389694041872</v>
      </c>
    </row>
    <row r="392" spans="4:23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>
        <v>1</v>
      </c>
      <c r="J392" t="s">
        <v>35</v>
      </c>
      <c r="K392">
        <v>0</v>
      </c>
      <c r="L392" t="s">
        <v>35</v>
      </c>
      <c r="M392">
        <v>11</v>
      </c>
      <c r="N392">
        <v>4</v>
      </c>
      <c r="O392">
        <v>13</v>
      </c>
      <c r="P392">
        <v>4</v>
      </c>
      <c r="Q392">
        <v>2</v>
      </c>
      <c r="R392">
        <v>0</v>
      </c>
      <c r="T392">
        <f t="shared" si="27"/>
        <v>0.25</v>
      </c>
      <c r="U392">
        <f t="shared" si="24"/>
        <v>0.53703703703703709</v>
      </c>
      <c r="V392">
        <f t="shared" si="25"/>
        <v>0.57284768211920534</v>
      </c>
      <c r="W392">
        <f t="shared" si="26"/>
        <v>0.55072463768115942</v>
      </c>
    </row>
    <row r="393" spans="4:23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>
        <v>2</v>
      </c>
      <c r="J393" t="s">
        <v>40</v>
      </c>
      <c r="K393">
        <v>0</v>
      </c>
      <c r="L393" t="s">
        <v>36</v>
      </c>
      <c r="M393">
        <v>18</v>
      </c>
      <c r="N393">
        <v>3</v>
      </c>
      <c r="O393">
        <v>17</v>
      </c>
      <c r="P393">
        <v>3</v>
      </c>
      <c r="Q393">
        <v>1</v>
      </c>
      <c r="R393">
        <v>0</v>
      </c>
      <c r="T393">
        <f t="shared" si="27"/>
        <v>0.25</v>
      </c>
      <c r="U393">
        <f t="shared" si="24"/>
        <v>0.35185185185185186</v>
      </c>
      <c r="V393">
        <f t="shared" si="25"/>
        <v>0.36258278145695366</v>
      </c>
      <c r="W393">
        <f t="shared" si="26"/>
        <v>0.30917874396135264</v>
      </c>
    </row>
    <row r="394" spans="4:23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>
        <v>1</v>
      </c>
      <c r="J394" t="s">
        <v>35</v>
      </c>
      <c r="K394">
        <v>1</v>
      </c>
      <c r="L394" t="s">
        <v>36</v>
      </c>
      <c r="M394">
        <v>10</v>
      </c>
      <c r="N394">
        <v>4</v>
      </c>
      <c r="O394">
        <v>13</v>
      </c>
      <c r="P394">
        <v>5</v>
      </c>
      <c r="Q394">
        <v>2</v>
      </c>
      <c r="R394">
        <v>0</v>
      </c>
      <c r="T394">
        <f t="shared" si="27"/>
        <v>0.10714285714285715</v>
      </c>
      <c r="U394">
        <f t="shared" si="24"/>
        <v>0.42592592592592593</v>
      </c>
      <c r="V394">
        <f t="shared" si="25"/>
        <v>0.4685430463576159</v>
      </c>
      <c r="W394">
        <f t="shared" si="26"/>
        <v>0.44122383252818037</v>
      </c>
    </row>
    <row r="395" spans="4:23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>
        <v>1</v>
      </c>
      <c r="J395" t="s">
        <v>35</v>
      </c>
      <c r="K395">
        <v>1</v>
      </c>
      <c r="L395" t="s">
        <v>35</v>
      </c>
      <c r="M395">
        <v>1</v>
      </c>
      <c r="N395">
        <v>1</v>
      </c>
      <c r="O395">
        <v>15</v>
      </c>
      <c r="P395">
        <v>1</v>
      </c>
      <c r="Q395">
        <v>3</v>
      </c>
      <c r="R395">
        <v>0</v>
      </c>
      <c r="T395">
        <f t="shared" si="27"/>
        <v>5.3571428571428575E-2</v>
      </c>
      <c r="U395">
        <f t="shared" si="24"/>
        <v>3.7037037037037035E-2</v>
      </c>
      <c r="V395">
        <f t="shared" si="25"/>
        <v>9.9337748344370855E-2</v>
      </c>
      <c r="W395">
        <f t="shared" si="26"/>
        <v>0.13365539452495975</v>
      </c>
    </row>
    <row r="396" spans="4:23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>
        <v>1</v>
      </c>
      <c r="J396" t="s">
        <v>40</v>
      </c>
      <c r="K396">
        <v>0</v>
      </c>
      <c r="L396" t="s">
        <v>36</v>
      </c>
      <c r="M396">
        <v>23</v>
      </c>
      <c r="N396">
        <v>8</v>
      </c>
      <c r="O396">
        <v>14</v>
      </c>
      <c r="P396">
        <v>10</v>
      </c>
      <c r="Q396">
        <v>3</v>
      </c>
      <c r="R396">
        <v>0</v>
      </c>
      <c r="T396">
        <f t="shared" si="27"/>
        <v>0.3928571428571429</v>
      </c>
      <c r="U396">
        <f t="shared" si="24"/>
        <v>0.24074074074074073</v>
      </c>
      <c r="V396">
        <f t="shared" si="25"/>
        <v>0.29304635761589404</v>
      </c>
      <c r="W396">
        <f t="shared" si="26"/>
        <v>0.28663446054750402</v>
      </c>
    </row>
    <row r="397" spans="4:23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>
        <v>0</v>
      </c>
      <c r="J397" t="s">
        <v>35</v>
      </c>
      <c r="K397">
        <v>0</v>
      </c>
      <c r="L397" t="s">
        <v>35</v>
      </c>
      <c r="M397">
        <v>10</v>
      </c>
      <c r="N397">
        <v>1</v>
      </c>
      <c r="O397">
        <v>15</v>
      </c>
      <c r="P397">
        <v>5</v>
      </c>
      <c r="Q397">
        <v>0</v>
      </c>
      <c r="R397">
        <v>0</v>
      </c>
      <c r="T397">
        <f t="shared" si="27"/>
        <v>0.17857142857142858</v>
      </c>
      <c r="U397">
        <f t="shared" si="24"/>
        <v>0.12962962962962962</v>
      </c>
      <c r="V397">
        <f t="shared" si="25"/>
        <v>0.13410596026490065</v>
      </c>
      <c r="W397">
        <f t="shared" si="26"/>
        <v>0.13365539452495975</v>
      </c>
    </row>
    <row r="398" spans="4:23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>
        <v>2</v>
      </c>
      <c r="J398" t="s">
        <v>40</v>
      </c>
      <c r="K398">
        <v>0</v>
      </c>
      <c r="L398" t="s">
        <v>36</v>
      </c>
      <c r="M398">
        <v>9</v>
      </c>
      <c r="N398">
        <v>4</v>
      </c>
      <c r="O398">
        <v>15</v>
      </c>
      <c r="P398">
        <v>1</v>
      </c>
      <c r="Q398">
        <v>3</v>
      </c>
      <c r="R398">
        <v>0</v>
      </c>
      <c r="T398">
        <f t="shared" si="27"/>
        <v>0.16071428571428573</v>
      </c>
      <c r="U398">
        <f t="shared" si="24"/>
        <v>0.68518518518518523</v>
      </c>
      <c r="V398">
        <f t="shared" si="25"/>
        <v>0.55960264900662249</v>
      </c>
      <c r="W398">
        <f t="shared" si="26"/>
        <v>0.57165861513687599</v>
      </c>
    </row>
    <row r="399" spans="4:23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>
        <v>1</v>
      </c>
      <c r="J399" t="s">
        <v>36</v>
      </c>
      <c r="K399">
        <v>0</v>
      </c>
      <c r="L399" t="s">
        <v>35</v>
      </c>
      <c r="M399">
        <v>14</v>
      </c>
      <c r="N399">
        <v>5</v>
      </c>
      <c r="O399">
        <v>8</v>
      </c>
      <c r="P399">
        <v>9</v>
      </c>
      <c r="Q399">
        <v>2</v>
      </c>
      <c r="R399">
        <v>0</v>
      </c>
      <c r="T399">
        <f t="shared" si="27"/>
        <v>0.28571428571428575</v>
      </c>
      <c r="U399">
        <f t="shared" si="24"/>
        <v>0.70370370370370372</v>
      </c>
      <c r="V399">
        <f t="shared" si="25"/>
        <v>0.57284768211920534</v>
      </c>
      <c r="W399">
        <f t="shared" si="26"/>
        <v>0.48309178743961351</v>
      </c>
    </row>
    <row r="400" spans="4:23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>
        <v>6</v>
      </c>
      <c r="J400" t="s">
        <v>40</v>
      </c>
      <c r="K400">
        <v>2</v>
      </c>
      <c r="L400" t="s">
        <v>36</v>
      </c>
      <c r="M400">
        <v>14</v>
      </c>
      <c r="N400">
        <v>8</v>
      </c>
      <c r="O400">
        <v>13</v>
      </c>
      <c r="P400">
        <v>5</v>
      </c>
      <c r="Q400">
        <v>3</v>
      </c>
      <c r="R400">
        <v>0</v>
      </c>
      <c r="T400">
        <f t="shared" si="27"/>
        <v>0.28571428571428575</v>
      </c>
      <c r="U400">
        <f t="shared" si="24"/>
        <v>0.68518518518518523</v>
      </c>
      <c r="V400">
        <f t="shared" si="25"/>
        <v>0.52814569536423839</v>
      </c>
      <c r="W400">
        <f t="shared" si="26"/>
        <v>0.51046698872785834</v>
      </c>
    </row>
    <row r="401" spans="4:23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>
        <v>0</v>
      </c>
      <c r="J401" t="s">
        <v>35</v>
      </c>
      <c r="K401">
        <v>0</v>
      </c>
      <c r="L401" t="s">
        <v>35</v>
      </c>
      <c r="M401">
        <v>8</v>
      </c>
      <c r="N401">
        <v>2</v>
      </c>
      <c r="O401">
        <v>7</v>
      </c>
      <c r="P401">
        <v>4</v>
      </c>
      <c r="Q401">
        <v>3</v>
      </c>
      <c r="R401">
        <v>0</v>
      </c>
      <c r="T401">
        <f t="shared" si="27"/>
        <v>8.9285714285714288E-2</v>
      </c>
      <c r="U401">
        <f t="shared" si="24"/>
        <v>0.27777777777777779</v>
      </c>
      <c r="V401">
        <f t="shared" si="25"/>
        <v>0.31953642384105962</v>
      </c>
      <c r="W401">
        <f t="shared" si="26"/>
        <v>0.31239935587761675</v>
      </c>
    </row>
    <row r="402" spans="4:23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>
        <v>1</v>
      </c>
      <c r="J402" t="s">
        <v>36</v>
      </c>
      <c r="K402">
        <v>0</v>
      </c>
      <c r="L402" t="s">
        <v>35</v>
      </c>
      <c r="M402">
        <v>22</v>
      </c>
      <c r="N402">
        <v>4</v>
      </c>
      <c r="O402">
        <v>7</v>
      </c>
      <c r="P402">
        <v>7</v>
      </c>
      <c r="Q402">
        <v>2</v>
      </c>
      <c r="R402">
        <v>0</v>
      </c>
      <c r="T402">
        <f t="shared" si="27"/>
        <v>0.3035714285714286</v>
      </c>
      <c r="U402">
        <f t="shared" si="24"/>
        <v>0.7592592592592593</v>
      </c>
      <c r="V402">
        <f t="shared" si="25"/>
        <v>0.51655629139072845</v>
      </c>
      <c r="W402">
        <f t="shared" si="26"/>
        <v>0.48470209339774556</v>
      </c>
    </row>
    <row r="403" spans="4:23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>
        <v>1</v>
      </c>
      <c r="J403" t="s">
        <v>35</v>
      </c>
      <c r="K403">
        <v>0</v>
      </c>
      <c r="L403" t="s">
        <v>35</v>
      </c>
      <c r="M403">
        <v>18</v>
      </c>
      <c r="N403">
        <v>6</v>
      </c>
      <c r="O403">
        <v>7</v>
      </c>
      <c r="P403">
        <v>8</v>
      </c>
      <c r="Q403">
        <v>1</v>
      </c>
      <c r="R403">
        <v>0</v>
      </c>
      <c r="T403">
        <f t="shared" si="27"/>
        <v>0.26785714285714285</v>
      </c>
      <c r="U403">
        <f t="shared" si="24"/>
        <v>0.7407407407407407</v>
      </c>
      <c r="V403">
        <f t="shared" si="25"/>
        <v>0.75827814569536423</v>
      </c>
      <c r="W403">
        <f t="shared" si="26"/>
        <v>0.71658615136876003</v>
      </c>
    </row>
    <row r="404" spans="4:23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>
        <v>3</v>
      </c>
      <c r="J404" t="s">
        <v>40</v>
      </c>
      <c r="K404">
        <v>0</v>
      </c>
      <c r="L404" t="s">
        <v>36</v>
      </c>
      <c r="M404">
        <v>17</v>
      </c>
      <c r="N404">
        <v>7</v>
      </c>
      <c r="O404">
        <v>1</v>
      </c>
      <c r="P404">
        <v>4</v>
      </c>
      <c r="Q404">
        <v>1</v>
      </c>
      <c r="R404">
        <v>0</v>
      </c>
      <c r="T404">
        <f t="shared" si="27"/>
        <v>0.4285714285714286</v>
      </c>
      <c r="U404">
        <f t="shared" si="24"/>
        <v>0.55555555555555558</v>
      </c>
      <c r="V404">
        <f t="shared" si="25"/>
        <v>0.38907284768211919</v>
      </c>
      <c r="W404">
        <f t="shared" si="26"/>
        <v>0.32045088566827695</v>
      </c>
    </row>
    <row r="405" spans="4:23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>
        <v>1</v>
      </c>
      <c r="J405" t="s">
        <v>36</v>
      </c>
      <c r="K405">
        <v>1</v>
      </c>
      <c r="L405" t="s">
        <v>36</v>
      </c>
      <c r="M405">
        <v>9</v>
      </c>
      <c r="N405">
        <v>4</v>
      </c>
      <c r="O405">
        <v>15</v>
      </c>
      <c r="P405">
        <v>6</v>
      </c>
      <c r="Q405">
        <v>3</v>
      </c>
      <c r="R405">
        <v>0</v>
      </c>
      <c r="T405">
        <f t="shared" si="27"/>
        <v>0.16071428571428573</v>
      </c>
      <c r="U405">
        <f t="shared" si="24"/>
        <v>0.53703703703703709</v>
      </c>
      <c r="V405">
        <f t="shared" si="25"/>
        <v>0.43543046357615894</v>
      </c>
      <c r="W405">
        <f t="shared" si="26"/>
        <v>0.41062801932367149</v>
      </c>
    </row>
    <row r="406" spans="4:23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>
        <v>2</v>
      </c>
      <c r="J406" t="s">
        <v>40</v>
      </c>
      <c r="K406">
        <v>1</v>
      </c>
      <c r="L406" t="s">
        <v>40</v>
      </c>
      <c r="M406">
        <v>10</v>
      </c>
      <c r="N406">
        <v>5</v>
      </c>
      <c r="O406">
        <v>21</v>
      </c>
      <c r="P406">
        <v>4</v>
      </c>
      <c r="Q406">
        <v>5</v>
      </c>
      <c r="R406">
        <v>0</v>
      </c>
      <c r="T406">
        <f t="shared" si="27"/>
        <v>0.25</v>
      </c>
      <c r="U406">
        <f t="shared" si="24"/>
        <v>0.37037037037037035</v>
      </c>
      <c r="V406">
        <f t="shared" si="25"/>
        <v>0.33940397350993379</v>
      </c>
      <c r="W406">
        <f t="shared" si="26"/>
        <v>0.33011272141706927</v>
      </c>
    </row>
    <row r="407" spans="4:23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>
        <v>1</v>
      </c>
      <c r="J407" t="s">
        <v>36</v>
      </c>
      <c r="K407">
        <v>1</v>
      </c>
      <c r="L407" t="s">
        <v>36</v>
      </c>
      <c r="M407">
        <v>11</v>
      </c>
      <c r="N407">
        <v>3</v>
      </c>
      <c r="O407">
        <v>18</v>
      </c>
      <c r="P407">
        <v>3</v>
      </c>
      <c r="Q407">
        <v>4</v>
      </c>
      <c r="R407">
        <v>0</v>
      </c>
      <c r="T407">
        <f t="shared" si="27"/>
        <v>0.125</v>
      </c>
      <c r="U407">
        <f t="shared" si="24"/>
        <v>0.46296296296296297</v>
      </c>
      <c r="V407">
        <f t="shared" si="25"/>
        <v>0.29304635761589404</v>
      </c>
      <c r="W407">
        <f t="shared" si="26"/>
        <v>0.2640901771336554</v>
      </c>
    </row>
    <row r="408" spans="4:23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>
        <v>3</v>
      </c>
      <c r="J408" t="s">
        <v>40</v>
      </c>
      <c r="K408">
        <v>2</v>
      </c>
      <c r="L408" t="s">
        <v>40</v>
      </c>
      <c r="M408">
        <v>23</v>
      </c>
      <c r="N408">
        <v>8</v>
      </c>
      <c r="O408">
        <v>3</v>
      </c>
      <c r="P408">
        <v>11</v>
      </c>
      <c r="Q408">
        <v>2</v>
      </c>
      <c r="R408">
        <v>0</v>
      </c>
      <c r="T408">
        <f t="shared" si="27"/>
        <v>0.5357142857142857</v>
      </c>
      <c r="U408">
        <f t="shared" si="24"/>
        <v>0.81481481481481477</v>
      </c>
      <c r="V408">
        <f t="shared" si="25"/>
        <v>0.92052980132450335</v>
      </c>
      <c r="W408">
        <f t="shared" si="26"/>
        <v>0.90660225442834141</v>
      </c>
    </row>
    <row r="409" spans="4:23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>
        <v>1</v>
      </c>
      <c r="J409" t="s">
        <v>36</v>
      </c>
      <c r="K409">
        <v>0</v>
      </c>
      <c r="L409" t="s">
        <v>35</v>
      </c>
      <c r="M409">
        <v>9</v>
      </c>
      <c r="N409">
        <v>3</v>
      </c>
      <c r="O409">
        <v>13</v>
      </c>
      <c r="P409">
        <v>5</v>
      </c>
      <c r="Q409">
        <v>2</v>
      </c>
      <c r="R409">
        <v>0</v>
      </c>
      <c r="T409">
        <f t="shared" si="27"/>
        <v>8.9285714285714288E-2</v>
      </c>
      <c r="U409">
        <f t="shared" si="24"/>
        <v>0.27777777777777779</v>
      </c>
      <c r="V409">
        <f t="shared" si="25"/>
        <v>0.29139072847682118</v>
      </c>
      <c r="W409">
        <f t="shared" si="26"/>
        <v>0.27697262479871176</v>
      </c>
    </row>
    <row r="410" spans="4:23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>
        <v>1</v>
      </c>
      <c r="J410" t="s">
        <v>35</v>
      </c>
      <c r="K410">
        <v>0</v>
      </c>
      <c r="L410" t="s">
        <v>35</v>
      </c>
      <c r="M410">
        <v>20</v>
      </c>
      <c r="N410">
        <v>6</v>
      </c>
      <c r="O410">
        <v>13</v>
      </c>
      <c r="P410">
        <v>12</v>
      </c>
      <c r="Q410">
        <v>4</v>
      </c>
      <c r="R410">
        <v>0</v>
      </c>
      <c r="T410">
        <f t="shared" si="27"/>
        <v>0.2142857142857143</v>
      </c>
      <c r="U410">
        <f t="shared" si="24"/>
        <v>0.77777777777777779</v>
      </c>
      <c r="V410">
        <f t="shared" si="25"/>
        <v>0.58112582781456956</v>
      </c>
      <c r="W410">
        <f t="shared" si="26"/>
        <v>0.51851851851851849</v>
      </c>
    </row>
    <row r="411" spans="4:23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>
        <v>3</v>
      </c>
      <c r="J411" t="s">
        <v>40</v>
      </c>
      <c r="K411">
        <v>2</v>
      </c>
      <c r="L411" t="s">
        <v>40</v>
      </c>
      <c r="M411">
        <v>11</v>
      </c>
      <c r="N411">
        <v>3</v>
      </c>
      <c r="O411">
        <v>7</v>
      </c>
      <c r="P411">
        <v>2</v>
      </c>
      <c r="Q411">
        <v>1</v>
      </c>
      <c r="R411">
        <v>0</v>
      </c>
      <c r="T411">
        <f t="shared" si="27"/>
        <v>0.32142857142857145</v>
      </c>
      <c r="U411">
        <f t="shared" si="24"/>
        <v>0.44444444444444442</v>
      </c>
      <c r="V411">
        <f t="shared" si="25"/>
        <v>0.48178807947019869</v>
      </c>
      <c r="W411">
        <f t="shared" si="26"/>
        <v>0.46054750402576489</v>
      </c>
    </row>
    <row r="412" spans="4:23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>
        <v>3</v>
      </c>
      <c r="J412" t="s">
        <v>40</v>
      </c>
      <c r="K412">
        <v>2</v>
      </c>
      <c r="L412" t="s">
        <v>40</v>
      </c>
      <c r="M412">
        <v>20</v>
      </c>
      <c r="N412">
        <v>10</v>
      </c>
      <c r="O412">
        <v>14</v>
      </c>
      <c r="P412">
        <v>7</v>
      </c>
      <c r="Q412">
        <v>4</v>
      </c>
      <c r="R412">
        <v>0</v>
      </c>
      <c r="T412">
        <f t="shared" si="27"/>
        <v>0.46428571428571436</v>
      </c>
      <c r="U412">
        <f t="shared" si="24"/>
        <v>0.61111111111111116</v>
      </c>
      <c r="V412">
        <f t="shared" si="25"/>
        <v>0.7185430463576159</v>
      </c>
      <c r="W412">
        <f t="shared" si="26"/>
        <v>0.72141706924315618</v>
      </c>
    </row>
    <row r="413" spans="4:23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>
        <v>0</v>
      </c>
      <c r="J413" t="s">
        <v>36</v>
      </c>
      <c r="K413">
        <v>0</v>
      </c>
      <c r="L413" t="s">
        <v>36</v>
      </c>
      <c r="M413">
        <v>6</v>
      </c>
      <c r="N413">
        <v>1</v>
      </c>
      <c r="O413">
        <v>16</v>
      </c>
      <c r="P413">
        <v>2</v>
      </c>
      <c r="Q413">
        <v>3</v>
      </c>
      <c r="R413">
        <v>0</v>
      </c>
      <c r="T413">
        <f t="shared" si="27"/>
        <v>5.3571428571428575E-2</v>
      </c>
      <c r="U413">
        <f t="shared" si="24"/>
        <v>0.16666666666666666</v>
      </c>
      <c r="V413">
        <f t="shared" si="25"/>
        <v>0.14403973509933773</v>
      </c>
      <c r="W413">
        <f t="shared" si="26"/>
        <v>0.12399355877616747</v>
      </c>
    </row>
    <row r="414" spans="4:23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>
        <v>2</v>
      </c>
      <c r="J414" t="s">
        <v>36</v>
      </c>
      <c r="K414">
        <v>1</v>
      </c>
      <c r="L414" t="s">
        <v>40</v>
      </c>
      <c r="M414">
        <v>9</v>
      </c>
      <c r="N414">
        <v>4</v>
      </c>
      <c r="O414">
        <v>15</v>
      </c>
      <c r="P414">
        <v>2</v>
      </c>
      <c r="Q414">
        <v>3</v>
      </c>
      <c r="R414">
        <v>0</v>
      </c>
      <c r="T414">
        <f t="shared" si="27"/>
        <v>0.2142857142857143</v>
      </c>
      <c r="U414">
        <f t="shared" si="24"/>
        <v>0.20370370370370369</v>
      </c>
      <c r="V414">
        <f t="shared" si="25"/>
        <v>0.21026490066225165</v>
      </c>
      <c r="W414">
        <f t="shared" si="26"/>
        <v>0.16264090177133655</v>
      </c>
    </row>
    <row r="415" spans="4:23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>
        <v>1</v>
      </c>
      <c r="J415" t="s">
        <v>36</v>
      </c>
      <c r="K415">
        <v>0</v>
      </c>
      <c r="L415" t="s">
        <v>35</v>
      </c>
      <c r="M415">
        <v>11</v>
      </c>
      <c r="N415">
        <v>3</v>
      </c>
      <c r="O415">
        <v>18</v>
      </c>
      <c r="P415">
        <v>2</v>
      </c>
      <c r="Q415">
        <v>3</v>
      </c>
      <c r="R415">
        <v>0</v>
      </c>
      <c r="T415">
        <f t="shared" si="27"/>
        <v>0.14285714285714288</v>
      </c>
      <c r="U415">
        <f t="shared" si="24"/>
        <v>0.42592592592592593</v>
      </c>
      <c r="V415">
        <f t="shared" si="25"/>
        <v>0.28642384105960267</v>
      </c>
      <c r="W415">
        <f t="shared" si="26"/>
        <v>0.24959742351046699</v>
      </c>
    </row>
    <row r="416" spans="4:23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>
        <v>1</v>
      </c>
      <c r="J416" t="s">
        <v>40</v>
      </c>
      <c r="K416">
        <v>0</v>
      </c>
      <c r="L416" t="s">
        <v>36</v>
      </c>
      <c r="M416">
        <v>5</v>
      </c>
      <c r="N416">
        <v>3</v>
      </c>
      <c r="O416">
        <v>6</v>
      </c>
      <c r="P416">
        <v>2</v>
      </c>
      <c r="Q416">
        <v>4</v>
      </c>
      <c r="R416">
        <v>0</v>
      </c>
      <c r="T416">
        <f t="shared" si="27"/>
        <v>7.1428571428571438E-2</v>
      </c>
      <c r="U416">
        <f t="shared" si="24"/>
        <v>0.16666666666666666</v>
      </c>
      <c r="V416">
        <f t="shared" si="25"/>
        <v>0.16225165562913907</v>
      </c>
      <c r="W416">
        <f t="shared" si="26"/>
        <v>0.1111111111111111</v>
      </c>
    </row>
    <row r="417" spans="4:23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>
        <v>1</v>
      </c>
      <c r="J417" t="s">
        <v>35</v>
      </c>
      <c r="K417">
        <v>1</v>
      </c>
      <c r="L417" t="s">
        <v>35</v>
      </c>
      <c r="M417">
        <v>8</v>
      </c>
      <c r="N417">
        <v>5</v>
      </c>
      <c r="O417">
        <v>3</v>
      </c>
      <c r="P417">
        <v>3</v>
      </c>
      <c r="Q417">
        <v>1</v>
      </c>
      <c r="R417">
        <v>0</v>
      </c>
      <c r="T417">
        <f t="shared" si="27"/>
        <v>0.17857142857142858</v>
      </c>
      <c r="U417">
        <f t="shared" si="24"/>
        <v>0.42592592592592593</v>
      </c>
      <c r="V417">
        <f t="shared" si="25"/>
        <v>0.47350993377483441</v>
      </c>
      <c r="W417">
        <f t="shared" si="26"/>
        <v>0.46054750402576489</v>
      </c>
    </row>
    <row r="418" spans="4:23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>
        <v>2</v>
      </c>
      <c r="J418" t="s">
        <v>35</v>
      </c>
      <c r="K418">
        <v>2</v>
      </c>
      <c r="L418" t="s">
        <v>40</v>
      </c>
      <c r="M418">
        <v>6</v>
      </c>
      <c r="N418">
        <v>2</v>
      </c>
      <c r="O418">
        <v>12</v>
      </c>
      <c r="P418">
        <v>2</v>
      </c>
      <c r="Q418">
        <v>4</v>
      </c>
      <c r="R418">
        <v>0</v>
      </c>
      <c r="T418">
        <f t="shared" si="27"/>
        <v>0.16071428571428573</v>
      </c>
      <c r="U418">
        <f t="shared" si="24"/>
        <v>9.2592592592592587E-2</v>
      </c>
      <c r="V418">
        <f t="shared" si="25"/>
        <v>0.10927152317880795</v>
      </c>
      <c r="W418">
        <f t="shared" si="26"/>
        <v>0.12077294685990338</v>
      </c>
    </row>
    <row r="419" spans="4:23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>
        <v>1</v>
      </c>
      <c r="J419" t="s">
        <v>40</v>
      </c>
      <c r="K419">
        <v>0</v>
      </c>
      <c r="L419" t="s">
        <v>36</v>
      </c>
      <c r="M419">
        <v>10</v>
      </c>
      <c r="N419">
        <v>3</v>
      </c>
      <c r="O419">
        <v>9</v>
      </c>
      <c r="P419">
        <v>3</v>
      </c>
      <c r="Q419">
        <v>8</v>
      </c>
      <c r="R419">
        <v>0</v>
      </c>
      <c r="T419">
        <f t="shared" si="27"/>
        <v>0.14285714285714288</v>
      </c>
      <c r="U419">
        <f t="shared" si="24"/>
        <v>0.79629629629629628</v>
      </c>
      <c r="V419">
        <f t="shared" si="25"/>
        <v>0.68377483443708609</v>
      </c>
      <c r="W419">
        <f t="shared" si="26"/>
        <v>0.63446054750402581</v>
      </c>
    </row>
    <row r="420" spans="4:23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>
        <v>1</v>
      </c>
      <c r="J420" t="s">
        <v>40</v>
      </c>
      <c r="K420">
        <v>0</v>
      </c>
      <c r="L420" t="s">
        <v>36</v>
      </c>
      <c r="M420">
        <v>7</v>
      </c>
      <c r="N420">
        <v>4</v>
      </c>
      <c r="O420">
        <v>10</v>
      </c>
      <c r="P420">
        <v>6</v>
      </c>
      <c r="Q420">
        <v>3</v>
      </c>
      <c r="R420">
        <v>0</v>
      </c>
      <c r="T420">
        <f t="shared" si="27"/>
        <v>0.125</v>
      </c>
      <c r="U420">
        <f t="shared" si="24"/>
        <v>0.25925925925925924</v>
      </c>
      <c r="V420">
        <f t="shared" si="25"/>
        <v>0.18874172185430463</v>
      </c>
      <c r="W420">
        <f t="shared" si="26"/>
        <v>0.17230273752012881</v>
      </c>
    </row>
    <row r="421" spans="4:23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>
        <v>2</v>
      </c>
      <c r="J421" t="s">
        <v>40</v>
      </c>
      <c r="K421">
        <v>0</v>
      </c>
      <c r="L421" t="s">
        <v>35</v>
      </c>
      <c r="M421">
        <v>14</v>
      </c>
      <c r="N421">
        <v>6</v>
      </c>
      <c r="O421">
        <v>6</v>
      </c>
      <c r="P421">
        <v>7</v>
      </c>
      <c r="Q421">
        <v>3</v>
      </c>
      <c r="R421">
        <v>0</v>
      </c>
      <c r="T421">
        <f t="shared" si="27"/>
        <v>0.26785714285714285</v>
      </c>
      <c r="U421">
        <f t="shared" si="24"/>
        <v>0.51851851851851849</v>
      </c>
      <c r="V421">
        <f t="shared" si="25"/>
        <v>0.49503311258278143</v>
      </c>
      <c r="W421">
        <f t="shared" si="26"/>
        <v>0.49275362318840582</v>
      </c>
    </row>
    <row r="422" spans="4:23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>
        <v>3</v>
      </c>
      <c r="J422" t="s">
        <v>40</v>
      </c>
      <c r="K422">
        <v>2</v>
      </c>
      <c r="L422" t="s">
        <v>40</v>
      </c>
      <c r="M422">
        <v>12</v>
      </c>
      <c r="N422">
        <v>5</v>
      </c>
      <c r="O422">
        <v>9</v>
      </c>
      <c r="P422">
        <v>5</v>
      </c>
      <c r="Q422">
        <v>2</v>
      </c>
      <c r="R422">
        <v>0</v>
      </c>
      <c r="T422">
        <f t="shared" si="27"/>
        <v>0.3928571428571429</v>
      </c>
      <c r="U422">
        <f t="shared" si="24"/>
        <v>0.44444444444444442</v>
      </c>
      <c r="V422">
        <f t="shared" si="25"/>
        <v>0.45198675496688739</v>
      </c>
      <c r="W422">
        <f t="shared" si="26"/>
        <v>0.45410628019323673</v>
      </c>
    </row>
    <row r="423" spans="4:23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>
        <v>1</v>
      </c>
      <c r="J423" t="s">
        <v>35</v>
      </c>
      <c r="K423">
        <v>1</v>
      </c>
      <c r="L423" t="s">
        <v>40</v>
      </c>
      <c r="M423">
        <v>10</v>
      </c>
      <c r="N423">
        <v>4</v>
      </c>
      <c r="O423">
        <v>16</v>
      </c>
      <c r="P423">
        <v>5</v>
      </c>
      <c r="Q423">
        <v>6</v>
      </c>
      <c r="R423">
        <v>0</v>
      </c>
      <c r="T423">
        <f t="shared" si="27"/>
        <v>8.9285714285714288E-2</v>
      </c>
      <c r="U423">
        <f t="shared" si="24"/>
        <v>0.44444444444444442</v>
      </c>
      <c r="V423">
        <f t="shared" si="25"/>
        <v>0.3741721854304636</v>
      </c>
      <c r="W423">
        <f t="shared" si="26"/>
        <v>0.38003220611916266</v>
      </c>
    </row>
    <row r="424" spans="4:23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>
        <v>1</v>
      </c>
      <c r="J424" t="s">
        <v>35</v>
      </c>
      <c r="K424">
        <v>0</v>
      </c>
      <c r="L424" t="s">
        <v>35</v>
      </c>
      <c r="M424">
        <v>15</v>
      </c>
      <c r="N424">
        <v>4</v>
      </c>
      <c r="O424">
        <v>8</v>
      </c>
      <c r="P424">
        <v>0</v>
      </c>
      <c r="Q424">
        <v>0</v>
      </c>
      <c r="R424">
        <v>0</v>
      </c>
      <c r="T424">
        <f t="shared" si="27"/>
        <v>0.26785714285714285</v>
      </c>
      <c r="U424">
        <f t="shared" si="24"/>
        <v>0.70370370370370372</v>
      </c>
      <c r="V424">
        <f t="shared" si="25"/>
        <v>0.66059602649006621</v>
      </c>
      <c r="W424">
        <f t="shared" si="26"/>
        <v>0.65861513687600648</v>
      </c>
    </row>
    <row r="425" spans="4:23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>
        <v>1</v>
      </c>
      <c r="J425" t="s">
        <v>36</v>
      </c>
      <c r="K425">
        <v>1</v>
      </c>
      <c r="L425" t="s">
        <v>40</v>
      </c>
      <c r="M425">
        <v>16</v>
      </c>
      <c r="N425">
        <v>5</v>
      </c>
      <c r="O425">
        <v>12</v>
      </c>
      <c r="P425">
        <v>1</v>
      </c>
      <c r="Q425">
        <v>2</v>
      </c>
      <c r="R425">
        <v>0</v>
      </c>
      <c r="T425">
        <f t="shared" si="27"/>
        <v>0.19642857142857145</v>
      </c>
      <c r="U425">
        <f t="shared" si="24"/>
        <v>0.35185185185185186</v>
      </c>
      <c r="V425">
        <f t="shared" si="25"/>
        <v>0.28807947019867547</v>
      </c>
      <c r="W425">
        <f t="shared" si="26"/>
        <v>0.2689210950080515</v>
      </c>
    </row>
    <row r="426" spans="4:23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>
        <v>0</v>
      </c>
      <c r="J426" t="s">
        <v>35</v>
      </c>
      <c r="K426">
        <v>0</v>
      </c>
      <c r="L426" t="s">
        <v>35</v>
      </c>
      <c r="M426">
        <v>19</v>
      </c>
      <c r="N426">
        <v>6</v>
      </c>
      <c r="O426">
        <v>12</v>
      </c>
      <c r="P426">
        <v>9</v>
      </c>
      <c r="Q426">
        <v>4</v>
      </c>
      <c r="R426">
        <v>0</v>
      </c>
      <c r="T426">
        <f t="shared" si="27"/>
        <v>0.19642857142857145</v>
      </c>
      <c r="U426">
        <f t="shared" si="24"/>
        <v>0.35185185185185186</v>
      </c>
      <c r="V426">
        <f t="shared" si="25"/>
        <v>0.39072847682119205</v>
      </c>
      <c r="W426">
        <f t="shared" si="26"/>
        <v>0.37359098228663445</v>
      </c>
    </row>
    <row r="427" spans="4:23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>
        <v>1</v>
      </c>
      <c r="J427" t="s">
        <v>36</v>
      </c>
      <c r="K427">
        <v>0</v>
      </c>
      <c r="L427" t="s">
        <v>35</v>
      </c>
      <c r="M427">
        <v>13</v>
      </c>
      <c r="N427">
        <v>6</v>
      </c>
      <c r="O427">
        <v>16</v>
      </c>
      <c r="P427">
        <v>10</v>
      </c>
      <c r="Q427">
        <v>4</v>
      </c>
      <c r="R427">
        <v>0</v>
      </c>
      <c r="T427">
        <f t="shared" si="27"/>
        <v>0.28571428571428575</v>
      </c>
      <c r="U427">
        <f t="shared" si="24"/>
        <v>0.44444444444444442</v>
      </c>
      <c r="V427">
        <f t="shared" si="25"/>
        <v>0.40728476821192056</v>
      </c>
      <c r="W427">
        <f t="shared" si="26"/>
        <v>0.39130434782608697</v>
      </c>
    </row>
    <row r="428" spans="4:23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>
        <v>1</v>
      </c>
      <c r="J428" t="s">
        <v>35</v>
      </c>
      <c r="K428">
        <v>1</v>
      </c>
      <c r="L428" t="s">
        <v>35</v>
      </c>
      <c r="M428">
        <v>6</v>
      </c>
      <c r="N428">
        <v>6</v>
      </c>
      <c r="O428">
        <v>9</v>
      </c>
      <c r="P428">
        <v>4</v>
      </c>
      <c r="Q428">
        <v>1</v>
      </c>
      <c r="R428">
        <v>0</v>
      </c>
      <c r="T428">
        <f t="shared" si="27"/>
        <v>0.14285714285714288</v>
      </c>
      <c r="U428">
        <f t="shared" si="24"/>
        <v>0.53703703703703709</v>
      </c>
      <c r="V428">
        <f t="shared" si="25"/>
        <v>0.52483443708609268</v>
      </c>
      <c r="W428">
        <f t="shared" si="26"/>
        <v>0.45571658615136879</v>
      </c>
    </row>
    <row r="429" spans="4:23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>
        <v>0</v>
      </c>
      <c r="J429" t="s">
        <v>36</v>
      </c>
      <c r="K429">
        <v>0</v>
      </c>
      <c r="L429" t="s">
        <v>36</v>
      </c>
      <c r="M429">
        <v>15</v>
      </c>
      <c r="N429">
        <v>6</v>
      </c>
      <c r="O429">
        <v>12</v>
      </c>
      <c r="P429">
        <v>11</v>
      </c>
      <c r="Q429">
        <v>1</v>
      </c>
      <c r="R429">
        <v>0</v>
      </c>
      <c r="T429">
        <f t="shared" si="27"/>
        <v>0.28571428571428575</v>
      </c>
      <c r="U429">
        <f t="shared" si="24"/>
        <v>0.81481481481481477</v>
      </c>
      <c r="V429">
        <f t="shared" si="25"/>
        <v>0.81456953642384111</v>
      </c>
      <c r="W429">
        <f t="shared" si="26"/>
        <v>0.7375201288244766</v>
      </c>
    </row>
    <row r="430" spans="4:23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>
        <v>2</v>
      </c>
      <c r="J430" t="s">
        <v>36</v>
      </c>
      <c r="K430">
        <v>1</v>
      </c>
      <c r="L430" t="s">
        <v>35</v>
      </c>
      <c r="M430">
        <v>4</v>
      </c>
      <c r="N430">
        <v>3</v>
      </c>
      <c r="O430">
        <v>11</v>
      </c>
      <c r="P430">
        <v>1</v>
      </c>
      <c r="Q430">
        <v>4</v>
      </c>
      <c r="R430">
        <v>1</v>
      </c>
      <c r="T430">
        <f t="shared" si="27"/>
        <v>0.25</v>
      </c>
      <c r="U430">
        <f t="shared" si="24"/>
        <v>0.12962962962962962</v>
      </c>
      <c r="V430">
        <f t="shared" si="25"/>
        <v>0.10596026490066225</v>
      </c>
      <c r="W430">
        <f t="shared" si="26"/>
        <v>8.6956521739130432E-2</v>
      </c>
    </row>
    <row r="431" spans="4:23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>
        <v>2</v>
      </c>
      <c r="J431" t="s">
        <v>36</v>
      </c>
      <c r="K431">
        <v>2</v>
      </c>
      <c r="L431" t="s">
        <v>40</v>
      </c>
      <c r="M431">
        <v>5</v>
      </c>
      <c r="N431">
        <v>3</v>
      </c>
      <c r="O431">
        <v>10</v>
      </c>
      <c r="P431">
        <v>2</v>
      </c>
      <c r="Q431">
        <v>4</v>
      </c>
      <c r="R431">
        <v>1</v>
      </c>
      <c r="T431">
        <f t="shared" si="27"/>
        <v>0.125</v>
      </c>
      <c r="U431">
        <f t="shared" si="24"/>
        <v>0</v>
      </c>
      <c r="V431">
        <f t="shared" si="25"/>
        <v>2.4834437086092714E-2</v>
      </c>
      <c r="W431">
        <f t="shared" si="26"/>
        <v>4.1867954911433171E-2</v>
      </c>
    </row>
    <row r="432" spans="4:23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>
        <v>1</v>
      </c>
      <c r="J432" t="s">
        <v>36</v>
      </c>
      <c r="K432">
        <v>1</v>
      </c>
      <c r="L432" t="s">
        <v>40</v>
      </c>
      <c r="M432">
        <v>16</v>
      </c>
      <c r="N432">
        <v>6</v>
      </c>
      <c r="O432">
        <v>10</v>
      </c>
      <c r="P432">
        <v>6</v>
      </c>
      <c r="Q432">
        <v>4</v>
      </c>
      <c r="R432">
        <v>0</v>
      </c>
      <c r="T432">
        <f t="shared" si="27"/>
        <v>0.16071428571428573</v>
      </c>
      <c r="U432">
        <f t="shared" si="24"/>
        <v>0.72222222222222221</v>
      </c>
      <c r="V432">
        <f t="shared" si="25"/>
        <v>0.64900662251655628</v>
      </c>
      <c r="W432">
        <f t="shared" si="26"/>
        <v>0.61674718196457323</v>
      </c>
    </row>
    <row r="433" spans="4:23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>
        <v>2</v>
      </c>
      <c r="J433" t="s">
        <v>35</v>
      </c>
      <c r="K433">
        <v>0</v>
      </c>
      <c r="L433" t="s">
        <v>35</v>
      </c>
      <c r="M433">
        <v>5</v>
      </c>
      <c r="N433">
        <v>3</v>
      </c>
      <c r="O433">
        <v>6</v>
      </c>
      <c r="P433">
        <v>0</v>
      </c>
      <c r="Q433">
        <v>4</v>
      </c>
      <c r="R433">
        <v>0</v>
      </c>
      <c r="T433">
        <f t="shared" si="27"/>
        <v>5.3571428571428575E-2</v>
      </c>
      <c r="U433">
        <f t="shared" si="24"/>
        <v>5.5555555555555552E-2</v>
      </c>
      <c r="V433">
        <f t="shared" si="25"/>
        <v>8.4437086092715233E-2</v>
      </c>
      <c r="W433">
        <f t="shared" si="26"/>
        <v>0.10305958132045089</v>
      </c>
    </row>
    <row r="434" spans="4:23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>
        <v>1</v>
      </c>
      <c r="J434" t="s">
        <v>36</v>
      </c>
      <c r="K434">
        <v>0</v>
      </c>
      <c r="L434" t="s">
        <v>35</v>
      </c>
      <c r="M434">
        <v>19</v>
      </c>
      <c r="N434">
        <v>3</v>
      </c>
      <c r="O434">
        <v>11</v>
      </c>
      <c r="P434">
        <v>7</v>
      </c>
      <c r="Q434">
        <v>3</v>
      </c>
      <c r="R434">
        <v>0</v>
      </c>
      <c r="T434">
        <f t="shared" si="27"/>
        <v>0.17857142857142858</v>
      </c>
      <c r="U434">
        <f t="shared" si="24"/>
        <v>0.37037037037037035</v>
      </c>
      <c r="V434">
        <f t="shared" si="25"/>
        <v>0.38576158940397354</v>
      </c>
      <c r="W434">
        <f t="shared" si="26"/>
        <v>0.33816425120772947</v>
      </c>
    </row>
    <row r="435" spans="4:23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>
        <v>2</v>
      </c>
      <c r="J435" t="s">
        <v>35</v>
      </c>
      <c r="K435">
        <v>2</v>
      </c>
      <c r="L435" t="s">
        <v>35</v>
      </c>
      <c r="M435">
        <v>15</v>
      </c>
      <c r="N435">
        <v>5</v>
      </c>
      <c r="O435">
        <v>8</v>
      </c>
      <c r="P435">
        <v>2</v>
      </c>
      <c r="Q435">
        <v>2</v>
      </c>
      <c r="R435">
        <v>0</v>
      </c>
      <c r="T435">
        <f t="shared" si="27"/>
        <v>0.19642857142857145</v>
      </c>
      <c r="U435">
        <f t="shared" si="24"/>
        <v>0.66666666666666663</v>
      </c>
      <c r="V435">
        <f t="shared" si="25"/>
        <v>0.64072847682119205</v>
      </c>
      <c r="W435">
        <f t="shared" si="26"/>
        <v>0.60064412238325282</v>
      </c>
    </row>
    <row r="436" spans="4:23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>
        <v>1</v>
      </c>
      <c r="J436" t="s">
        <v>35</v>
      </c>
      <c r="K436">
        <v>1</v>
      </c>
      <c r="L436" t="s">
        <v>40</v>
      </c>
      <c r="M436">
        <v>17</v>
      </c>
      <c r="N436">
        <v>5</v>
      </c>
      <c r="O436">
        <v>11</v>
      </c>
      <c r="P436">
        <v>8</v>
      </c>
      <c r="Q436">
        <v>1</v>
      </c>
      <c r="R436">
        <v>0</v>
      </c>
      <c r="T436">
        <f t="shared" si="27"/>
        <v>0.16071428571428573</v>
      </c>
      <c r="U436">
        <f t="shared" si="24"/>
        <v>0.66666666666666663</v>
      </c>
      <c r="V436">
        <f t="shared" si="25"/>
        <v>0.62086092715231789</v>
      </c>
      <c r="W436">
        <f t="shared" si="26"/>
        <v>0.53140096618357491</v>
      </c>
    </row>
    <row r="437" spans="4:23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>
        <v>1</v>
      </c>
      <c r="J437" t="s">
        <v>40</v>
      </c>
      <c r="K437">
        <v>0</v>
      </c>
      <c r="L437" t="s">
        <v>36</v>
      </c>
      <c r="M437">
        <v>14</v>
      </c>
      <c r="N437">
        <v>2</v>
      </c>
      <c r="O437">
        <v>15</v>
      </c>
      <c r="P437">
        <v>5</v>
      </c>
      <c r="Q437">
        <v>4</v>
      </c>
      <c r="R437">
        <v>0</v>
      </c>
      <c r="T437">
        <f t="shared" si="27"/>
        <v>0.23214285714285718</v>
      </c>
      <c r="U437">
        <f t="shared" si="24"/>
        <v>0.66666666666666663</v>
      </c>
      <c r="V437">
        <f t="shared" si="25"/>
        <v>0.59105960264900659</v>
      </c>
      <c r="W437">
        <f t="shared" si="26"/>
        <v>0.55555555555555558</v>
      </c>
    </row>
    <row r="438" spans="4:23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>
        <v>2</v>
      </c>
      <c r="J438" t="s">
        <v>40</v>
      </c>
      <c r="K438">
        <v>1</v>
      </c>
      <c r="L438" t="s">
        <v>40</v>
      </c>
      <c r="M438">
        <v>10</v>
      </c>
      <c r="N438">
        <v>6</v>
      </c>
      <c r="O438">
        <v>8</v>
      </c>
      <c r="P438">
        <v>10</v>
      </c>
      <c r="Q438">
        <v>3</v>
      </c>
      <c r="R438">
        <v>0</v>
      </c>
      <c r="T438">
        <f t="shared" si="27"/>
        <v>0.44642857142857145</v>
      </c>
      <c r="U438">
        <f t="shared" si="24"/>
        <v>0.59259259259259256</v>
      </c>
      <c r="V438">
        <f t="shared" si="25"/>
        <v>0.60927152317880795</v>
      </c>
      <c r="W438">
        <f t="shared" si="26"/>
        <v>0.56038647342995174</v>
      </c>
    </row>
    <row r="439" spans="4:23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>
        <v>2</v>
      </c>
      <c r="J439" t="s">
        <v>36</v>
      </c>
      <c r="K439">
        <v>2</v>
      </c>
      <c r="L439" t="s">
        <v>40</v>
      </c>
      <c r="M439">
        <v>7</v>
      </c>
      <c r="N439">
        <v>3</v>
      </c>
      <c r="O439">
        <v>14</v>
      </c>
      <c r="P439">
        <v>0</v>
      </c>
      <c r="Q439">
        <v>1</v>
      </c>
      <c r="R439">
        <v>0</v>
      </c>
      <c r="T439">
        <f t="shared" si="27"/>
        <v>0.14285714285714288</v>
      </c>
      <c r="U439">
        <f t="shared" si="24"/>
        <v>0.61111111111111116</v>
      </c>
      <c r="V439">
        <f t="shared" si="25"/>
        <v>0.58774834437086088</v>
      </c>
      <c r="W439">
        <f t="shared" si="26"/>
        <v>0.5877616747181964</v>
      </c>
    </row>
    <row r="440" spans="4:23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>
        <v>3</v>
      </c>
      <c r="J440" t="s">
        <v>40</v>
      </c>
      <c r="K440">
        <v>1</v>
      </c>
      <c r="L440" t="s">
        <v>40</v>
      </c>
      <c r="M440">
        <v>24</v>
      </c>
      <c r="N440">
        <v>10</v>
      </c>
      <c r="O440">
        <v>14</v>
      </c>
      <c r="P440">
        <v>3</v>
      </c>
      <c r="Q440">
        <v>3</v>
      </c>
      <c r="R440">
        <v>0</v>
      </c>
      <c r="T440">
        <f t="shared" si="27"/>
        <v>0.78571428571428581</v>
      </c>
      <c r="U440">
        <f t="shared" si="24"/>
        <v>0.70370370370370372</v>
      </c>
      <c r="V440">
        <f t="shared" si="25"/>
        <v>0.77649006622516559</v>
      </c>
      <c r="W440">
        <f t="shared" si="26"/>
        <v>0.74557165861513686</v>
      </c>
    </row>
    <row r="441" spans="4:23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>
        <v>1</v>
      </c>
      <c r="J441" t="s">
        <v>35</v>
      </c>
      <c r="K441">
        <v>0</v>
      </c>
      <c r="L441" t="s">
        <v>35</v>
      </c>
      <c r="M441">
        <v>9</v>
      </c>
      <c r="N441">
        <v>3</v>
      </c>
      <c r="O441">
        <v>12</v>
      </c>
      <c r="P441">
        <v>4</v>
      </c>
      <c r="Q441">
        <v>5</v>
      </c>
      <c r="R441">
        <v>0</v>
      </c>
      <c r="T441">
        <f t="shared" si="27"/>
        <v>0.10714285714285715</v>
      </c>
      <c r="U441">
        <f t="shared" si="24"/>
        <v>0.68518518518518523</v>
      </c>
      <c r="V441">
        <f t="shared" si="25"/>
        <v>0.68543046357615889</v>
      </c>
      <c r="W441">
        <f t="shared" si="26"/>
        <v>0.64734299516908211</v>
      </c>
    </row>
    <row r="442" spans="4:23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>
        <v>1</v>
      </c>
      <c r="J442" t="s">
        <v>40</v>
      </c>
      <c r="K442">
        <v>1</v>
      </c>
      <c r="L442" t="s">
        <v>40</v>
      </c>
      <c r="M442">
        <v>16</v>
      </c>
      <c r="N442">
        <v>4</v>
      </c>
      <c r="O442">
        <v>15</v>
      </c>
      <c r="P442">
        <v>8</v>
      </c>
      <c r="Q442">
        <v>2</v>
      </c>
      <c r="R442">
        <v>0</v>
      </c>
      <c r="T442">
        <f t="shared" si="27"/>
        <v>0.25</v>
      </c>
      <c r="U442">
        <f t="shared" si="24"/>
        <v>0.83333333333333337</v>
      </c>
      <c r="V442">
        <f t="shared" si="25"/>
        <v>0.80298013245033117</v>
      </c>
      <c r="W442">
        <f t="shared" si="26"/>
        <v>0.7342995169082126</v>
      </c>
    </row>
    <row r="443" spans="4:23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>
        <v>1</v>
      </c>
      <c r="J443" t="s">
        <v>35</v>
      </c>
      <c r="K443">
        <v>0</v>
      </c>
      <c r="L443" t="s">
        <v>36</v>
      </c>
      <c r="M443">
        <v>8</v>
      </c>
      <c r="N443">
        <v>2</v>
      </c>
      <c r="O443">
        <v>9</v>
      </c>
      <c r="P443">
        <v>1</v>
      </c>
      <c r="Q443">
        <v>3</v>
      </c>
      <c r="R443">
        <v>0</v>
      </c>
      <c r="T443">
        <f t="shared" si="27"/>
        <v>0.10714285714285715</v>
      </c>
      <c r="U443">
        <f t="shared" si="24"/>
        <v>0.33333333333333331</v>
      </c>
      <c r="V443">
        <f t="shared" si="25"/>
        <v>0.33940397350993379</v>
      </c>
      <c r="W443">
        <f t="shared" si="26"/>
        <v>0.34943639291465378</v>
      </c>
    </row>
    <row r="444" spans="4:23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>
        <v>3</v>
      </c>
      <c r="J444" t="s">
        <v>35</v>
      </c>
      <c r="K444">
        <v>2</v>
      </c>
      <c r="L444" t="s">
        <v>35</v>
      </c>
      <c r="M444">
        <v>17</v>
      </c>
      <c r="N444">
        <v>6</v>
      </c>
      <c r="O444">
        <v>10</v>
      </c>
      <c r="P444">
        <v>3</v>
      </c>
      <c r="Q444">
        <v>3</v>
      </c>
      <c r="R444">
        <v>0</v>
      </c>
      <c r="T444">
        <f t="shared" si="27"/>
        <v>0.17857142857142858</v>
      </c>
      <c r="U444">
        <f t="shared" si="24"/>
        <v>0.61111111111111116</v>
      </c>
      <c r="V444">
        <f t="shared" si="25"/>
        <v>0.50993377483443714</v>
      </c>
      <c r="W444">
        <f t="shared" si="26"/>
        <v>0.42834138486312401</v>
      </c>
    </row>
    <row r="445" spans="4:23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>
        <v>0</v>
      </c>
      <c r="J445" t="s">
        <v>35</v>
      </c>
      <c r="K445">
        <v>0</v>
      </c>
      <c r="L445" t="s">
        <v>35</v>
      </c>
      <c r="M445">
        <v>17</v>
      </c>
      <c r="N445">
        <v>2</v>
      </c>
      <c r="O445">
        <v>14</v>
      </c>
      <c r="P445">
        <v>9</v>
      </c>
      <c r="Q445">
        <v>1</v>
      </c>
      <c r="R445">
        <v>0</v>
      </c>
      <c r="T445">
        <f t="shared" si="27"/>
        <v>0.37500000000000006</v>
      </c>
      <c r="U445">
        <f t="shared" si="24"/>
        <v>0.59259259259259256</v>
      </c>
      <c r="V445">
        <f t="shared" si="25"/>
        <v>0.47682119205298013</v>
      </c>
      <c r="W445">
        <f t="shared" si="26"/>
        <v>0.41384863123993559</v>
      </c>
    </row>
    <row r="446" spans="4:23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>
        <v>2</v>
      </c>
      <c r="J446" t="s">
        <v>35</v>
      </c>
      <c r="K446">
        <v>1</v>
      </c>
      <c r="L446" t="s">
        <v>36</v>
      </c>
      <c r="M446">
        <v>11</v>
      </c>
      <c r="N446">
        <v>4</v>
      </c>
      <c r="O446">
        <v>10</v>
      </c>
      <c r="P446">
        <v>3</v>
      </c>
      <c r="Q446">
        <v>1</v>
      </c>
      <c r="R446">
        <v>0</v>
      </c>
      <c r="T446">
        <f t="shared" si="27"/>
        <v>0.46428571428571436</v>
      </c>
      <c r="U446">
        <f t="shared" si="24"/>
        <v>0.35185185185185186</v>
      </c>
      <c r="V446">
        <f t="shared" si="25"/>
        <v>0.46357615894039733</v>
      </c>
      <c r="W446">
        <f t="shared" si="26"/>
        <v>0.45410628019323673</v>
      </c>
    </row>
    <row r="447" spans="4:23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>
        <v>1</v>
      </c>
      <c r="J447" t="s">
        <v>35</v>
      </c>
      <c r="K447">
        <v>1</v>
      </c>
      <c r="L447" t="s">
        <v>35</v>
      </c>
      <c r="M447">
        <v>9</v>
      </c>
      <c r="N447">
        <v>2</v>
      </c>
      <c r="O447">
        <v>6</v>
      </c>
      <c r="P447">
        <v>5</v>
      </c>
      <c r="Q447">
        <v>1</v>
      </c>
      <c r="R447">
        <v>0</v>
      </c>
      <c r="T447">
        <f t="shared" si="27"/>
        <v>0.10714285714285715</v>
      </c>
      <c r="U447">
        <f t="shared" si="24"/>
        <v>0.46296296296296297</v>
      </c>
      <c r="V447">
        <f t="shared" si="25"/>
        <v>0.45198675496688739</v>
      </c>
      <c r="W447">
        <f t="shared" si="26"/>
        <v>0.42673107890499196</v>
      </c>
    </row>
    <row r="448" spans="4:23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>
        <v>0</v>
      </c>
      <c r="J448" t="s">
        <v>36</v>
      </c>
      <c r="K448">
        <v>0</v>
      </c>
      <c r="L448" t="s">
        <v>36</v>
      </c>
      <c r="M448">
        <v>14</v>
      </c>
      <c r="N448">
        <v>3</v>
      </c>
      <c r="O448">
        <v>8</v>
      </c>
      <c r="P448">
        <v>10</v>
      </c>
      <c r="Q448">
        <v>2</v>
      </c>
      <c r="R448">
        <v>0</v>
      </c>
      <c r="T448">
        <f t="shared" si="27"/>
        <v>0.37500000000000006</v>
      </c>
      <c r="U448">
        <f t="shared" si="24"/>
        <v>0.81481481481481477</v>
      </c>
      <c r="V448">
        <f t="shared" si="25"/>
        <v>0.82284768211920534</v>
      </c>
      <c r="W448">
        <f t="shared" si="26"/>
        <v>0.75040257648953301</v>
      </c>
    </row>
    <row r="449" spans="4:23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>
        <v>0</v>
      </c>
      <c r="J449" t="s">
        <v>36</v>
      </c>
      <c r="K449">
        <v>0</v>
      </c>
      <c r="L449" t="s">
        <v>36</v>
      </c>
      <c r="M449">
        <v>10</v>
      </c>
      <c r="N449">
        <v>4</v>
      </c>
      <c r="O449">
        <v>11</v>
      </c>
      <c r="P449">
        <v>3</v>
      </c>
      <c r="Q449">
        <v>5</v>
      </c>
      <c r="R449">
        <v>0</v>
      </c>
      <c r="T449">
        <f t="shared" si="27"/>
        <v>0.10714285714285715</v>
      </c>
      <c r="U449">
        <f t="shared" si="24"/>
        <v>0.44444444444444442</v>
      </c>
      <c r="V449">
        <f t="shared" si="25"/>
        <v>0.31456953642384106</v>
      </c>
      <c r="W449">
        <f t="shared" si="26"/>
        <v>0.30917874396135264</v>
      </c>
    </row>
    <row r="450" spans="4:23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>
        <v>1</v>
      </c>
      <c r="J450" t="s">
        <v>36</v>
      </c>
      <c r="K450">
        <v>0</v>
      </c>
      <c r="L450" t="s">
        <v>36</v>
      </c>
      <c r="M450">
        <v>16</v>
      </c>
      <c r="N450">
        <v>9</v>
      </c>
      <c r="O450">
        <v>11</v>
      </c>
      <c r="P450">
        <v>3</v>
      </c>
      <c r="Q450">
        <v>2</v>
      </c>
      <c r="R450">
        <v>1</v>
      </c>
      <c r="T450">
        <f t="shared" si="27"/>
        <v>0.16071428571428573</v>
      </c>
      <c r="U450">
        <f t="shared" si="24"/>
        <v>0.22222222222222221</v>
      </c>
      <c r="V450">
        <f t="shared" si="25"/>
        <v>0.22019867549668873</v>
      </c>
      <c r="W450">
        <f t="shared" si="26"/>
        <v>0.19484702093397746</v>
      </c>
    </row>
    <row r="451" spans="4:23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>
        <v>2</v>
      </c>
      <c r="J451" t="s">
        <v>35</v>
      </c>
      <c r="K451">
        <v>2</v>
      </c>
      <c r="L451" t="s">
        <v>40</v>
      </c>
      <c r="M451">
        <v>13</v>
      </c>
      <c r="N451">
        <v>3</v>
      </c>
      <c r="O451">
        <v>10</v>
      </c>
      <c r="P451">
        <v>7</v>
      </c>
      <c r="Q451">
        <v>2</v>
      </c>
      <c r="R451">
        <v>0</v>
      </c>
      <c r="T451">
        <f t="shared" si="27"/>
        <v>0.23214285714285718</v>
      </c>
      <c r="U451">
        <f t="shared" ref="U451:U514" si="28">(F451-(MIN($F$2:$F$761)))/((MAX($F$2:$F$761))-(MIN($F$2:$F$761)))</f>
        <v>0.66666666666666663</v>
      </c>
      <c r="V451">
        <f t="shared" ref="V451:V514" si="29">(G451-(MIN($G$2:$G$761)))/((MAX($G$2:$G$761))-(MIN($G$2:$G$761)))</f>
        <v>0.60430463576158944</v>
      </c>
      <c r="W451">
        <f t="shared" ref="W451:W514" si="30">(H451-(MIN($H$2:$H$761)))/((MAX($H$2:$H$761))-(MIN($H$2:$H$761)))</f>
        <v>0.5748792270531401</v>
      </c>
    </row>
    <row r="452" spans="4:23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>
        <v>1</v>
      </c>
      <c r="J452" t="s">
        <v>35</v>
      </c>
      <c r="K452">
        <v>1</v>
      </c>
      <c r="L452" t="s">
        <v>36</v>
      </c>
      <c r="M452">
        <v>11</v>
      </c>
      <c r="N452">
        <v>4</v>
      </c>
      <c r="O452">
        <v>15</v>
      </c>
      <c r="P452">
        <v>5</v>
      </c>
      <c r="Q452">
        <v>3</v>
      </c>
      <c r="R452">
        <v>1</v>
      </c>
      <c r="T452">
        <f t="shared" ref="T452:T515" si="31">(E452-(MIN($E$2:$E$761)))/((MAX($E$2:$E$761))-(MIN($E$2:$E$761)))</f>
        <v>0.14285714285714288</v>
      </c>
      <c r="U452">
        <f t="shared" si="28"/>
        <v>0.37037037037037035</v>
      </c>
      <c r="V452">
        <f t="shared" si="29"/>
        <v>0.32119205298013243</v>
      </c>
      <c r="W452">
        <f t="shared" si="30"/>
        <v>0.30434782608695654</v>
      </c>
    </row>
    <row r="453" spans="4:23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>
        <v>3</v>
      </c>
      <c r="J453" t="s">
        <v>40</v>
      </c>
      <c r="K453">
        <v>1</v>
      </c>
      <c r="L453" t="s">
        <v>36</v>
      </c>
      <c r="M453">
        <v>14</v>
      </c>
      <c r="N453">
        <v>5</v>
      </c>
      <c r="O453">
        <v>11</v>
      </c>
      <c r="P453">
        <v>11</v>
      </c>
      <c r="Q453">
        <v>3</v>
      </c>
      <c r="R453">
        <v>1</v>
      </c>
      <c r="T453">
        <f t="shared" si="31"/>
        <v>0.28571428571428575</v>
      </c>
      <c r="U453">
        <f t="shared" si="28"/>
        <v>0.46296296296296297</v>
      </c>
      <c r="V453">
        <f t="shared" si="29"/>
        <v>0.39403973509933776</v>
      </c>
      <c r="W453">
        <f t="shared" si="30"/>
        <v>0.39613526570048307</v>
      </c>
    </row>
    <row r="454" spans="4:23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>
        <v>2</v>
      </c>
      <c r="J454" t="s">
        <v>40</v>
      </c>
      <c r="K454">
        <v>2</v>
      </c>
      <c r="L454" t="s">
        <v>40</v>
      </c>
      <c r="M454">
        <v>11</v>
      </c>
      <c r="N454">
        <v>8</v>
      </c>
      <c r="O454">
        <v>10</v>
      </c>
      <c r="P454">
        <v>8</v>
      </c>
      <c r="Q454">
        <v>1</v>
      </c>
      <c r="R454">
        <v>0</v>
      </c>
      <c r="T454">
        <f t="shared" si="31"/>
        <v>0.3035714285714286</v>
      </c>
      <c r="U454">
        <f t="shared" si="28"/>
        <v>0.40740740740740738</v>
      </c>
      <c r="V454">
        <f t="shared" si="29"/>
        <v>0.37913907284768211</v>
      </c>
      <c r="W454">
        <f t="shared" si="30"/>
        <v>0.33494363929146537</v>
      </c>
    </row>
    <row r="455" spans="4:23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>
        <v>1</v>
      </c>
      <c r="J455" t="s">
        <v>35</v>
      </c>
      <c r="K455">
        <v>1</v>
      </c>
      <c r="L455" t="s">
        <v>40</v>
      </c>
      <c r="M455">
        <v>8</v>
      </c>
      <c r="N455">
        <v>2</v>
      </c>
      <c r="O455">
        <v>5</v>
      </c>
      <c r="P455">
        <v>2</v>
      </c>
      <c r="Q455">
        <v>2</v>
      </c>
      <c r="R455">
        <v>0</v>
      </c>
      <c r="T455">
        <f t="shared" si="31"/>
        <v>0.16071428571428573</v>
      </c>
      <c r="U455">
        <f t="shared" si="28"/>
        <v>0.5</v>
      </c>
      <c r="V455">
        <f t="shared" si="29"/>
        <v>0.52317880794701987</v>
      </c>
      <c r="W455">
        <f t="shared" si="30"/>
        <v>0.49436392914653782</v>
      </c>
    </row>
    <row r="456" spans="4:23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>
        <v>1</v>
      </c>
      <c r="J456" t="s">
        <v>40</v>
      </c>
      <c r="K456">
        <v>1</v>
      </c>
      <c r="L456" t="s">
        <v>40</v>
      </c>
      <c r="M456">
        <v>10</v>
      </c>
      <c r="N456">
        <v>5</v>
      </c>
      <c r="O456">
        <v>9</v>
      </c>
      <c r="P456">
        <v>4</v>
      </c>
      <c r="Q456">
        <v>2</v>
      </c>
      <c r="R456">
        <v>0</v>
      </c>
      <c r="T456">
        <f t="shared" si="31"/>
        <v>0.19642857142857145</v>
      </c>
      <c r="U456">
        <f t="shared" si="28"/>
        <v>0.31481481481481483</v>
      </c>
      <c r="V456">
        <f t="shared" si="29"/>
        <v>0.31953642384105962</v>
      </c>
      <c r="W456">
        <f t="shared" si="30"/>
        <v>0.29790660225442833</v>
      </c>
    </row>
    <row r="457" spans="4:23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>
        <v>3</v>
      </c>
      <c r="J457" t="s">
        <v>40</v>
      </c>
      <c r="K457">
        <v>0</v>
      </c>
      <c r="L457" t="s">
        <v>35</v>
      </c>
      <c r="M457">
        <v>18</v>
      </c>
      <c r="N457">
        <v>4</v>
      </c>
      <c r="O457">
        <v>10</v>
      </c>
      <c r="P457">
        <v>6</v>
      </c>
      <c r="Q457">
        <v>3</v>
      </c>
      <c r="R457">
        <v>0</v>
      </c>
      <c r="T457">
        <f t="shared" si="31"/>
        <v>0.5535714285714286</v>
      </c>
      <c r="U457">
        <f t="shared" si="28"/>
        <v>0.64814814814814814</v>
      </c>
      <c r="V457">
        <f t="shared" si="29"/>
        <v>0.5629139072847682</v>
      </c>
      <c r="W457">
        <f t="shared" si="30"/>
        <v>0.52173913043478259</v>
      </c>
    </row>
    <row r="458" spans="4:23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>
        <v>0</v>
      </c>
      <c r="J458" t="s">
        <v>35</v>
      </c>
      <c r="K458">
        <v>0</v>
      </c>
      <c r="L458" t="s">
        <v>36</v>
      </c>
      <c r="M458">
        <v>6</v>
      </c>
      <c r="N458">
        <v>1</v>
      </c>
      <c r="O458">
        <v>11</v>
      </c>
      <c r="P458">
        <v>4</v>
      </c>
      <c r="Q458">
        <v>1</v>
      </c>
      <c r="R458">
        <v>1</v>
      </c>
      <c r="T458">
        <f t="shared" si="31"/>
        <v>0.125</v>
      </c>
      <c r="U458">
        <f t="shared" si="28"/>
        <v>0.51851851851851849</v>
      </c>
      <c r="V458">
        <f t="shared" si="29"/>
        <v>0.4370860927152318</v>
      </c>
      <c r="W458">
        <f t="shared" si="30"/>
        <v>0.37520128824476651</v>
      </c>
    </row>
    <row r="459" spans="4:23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>
        <v>2</v>
      </c>
      <c r="J459" t="s">
        <v>40</v>
      </c>
      <c r="K459">
        <v>1</v>
      </c>
      <c r="L459" t="s">
        <v>36</v>
      </c>
      <c r="M459">
        <v>22</v>
      </c>
      <c r="N459">
        <v>7</v>
      </c>
      <c r="O459">
        <v>5</v>
      </c>
      <c r="P459">
        <v>18</v>
      </c>
      <c r="Q459">
        <v>1</v>
      </c>
      <c r="R459">
        <v>0</v>
      </c>
      <c r="T459">
        <f t="shared" si="31"/>
        <v>0.28571428571428575</v>
      </c>
      <c r="U459">
        <f t="shared" si="28"/>
        <v>1</v>
      </c>
      <c r="V459">
        <f t="shared" si="29"/>
        <v>0.97516556291390732</v>
      </c>
      <c r="W459">
        <f t="shared" si="30"/>
        <v>0.89855072463768115</v>
      </c>
    </row>
    <row r="460" spans="4:23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>
        <v>1</v>
      </c>
      <c r="J460" t="s">
        <v>35</v>
      </c>
      <c r="K460">
        <v>0</v>
      </c>
      <c r="L460" t="s">
        <v>35</v>
      </c>
      <c r="M460">
        <v>12</v>
      </c>
      <c r="N460">
        <v>2</v>
      </c>
      <c r="O460">
        <v>13</v>
      </c>
      <c r="P460">
        <v>6</v>
      </c>
      <c r="Q460">
        <v>3</v>
      </c>
      <c r="R460">
        <v>0</v>
      </c>
      <c r="T460">
        <f t="shared" si="31"/>
        <v>0.17857142857142858</v>
      </c>
      <c r="U460">
        <f t="shared" si="28"/>
        <v>0.62962962962962965</v>
      </c>
      <c r="V460">
        <f t="shared" si="29"/>
        <v>0.61754966887417218</v>
      </c>
      <c r="W460">
        <f t="shared" si="30"/>
        <v>0.59742351046698872</v>
      </c>
    </row>
    <row r="461" spans="4:23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>
        <v>0</v>
      </c>
      <c r="J461" t="s">
        <v>35</v>
      </c>
      <c r="K461">
        <v>0</v>
      </c>
      <c r="L461" t="s">
        <v>36</v>
      </c>
      <c r="M461">
        <v>20</v>
      </c>
      <c r="N461">
        <v>7</v>
      </c>
      <c r="O461">
        <v>12</v>
      </c>
      <c r="P461">
        <v>6</v>
      </c>
      <c r="Q461">
        <v>3</v>
      </c>
      <c r="R461">
        <v>0</v>
      </c>
      <c r="T461">
        <f t="shared" si="31"/>
        <v>0.17857142857142858</v>
      </c>
      <c r="U461">
        <f t="shared" si="28"/>
        <v>0.48148148148148145</v>
      </c>
      <c r="V461">
        <f t="shared" si="29"/>
        <v>0.45695364238410596</v>
      </c>
      <c r="W461">
        <f t="shared" si="30"/>
        <v>0.39774557165861513</v>
      </c>
    </row>
    <row r="462" spans="4:23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>
        <v>3</v>
      </c>
      <c r="J462" t="s">
        <v>40</v>
      </c>
      <c r="K462">
        <v>1</v>
      </c>
      <c r="L462" t="s">
        <v>36</v>
      </c>
      <c r="M462">
        <v>20</v>
      </c>
      <c r="N462">
        <v>5</v>
      </c>
      <c r="O462">
        <v>9</v>
      </c>
      <c r="P462">
        <v>7</v>
      </c>
      <c r="Q462">
        <v>2</v>
      </c>
      <c r="R462">
        <v>0</v>
      </c>
      <c r="T462">
        <f t="shared" si="31"/>
        <v>0.3035714285714286</v>
      </c>
      <c r="U462">
        <f t="shared" si="28"/>
        <v>0.22222222222222221</v>
      </c>
      <c r="V462">
        <f t="shared" si="29"/>
        <v>0.2185430463576159</v>
      </c>
      <c r="W462">
        <f t="shared" si="30"/>
        <v>0.18035426731078905</v>
      </c>
    </row>
    <row r="463" spans="4:23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>
        <v>1</v>
      </c>
      <c r="J463" t="s">
        <v>36</v>
      </c>
      <c r="K463">
        <v>0</v>
      </c>
      <c r="L463" t="s">
        <v>36</v>
      </c>
      <c r="M463">
        <v>11</v>
      </c>
      <c r="N463">
        <v>3</v>
      </c>
      <c r="O463">
        <v>14</v>
      </c>
      <c r="P463">
        <v>7</v>
      </c>
      <c r="Q463">
        <v>6</v>
      </c>
      <c r="R463">
        <v>0</v>
      </c>
      <c r="T463">
        <f t="shared" si="31"/>
        <v>5.3571428571428575E-2</v>
      </c>
      <c r="U463">
        <f t="shared" si="28"/>
        <v>0.37037037037037035</v>
      </c>
      <c r="V463">
        <f t="shared" si="29"/>
        <v>0.26324503311258279</v>
      </c>
      <c r="W463">
        <f t="shared" si="30"/>
        <v>0.25764895330112719</v>
      </c>
    </row>
    <row r="464" spans="4:23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>
        <v>3</v>
      </c>
      <c r="J464" t="s">
        <v>35</v>
      </c>
      <c r="K464">
        <v>2</v>
      </c>
      <c r="L464" t="s">
        <v>36</v>
      </c>
      <c r="M464">
        <v>11</v>
      </c>
      <c r="N464">
        <v>5</v>
      </c>
      <c r="O464">
        <v>10</v>
      </c>
      <c r="P464">
        <v>5</v>
      </c>
      <c r="Q464">
        <v>1</v>
      </c>
      <c r="R464">
        <v>1</v>
      </c>
      <c r="T464">
        <f t="shared" si="31"/>
        <v>0.23214285714285718</v>
      </c>
      <c r="U464">
        <f t="shared" si="28"/>
        <v>0.22222222222222221</v>
      </c>
      <c r="V464">
        <f t="shared" si="29"/>
        <v>0.20198675496688742</v>
      </c>
      <c r="W464">
        <f t="shared" si="30"/>
        <v>0.14814814814814814</v>
      </c>
    </row>
    <row r="465" spans="4:23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>
        <v>2</v>
      </c>
      <c r="J465" t="s">
        <v>36</v>
      </c>
      <c r="K465">
        <v>0</v>
      </c>
      <c r="L465" t="s">
        <v>35</v>
      </c>
      <c r="M465">
        <v>14</v>
      </c>
      <c r="N465">
        <v>7</v>
      </c>
      <c r="O465">
        <v>10</v>
      </c>
      <c r="P465">
        <v>6</v>
      </c>
      <c r="Q465">
        <v>3</v>
      </c>
      <c r="R465">
        <v>0</v>
      </c>
      <c r="T465">
        <f t="shared" si="31"/>
        <v>0.23214285714285718</v>
      </c>
      <c r="U465">
        <f t="shared" si="28"/>
        <v>0.48148148148148145</v>
      </c>
      <c r="V465">
        <f t="shared" si="29"/>
        <v>0.45364238410596025</v>
      </c>
      <c r="W465">
        <f t="shared" si="30"/>
        <v>0.41867954911433175</v>
      </c>
    </row>
    <row r="466" spans="4:23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>
        <v>0</v>
      </c>
      <c r="J466" t="s">
        <v>35</v>
      </c>
      <c r="K466">
        <v>0</v>
      </c>
      <c r="L466" t="s">
        <v>35</v>
      </c>
      <c r="M466">
        <v>5</v>
      </c>
      <c r="N466">
        <v>2</v>
      </c>
      <c r="O466">
        <v>9</v>
      </c>
      <c r="P466">
        <v>1</v>
      </c>
      <c r="Q466">
        <v>3</v>
      </c>
      <c r="R466">
        <v>0</v>
      </c>
      <c r="T466">
        <f t="shared" si="31"/>
        <v>3.5714285714285719E-2</v>
      </c>
      <c r="U466">
        <f t="shared" si="28"/>
        <v>0.37037037037037035</v>
      </c>
      <c r="V466">
        <f t="shared" si="29"/>
        <v>0.49172185430463577</v>
      </c>
      <c r="W466">
        <f t="shared" si="30"/>
        <v>0.5249597423510467</v>
      </c>
    </row>
    <row r="467" spans="4:23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>
        <v>1</v>
      </c>
      <c r="J467" t="s">
        <v>36</v>
      </c>
      <c r="K467">
        <v>0</v>
      </c>
      <c r="L467" t="s">
        <v>36</v>
      </c>
      <c r="M467">
        <v>14</v>
      </c>
      <c r="N467">
        <v>3</v>
      </c>
      <c r="O467">
        <v>8</v>
      </c>
      <c r="P467">
        <v>2</v>
      </c>
      <c r="Q467">
        <v>0</v>
      </c>
      <c r="R467">
        <v>0</v>
      </c>
      <c r="T467">
        <f t="shared" si="31"/>
        <v>0.2142857142857143</v>
      </c>
      <c r="U467">
        <f t="shared" si="28"/>
        <v>0.68518518518518523</v>
      </c>
      <c r="V467">
        <f t="shared" si="29"/>
        <v>0.71523178807947019</v>
      </c>
      <c r="W467">
        <f t="shared" si="30"/>
        <v>0.66183574879227058</v>
      </c>
    </row>
    <row r="468" spans="4:23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>
        <v>1</v>
      </c>
      <c r="J468" t="s">
        <v>35</v>
      </c>
      <c r="K468">
        <v>1</v>
      </c>
      <c r="L468" t="s">
        <v>36</v>
      </c>
      <c r="M468">
        <v>11</v>
      </c>
      <c r="N468">
        <v>3</v>
      </c>
      <c r="O468">
        <v>16</v>
      </c>
      <c r="P468">
        <v>4</v>
      </c>
      <c r="Q468">
        <v>3</v>
      </c>
      <c r="R468">
        <v>0</v>
      </c>
      <c r="T468">
        <f t="shared" si="31"/>
        <v>0.32142857142857145</v>
      </c>
      <c r="U468">
        <f t="shared" si="28"/>
        <v>0.5</v>
      </c>
      <c r="V468">
        <f t="shared" si="29"/>
        <v>0.47847682119205298</v>
      </c>
      <c r="W468">
        <f t="shared" si="30"/>
        <v>0.43800322061191627</v>
      </c>
    </row>
    <row r="469" spans="4:23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>
        <v>0</v>
      </c>
      <c r="J469" t="s">
        <v>35</v>
      </c>
      <c r="K469">
        <v>0</v>
      </c>
      <c r="L469" t="s">
        <v>35</v>
      </c>
      <c r="M469">
        <v>11</v>
      </c>
      <c r="N469">
        <v>3</v>
      </c>
      <c r="O469">
        <v>12</v>
      </c>
      <c r="P469">
        <v>8</v>
      </c>
      <c r="Q469">
        <v>4</v>
      </c>
      <c r="R469">
        <v>0</v>
      </c>
      <c r="T469">
        <f t="shared" si="31"/>
        <v>0.125</v>
      </c>
      <c r="U469">
        <f t="shared" si="28"/>
        <v>0.79629629629629628</v>
      </c>
      <c r="V469">
        <f t="shared" si="29"/>
        <v>0.60430463576158944</v>
      </c>
      <c r="W469">
        <f t="shared" si="30"/>
        <v>0.51046698872785834</v>
      </c>
    </row>
    <row r="470" spans="4:23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>
        <v>1</v>
      </c>
      <c r="J470" t="s">
        <v>35</v>
      </c>
      <c r="K470">
        <v>0</v>
      </c>
      <c r="L470" t="s">
        <v>36</v>
      </c>
      <c r="M470">
        <v>18</v>
      </c>
      <c r="N470">
        <v>5</v>
      </c>
      <c r="O470">
        <v>7</v>
      </c>
      <c r="P470">
        <v>5</v>
      </c>
      <c r="Q470">
        <v>1</v>
      </c>
      <c r="R470">
        <v>0</v>
      </c>
      <c r="T470">
        <f t="shared" si="31"/>
        <v>0.4107142857142857</v>
      </c>
      <c r="U470">
        <f t="shared" si="28"/>
        <v>0.64814814814814814</v>
      </c>
      <c r="V470">
        <f t="shared" si="29"/>
        <v>0.64403973509933776</v>
      </c>
      <c r="W470">
        <f t="shared" si="30"/>
        <v>0.57648953301127215</v>
      </c>
    </row>
    <row r="471" spans="4:23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>
        <v>2</v>
      </c>
      <c r="J471" t="s">
        <v>36</v>
      </c>
      <c r="K471">
        <v>1</v>
      </c>
      <c r="L471" t="s">
        <v>35</v>
      </c>
      <c r="M471">
        <v>9</v>
      </c>
      <c r="N471">
        <v>4</v>
      </c>
      <c r="O471">
        <v>14</v>
      </c>
      <c r="P471">
        <v>3</v>
      </c>
      <c r="Q471">
        <v>2</v>
      </c>
      <c r="R471">
        <v>0</v>
      </c>
      <c r="T471">
        <f t="shared" si="31"/>
        <v>0.14285714285714288</v>
      </c>
      <c r="U471">
        <f t="shared" si="28"/>
        <v>0.59259259259259256</v>
      </c>
      <c r="V471">
        <f t="shared" si="29"/>
        <v>0.50993377483443714</v>
      </c>
      <c r="W471">
        <f t="shared" si="30"/>
        <v>0.45571658615136879</v>
      </c>
    </row>
    <row r="472" spans="4:23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>
        <v>0</v>
      </c>
      <c r="J472" t="s">
        <v>35</v>
      </c>
      <c r="K472">
        <v>0</v>
      </c>
      <c r="L472" t="s">
        <v>35</v>
      </c>
      <c r="M472">
        <v>10</v>
      </c>
      <c r="N472">
        <v>1</v>
      </c>
      <c r="O472">
        <v>18</v>
      </c>
      <c r="P472">
        <v>6</v>
      </c>
      <c r="Q472">
        <v>4</v>
      </c>
      <c r="R472">
        <v>0</v>
      </c>
      <c r="T472">
        <f t="shared" si="31"/>
        <v>0.19642857142857145</v>
      </c>
      <c r="U472">
        <f t="shared" si="28"/>
        <v>0.7407407407407407</v>
      </c>
      <c r="V472">
        <f t="shared" si="29"/>
        <v>0.57615894039735094</v>
      </c>
      <c r="W472">
        <f t="shared" si="30"/>
        <v>0.53945249597423506</v>
      </c>
    </row>
    <row r="473" spans="4:23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>
        <v>1</v>
      </c>
      <c r="J473" t="s">
        <v>35</v>
      </c>
      <c r="K473">
        <v>0</v>
      </c>
      <c r="L473" t="s">
        <v>35</v>
      </c>
      <c r="M473">
        <v>18</v>
      </c>
      <c r="N473">
        <v>4</v>
      </c>
      <c r="O473">
        <v>6</v>
      </c>
      <c r="P473">
        <v>10</v>
      </c>
      <c r="Q473">
        <v>1</v>
      </c>
      <c r="R473">
        <v>0</v>
      </c>
      <c r="T473">
        <f t="shared" si="31"/>
        <v>0.28571428571428575</v>
      </c>
      <c r="U473">
        <f t="shared" si="28"/>
        <v>0.7592592592592593</v>
      </c>
      <c r="V473">
        <f t="shared" si="29"/>
        <v>0.73841059602649006</v>
      </c>
      <c r="W473">
        <f t="shared" si="30"/>
        <v>0.71175523349436398</v>
      </c>
    </row>
    <row r="474" spans="4:23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>
        <v>1</v>
      </c>
      <c r="J474" t="s">
        <v>36</v>
      </c>
      <c r="K474">
        <v>0</v>
      </c>
      <c r="L474" t="s">
        <v>36</v>
      </c>
      <c r="M474">
        <v>20</v>
      </c>
      <c r="N474">
        <v>6</v>
      </c>
      <c r="O474">
        <v>10</v>
      </c>
      <c r="P474">
        <v>6</v>
      </c>
      <c r="Q474">
        <v>2</v>
      </c>
      <c r="R474">
        <v>0</v>
      </c>
      <c r="T474">
        <f t="shared" si="31"/>
        <v>0.26785714285714285</v>
      </c>
      <c r="U474">
        <f t="shared" si="28"/>
        <v>0.62962962962962965</v>
      </c>
      <c r="V474">
        <f t="shared" si="29"/>
        <v>0.44536423841059603</v>
      </c>
      <c r="W474">
        <f t="shared" si="30"/>
        <v>0.39291465378421903</v>
      </c>
    </row>
    <row r="475" spans="4:23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>
        <v>1</v>
      </c>
      <c r="J475" t="s">
        <v>35</v>
      </c>
      <c r="K475">
        <v>1</v>
      </c>
      <c r="L475" t="s">
        <v>40</v>
      </c>
      <c r="M475">
        <v>13</v>
      </c>
      <c r="N475">
        <v>5</v>
      </c>
      <c r="O475">
        <v>18</v>
      </c>
      <c r="P475">
        <v>7</v>
      </c>
      <c r="Q475">
        <v>1</v>
      </c>
      <c r="R475">
        <v>0</v>
      </c>
      <c r="T475">
        <f t="shared" si="31"/>
        <v>0.17857142857142858</v>
      </c>
      <c r="U475">
        <f t="shared" si="28"/>
        <v>0.51851851851851849</v>
      </c>
      <c r="V475">
        <f t="shared" si="29"/>
        <v>0.49503311258278143</v>
      </c>
      <c r="W475">
        <f t="shared" si="30"/>
        <v>0.48470209339774556</v>
      </c>
    </row>
    <row r="476" spans="4:23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>
        <v>0</v>
      </c>
      <c r="J476" t="s">
        <v>35</v>
      </c>
      <c r="K476">
        <v>0</v>
      </c>
      <c r="L476" t="s">
        <v>35</v>
      </c>
      <c r="M476">
        <v>4</v>
      </c>
      <c r="N476">
        <v>2</v>
      </c>
      <c r="O476">
        <v>9</v>
      </c>
      <c r="P476">
        <v>6</v>
      </c>
      <c r="Q476">
        <v>2</v>
      </c>
      <c r="R476">
        <v>1</v>
      </c>
      <c r="T476">
        <f t="shared" si="31"/>
        <v>1.785714285714286E-2</v>
      </c>
      <c r="U476">
        <f t="shared" si="28"/>
        <v>0.42592592592592593</v>
      </c>
      <c r="V476">
        <f t="shared" si="29"/>
        <v>0.35927152317880795</v>
      </c>
      <c r="W476">
        <f t="shared" si="30"/>
        <v>0.3188405797101449</v>
      </c>
    </row>
    <row r="477" spans="4:23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>
        <v>0</v>
      </c>
      <c r="J477" t="s">
        <v>35</v>
      </c>
      <c r="K477">
        <v>0</v>
      </c>
      <c r="L477" t="s">
        <v>36</v>
      </c>
      <c r="M477">
        <v>16</v>
      </c>
      <c r="N477">
        <v>5</v>
      </c>
      <c r="O477">
        <v>18</v>
      </c>
      <c r="P477">
        <v>6</v>
      </c>
      <c r="Q477">
        <v>2</v>
      </c>
      <c r="R477">
        <v>0</v>
      </c>
      <c r="T477">
        <f t="shared" si="31"/>
        <v>0.28571428571428575</v>
      </c>
      <c r="U477">
        <f t="shared" si="28"/>
        <v>0.22222222222222221</v>
      </c>
      <c r="V477">
        <f t="shared" si="29"/>
        <v>0.22185430463576158</v>
      </c>
      <c r="W477">
        <f t="shared" si="30"/>
        <v>0.21739130434782608</v>
      </c>
    </row>
    <row r="478" spans="4:23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>
        <v>2</v>
      </c>
      <c r="J478" t="s">
        <v>36</v>
      </c>
      <c r="K478">
        <v>0</v>
      </c>
      <c r="L478" t="s">
        <v>36</v>
      </c>
      <c r="M478">
        <v>19</v>
      </c>
      <c r="N478">
        <v>7</v>
      </c>
      <c r="O478">
        <v>9</v>
      </c>
      <c r="P478">
        <v>6</v>
      </c>
      <c r="Q478">
        <v>2</v>
      </c>
      <c r="R478">
        <v>0</v>
      </c>
      <c r="T478">
        <f t="shared" si="31"/>
        <v>0.4285714285714286</v>
      </c>
      <c r="U478">
        <f t="shared" si="28"/>
        <v>0.37037037037037035</v>
      </c>
      <c r="V478">
        <f t="shared" si="29"/>
        <v>0.32615894039735099</v>
      </c>
      <c r="W478">
        <f t="shared" si="30"/>
        <v>0.27536231884057971</v>
      </c>
    </row>
    <row r="479" spans="4:23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>
        <v>1</v>
      </c>
      <c r="J479" t="s">
        <v>35</v>
      </c>
      <c r="K479">
        <v>1</v>
      </c>
      <c r="L479" t="s">
        <v>40</v>
      </c>
      <c r="M479">
        <v>12</v>
      </c>
      <c r="N479">
        <v>1</v>
      </c>
      <c r="O479">
        <v>14</v>
      </c>
      <c r="P479">
        <v>4</v>
      </c>
      <c r="Q479">
        <v>0</v>
      </c>
      <c r="R479">
        <v>0</v>
      </c>
      <c r="T479">
        <f t="shared" si="31"/>
        <v>0.32142857142857145</v>
      </c>
      <c r="U479">
        <f t="shared" si="28"/>
        <v>0.48148148148148145</v>
      </c>
      <c r="V479">
        <f t="shared" si="29"/>
        <v>0.35430463576158938</v>
      </c>
      <c r="W479">
        <f t="shared" si="30"/>
        <v>0.34460547504025762</v>
      </c>
    </row>
    <row r="480" spans="4:23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>
        <v>1</v>
      </c>
      <c r="J480" t="s">
        <v>36</v>
      </c>
      <c r="K480">
        <v>0</v>
      </c>
      <c r="L480" t="s">
        <v>36</v>
      </c>
      <c r="M480">
        <v>12</v>
      </c>
      <c r="N480">
        <v>3</v>
      </c>
      <c r="O480">
        <v>14</v>
      </c>
      <c r="P480">
        <v>8</v>
      </c>
      <c r="Q480">
        <v>2</v>
      </c>
      <c r="R480">
        <v>0</v>
      </c>
      <c r="T480">
        <f t="shared" si="31"/>
        <v>0.19642857142857145</v>
      </c>
      <c r="U480">
        <f t="shared" si="28"/>
        <v>0.57407407407407407</v>
      </c>
      <c r="V480">
        <f t="shared" si="29"/>
        <v>0.50662251655629142</v>
      </c>
      <c r="W480">
        <f t="shared" si="30"/>
        <v>0.46054750402576489</v>
      </c>
    </row>
    <row r="481" spans="4:23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>
        <v>1</v>
      </c>
      <c r="J481" t="s">
        <v>35</v>
      </c>
      <c r="K481">
        <v>1</v>
      </c>
      <c r="L481" t="s">
        <v>40</v>
      </c>
      <c r="M481">
        <v>5</v>
      </c>
      <c r="N481">
        <v>2</v>
      </c>
      <c r="O481">
        <v>10</v>
      </c>
      <c r="P481">
        <v>3</v>
      </c>
      <c r="Q481">
        <v>1</v>
      </c>
      <c r="R481">
        <v>0</v>
      </c>
      <c r="T481">
        <f t="shared" si="31"/>
        <v>0.10714285714285715</v>
      </c>
      <c r="U481">
        <f t="shared" si="28"/>
        <v>0.16666666666666666</v>
      </c>
      <c r="V481">
        <f t="shared" si="29"/>
        <v>0.2185430463576159</v>
      </c>
      <c r="W481">
        <f t="shared" si="30"/>
        <v>0.17552334943639292</v>
      </c>
    </row>
    <row r="482" spans="4:23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>
        <v>2</v>
      </c>
      <c r="J482" t="s">
        <v>35</v>
      </c>
      <c r="K482">
        <v>1</v>
      </c>
      <c r="L482" t="s">
        <v>36</v>
      </c>
      <c r="M482">
        <v>15</v>
      </c>
      <c r="N482">
        <v>3</v>
      </c>
      <c r="O482">
        <v>16</v>
      </c>
      <c r="P482">
        <v>4</v>
      </c>
      <c r="Q482">
        <v>4</v>
      </c>
      <c r="R482">
        <v>0</v>
      </c>
      <c r="T482">
        <f t="shared" si="31"/>
        <v>0.46428571428571436</v>
      </c>
      <c r="U482">
        <f t="shared" si="28"/>
        <v>0.48148148148148145</v>
      </c>
      <c r="V482">
        <f t="shared" si="29"/>
        <v>0.37748344370860926</v>
      </c>
      <c r="W482">
        <f t="shared" si="30"/>
        <v>0.30112721417069244</v>
      </c>
    </row>
    <row r="483" spans="4:23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>
        <v>2</v>
      </c>
      <c r="J483" t="s">
        <v>40</v>
      </c>
      <c r="K483">
        <v>1</v>
      </c>
      <c r="L483" t="s">
        <v>40</v>
      </c>
      <c r="M483">
        <v>17</v>
      </c>
      <c r="N483">
        <v>7</v>
      </c>
      <c r="O483">
        <v>11</v>
      </c>
      <c r="P483">
        <v>8</v>
      </c>
      <c r="Q483">
        <v>1</v>
      </c>
      <c r="R483">
        <v>0</v>
      </c>
      <c r="T483">
        <f t="shared" si="31"/>
        <v>0.32142857142857145</v>
      </c>
      <c r="U483">
        <f t="shared" si="28"/>
        <v>0.7592592592592593</v>
      </c>
      <c r="V483">
        <f t="shared" si="29"/>
        <v>0.77814569536423839</v>
      </c>
      <c r="W483">
        <f t="shared" si="30"/>
        <v>0.69565217391304346</v>
      </c>
    </row>
    <row r="484" spans="4:23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>
        <v>0</v>
      </c>
      <c r="J484" t="s">
        <v>36</v>
      </c>
      <c r="K484">
        <v>0</v>
      </c>
      <c r="L484" t="s">
        <v>36</v>
      </c>
      <c r="M484">
        <v>18</v>
      </c>
      <c r="N484">
        <v>4</v>
      </c>
      <c r="O484">
        <v>9</v>
      </c>
      <c r="P484">
        <v>6</v>
      </c>
      <c r="Q484">
        <v>2</v>
      </c>
      <c r="R484">
        <v>0</v>
      </c>
      <c r="T484">
        <f t="shared" si="31"/>
        <v>0.19642857142857145</v>
      </c>
      <c r="U484">
        <f t="shared" si="28"/>
        <v>0.51851851851851849</v>
      </c>
      <c r="V484">
        <f t="shared" si="29"/>
        <v>0.51158940397350994</v>
      </c>
      <c r="W484">
        <f t="shared" si="30"/>
        <v>0.41223832528180354</v>
      </c>
    </row>
    <row r="485" spans="4:23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>
        <v>0</v>
      </c>
      <c r="J485" t="s">
        <v>35</v>
      </c>
      <c r="K485">
        <v>0</v>
      </c>
      <c r="L485" t="s">
        <v>35</v>
      </c>
      <c r="M485">
        <v>9</v>
      </c>
      <c r="N485">
        <v>0</v>
      </c>
      <c r="O485">
        <v>12</v>
      </c>
      <c r="P485">
        <v>9</v>
      </c>
      <c r="Q485">
        <v>4</v>
      </c>
      <c r="R485">
        <v>0</v>
      </c>
      <c r="T485">
        <f t="shared" si="31"/>
        <v>0.10714285714285715</v>
      </c>
      <c r="U485">
        <f t="shared" si="28"/>
        <v>0.88888888888888884</v>
      </c>
      <c r="V485">
        <f t="shared" si="29"/>
        <v>0.85761589403973515</v>
      </c>
      <c r="W485">
        <f t="shared" si="30"/>
        <v>0.81642512077294682</v>
      </c>
    </row>
    <row r="486" spans="4:23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>
        <v>1</v>
      </c>
      <c r="J486" t="s">
        <v>35</v>
      </c>
      <c r="K486">
        <v>1</v>
      </c>
      <c r="L486" t="s">
        <v>40</v>
      </c>
      <c r="M486">
        <v>15</v>
      </c>
      <c r="N486">
        <v>6</v>
      </c>
      <c r="O486">
        <v>10</v>
      </c>
      <c r="P486">
        <v>4</v>
      </c>
      <c r="Q486">
        <v>3</v>
      </c>
      <c r="R486">
        <v>0</v>
      </c>
      <c r="T486">
        <f t="shared" si="31"/>
        <v>0.37500000000000006</v>
      </c>
      <c r="U486">
        <f t="shared" si="28"/>
        <v>0.68518518518518523</v>
      </c>
      <c r="V486">
        <f t="shared" si="29"/>
        <v>0.79966887417218546</v>
      </c>
      <c r="W486">
        <f t="shared" si="30"/>
        <v>0.78099838969404189</v>
      </c>
    </row>
    <row r="487" spans="4:23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>
        <v>0</v>
      </c>
      <c r="J487" t="s">
        <v>35</v>
      </c>
      <c r="K487">
        <v>0</v>
      </c>
      <c r="L487" t="s">
        <v>35</v>
      </c>
      <c r="M487">
        <v>12</v>
      </c>
      <c r="N487">
        <v>2</v>
      </c>
      <c r="O487">
        <v>15</v>
      </c>
      <c r="P487">
        <v>9</v>
      </c>
      <c r="Q487">
        <v>3</v>
      </c>
      <c r="R487">
        <v>0</v>
      </c>
      <c r="T487">
        <f t="shared" si="31"/>
        <v>0.2142857142857143</v>
      </c>
      <c r="U487">
        <f t="shared" si="28"/>
        <v>0.27777777777777779</v>
      </c>
      <c r="V487">
        <f t="shared" si="29"/>
        <v>0.30298013245033112</v>
      </c>
      <c r="W487">
        <f t="shared" si="30"/>
        <v>0.28663446054750402</v>
      </c>
    </row>
    <row r="488" spans="4:23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>
        <v>0</v>
      </c>
      <c r="J488" t="s">
        <v>35</v>
      </c>
      <c r="K488">
        <v>0</v>
      </c>
      <c r="L488" t="s">
        <v>35</v>
      </c>
      <c r="M488">
        <v>6</v>
      </c>
      <c r="N488">
        <v>5</v>
      </c>
      <c r="O488">
        <v>5</v>
      </c>
      <c r="P488">
        <v>5</v>
      </c>
      <c r="Q488">
        <v>1</v>
      </c>
      <c r="R488">
        <v>0</v>
      </c>
      <c r="T488">
        <f t="shared" si="31"/>
        <v>0.10714285714285715</v>
      </c>
      <c r="U488">
        <f t="shared" si="28"/>
        <v>0.48148148148148145</v>
      </c>
      <c r="V488">
        <f t="shared" si="29"/>
        <v>0.51324503311258274</v>
      </c>
      <c r="W488">
        <f t="shared" si="30"/>
        <v>0.4718196457326892</v>
      </c>
    </row>
    <row r="489" spans="4:23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>
        <v>3</v>
      </c>
      <c r="J489" t="s">
        <v>40</v>
      </c>
      <c r="K489">
        <v>0</v>
      </c>
      <c r="L489" t="s">
        <v>35</v>
      </c>
      <c r="M489">
        <v>17</v>
      </c>
      <c r="N489">
        <v>6</v>
      </c>
      <c r="O489">
        <v>6</v>
      </c>
      <c r="P489">
        <v>5</v>
      </c>
      <c r="Q489">
        <v>1</v>
      </c>
      <c r="R489">
        <v>0</v>
      </c>
      <c r="T489">
        <f t="shared" si="31"/>
        <v>0.28571428571428575</v>
      </c>
      <c r="U489">
        <f t="shared" si="28"/>
        <v>0.61111111111111116</v>
      </c>
      <c r="V489">
        <f t="shared" si="29"/>
        <v>0.5629139072847682</v>
      </c>
      <c r="W489">
        <f t="shared" si="30"/>
        <v>0.52334943639291465</v>
      </c>
    </row>
    <row r="490" spans="4:23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>
        <v>2</v>
      </c>
      <c r="J490" t="s">
        <v>40</v>
      </c>
      <c r="K490">
        <v>2</v>
      </c>
      <c r="L490" t="s">
        <v>40</v>
      </c>
      <c r="M490">
        <v>8</v>
      </c>
      <c r="N490">
        <v>3</v>
      </c>
      <c r="O490">
        <v>19</v>
      </c>
      <c r="P490">
        <v>2</v>
      </c>
      <c r="Q490">
        <v>5</v>
      </c>
      <c r="R490">
        <v>0</v>
      </c>
      <c r="T490">
        <f t="shared" si="31"/>
        <v>0.28571428571428575</v>
      </c>
      <c r="U490">
        <f t="shared" si="28"/>
        <v>0.20370370370370369</v>
      </c>
      <c r="V490">
        <f t="shared" si="29"/>
        <v>0.17549668874172186</v>
      </c>
      <c r="W490">
        <f t="shared" si="30"/>
        <v>0.1320450885668277</v>
      </c>
    </row>
    <row r="491" spans="4:23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>
        <v>1</v>
      </c>
      <c r="J491" t="s">
        <v>36</v>
      </c>
      <c r="K491">
        <v>0</v>
      </c>
      <c r="L491" t="s">
        <v>36</v>
      </c>
      <c r="M491">
        <v>13</v>
      </c>
      <c r="N491">
        <v>3</v>
      </c>
      <c r="O491">
        <v>12</v>
      </c>
      <c r="P491">
        <v>3</v>
      </c>
      <c r="Q491">
        <v>2</v>
      </c>
      <c r="R491">
        <v>0</v>
      </c>
      <c r="T491">
        <f t="shared" si="31"/>
        <v>0.26785714285714285</v>
      </c>
      <c r="U491">
        <f t="shared" si="28"/>
        <v>0.51851851851851849</v>
      </c>
      <c r="V491">
        <f t="shared" si="29"/>
        <v>0.44370860927152317</v>
      </c>
      <c r="W491">
        <f t="shared" si="30"/>
        <v>0.43800322061191627</v>
      </c>
    </row>
    <row r="492" spans="4:23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>
        <v>2</v>
      </c>
      <c r="J492" t="s">
        <v>40</v>
      </c>
      <c r="K492">
        <v>1</v>
      </c>
      <c r="L492" t="s">
        <v>40</v>
      </c>
      <c r="M492">
        <v>16</v>
      </c>
      <c r="N492">
        <v>7</v>
      </c>
      <c r="O492">
        <v>12</v>
      </c>
      <c r="P492">
        <v>9</v>
      </c>
      <c r="Q492">
        <v>3</v>
      </c>
      <c r="R492">
        <v>0</v>
      </c>
      <c r="T492">
        <f t="shared" si="31"/>
        <v>0.48214285714285721</v>
      </c>
      <c r="U492">
        <f t="shared" si="28"/>
        <v>0.7407407407407407</v>
      </c>
      <c r="V492">
        <f t="shared" si="29"/>
        <v>0.72682119205298013</v>
      </c>
      <c r="W492">
        <f t="shared" si="30"/>
        <v>0.67149758454106279</v>
      </c>
    </row>
    <row r="493" spans="4:23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>
        <v>0</v>
      </c>
      <c r="J493" t="s">
        <v>35</v>
      </c>
      <c r="K493">
        <v>0</v>
      </c>
      <c r="L493" t="s">
        <v>35</v>
      </c>
      <c r="M493">
        <v>7</v>
      </c>
      <c r="N493">
        <v>0</v>
      </c>
      <c r="O493">
        <v>1</v>
      </c>
      <c r="P493">
        <v>1</v>
      </c>
      <c r="Q493">
        <v>2</v>
      </c>
      <c r="R493">
        <v>0</v>
      </c>
      <c r="T493">
        <f t="shared" si="31"/>
        <v>5.3571428571428575E-2</v>
      </c>
      <c r="U493">
        <f t="shared" si="28"/>
        <v>0.20370370370370369</v>
      </c>
      <c r="V493">
        <f t="shared" si="29"/>
        <v>0.20033112582781457</v>
      </c>
      <c r="W493">
        <f t="shared" si="30"/>
        <v>0.20128824476650564</v>
      </c>
    </row>
    <row r="494" spans="4:23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>
        <v>2</v>
      </c>
      <c r="J494" t="s">
        <v>36</v>
      </c>
      <c r="K494">
        <v>2</v>
      </c>
      <c r="L494" t="s">
        <v>40</v>
      </c>
      <c r="M494">
        <v>13</v>
      </c>
      <c r="N494">
        <v>6</v>
      </c>
      <c r="O494">
        <v>11</v>
      </c>
      <c r="P494">
        <v>1</v>
      </c>
      <c r="Q494">
        <v>2</v>
      </c>
      <c r="R494">
        <v>0</v>
      </c>
      <c r="T494">
        <f t="shared" si="31"/>
        <v>0.23214285714285718</v>
      </c>
      <c r="U494">
        <f t="shared" si="28"/>
        <v>0.14814814814814814</v>
      </c>
      <c r="V494">
        <f t="shared" si="29"/>
        <v>0.14403973509933773</v>
      </c>
      <c r="W494">
        <f t="shared" si="30"/>
        <v>0.10466988727858294</v>
      </c>
    </row>
    <row r="495" spans="4:23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>
        <v>2</v>
      </c>
      <c r="J495" t="s">
        <v>40</v>
      </c>
      <c r="K495">
        <v>1</v>
      </c>
      <c r="L495" t="s">
        <v>40</v>
      </c>
      <c r="M495">
        <v>6</v>
      </c>
      <c r="N495">
        <v>4</v>
      </c>
      <c r="O495">
        <v>10</v>
      </c>
      <c r="P495">
        <v>0</v>
      </c>
      <c r="Q495">
        <v>2</v>
      </c>
      <c r="R495">
        <v>1</v>
      </c>
      <c r="T495">
        <f t="shared" si="31"/>
        <v>0.16071428571428573</v>
      </c>
      <c r="U495">
        <f t="shared" si="28"/>
        <v>0.40740740740740738</v>
      </c>
      <c r="V495">
        <f t="shared" si="29"/>
        <v>0.39735099337748342</v>
      </c>
      <c r="W495">
        <f t="shared" si="30"/>
        <v>0.37037037037037035</v>
      </c>
    </row>
    <row r="496" spans="4:23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>
        <v>0</v>
      </c>
      <c r="J496" t="s">
        <v>36</v>
      </c>
      <c r="K496">
        <v>0</v>
      </c>
      <c r="L496" t="s">
        <v>36</v>
      </c>
      <c r="M496">
        <v>9</v>
      </c>
      <c r="N496">
        <v>2</v>
      </c>
      <c r="O496">
        <v>10</v>
      </c>
      <c r="P496">
        <v>4</v>
      </c>
      <c r="Q496">
        <v>0</v>
      </c>
      <c r="R496">
        <v>1</v>
      </c>
      <c r="T496">
        <f t="shared" si="31"/>
        <v>0.19642857142857145</v>
      </c>
      <c r="U496">
        <f t="shared" si="28"/>
        <v>0.33333333333333331</v>
      </c>
      <c r="V496">
        <f t="shared" si="29"/>
        <v>0.26986754966887416</v>
      </c>
      <c r="W496">
        <f t="shared" si="30"/>
        <v>0.24798711755233493</v>
      </c>
    </row>
    <row r="497" spans="4:23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>
        <v>4</v>
      </c>
      <c r="J497" t="s">
        <v>40</v>
      </c>
      <c r="K497">
        <v>1</v>
      </c>
      <c r="L497" t="s">
        <v>36</v>
      </c>
      <c r="M497">
        <v>10</v>
      </c>
      <c r="N497">
        <v>5</v>
      </c>
      <c r="O497">
        <v>14</v>
      </c>
      <c r="P497">
        <v>2</v>
      </c>
      <c r="Q497">
        <v>0</v>
      </c>
      <c r="R497">
        <v>0</v>
      </c>
      <c r="T497">
        <f t="shared" si="31"/>
        <v>0.23214285714285718</v>
      </c>
      <c r="U497">
        <f t="shared" si="28"/>
        <v>0.33333333333333331</v>
      </c>
      <c r="V497">
        <f t="shared" si="29"/>
        <v>0.36423841059602646</v>
      </c>
      <c r="W497">
        <f t="shared" si="30"/>
        <v>0.35587761674718199</v>
      </c>
    </row>
    <row r="498" spans="4:23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>
        <v>4</v>
      </c>
      <c r="J498" t="s">
        <v>40</v>
      </c>
      <c r="K498">
        <v>2</v>
      </c>
      <c r="L498" t="s">
        <v>40</v>
      </c>
      <c r="M498">
        <v>9</v>
      </c>
      <c r="N498">
        <v>7</v>
      </c>
      <c r="O498">
        <v>9</v>
      </c>
      <c r="P498">
        <v>3</v>
      </c>
      <c r="Q498">
        <v>2</v>
      </c>
      <c r="R498">
        <v>0</v>
      </c>
      <c r="T498">
        <f t="shared" si="31"/>
        <v>0.44642857142857145</v>
      </c>
      <c r="U498">
        <f t="shared" si="28"/>
        <v>0.35185185185185186</v>
      </c>
      <c r="V498">
        <f t="shared" si="29"/>
        <v>0.40894039735099336</v>
      </c>
      <c r="W498">
        <f t="shared" si="30"/>
        <v>0.39452495974235102</v>
      </c>
    </row>
    <row r="499" spans="4:23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>
        <v>3</v>
      </c>
      <c r="J499" t="s">
        <v>40</v>
      </c>
      <c r="K499">
        <v>1</v>
      </c>
      <c r="L499" t="s">
        <v>36</v>
      </c>
      <c r="M499">
        <v>27</v>
      </c>
      <c r="N499">
        <v>11</v>
      </c>
      <c r="O499">
        <v>9</v>
      </c>
      <c r="P499">
        <v>10</v>
      </c>
      <c r="Q499">
        <v>4</v>
      </c>
      <c r="R499">
        <v>0</v>
      </c>
      <c r="T499">
        <f t="shared" si="31"/>
        <v>0.5535714285714286</v>
      </c>
      <c r="U499">
        <f t="shared" si="28"/>
        <v>0.72222222222222221</v>
      </c>
      <c r="V499">
        <f t="shared" si="29"/>
        <v>0.73509933774834435</v>
      </c>
      <c r="W499">
        <f t="shared" si="30"/>
        <v>0.69404186795491141</v>
      </c>
    </row>
    <row r="500" spans="4:23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>
        <v>1</v>
      </c>
      <c r="J500" t="s">
        <v>36</v>
      </c>
      <c r="K500">
        <v>1</v>
      </c>
      <c r="L500" t="s">
        <v>36</v>
      </c>
      <c r="M500">
        <v>11</v>
      </c>
      <c r="N500">
        <v>4</v>
      </c>
      <c r="O500">
        <v>10</v>
      </c>
      <c r="P500">
        <v>3</v>
      </c>
      <c r="Q500">
        <v>0</v>
      </c>
      <c r="R500">
        <v>0</v>
      </c>
      <c r="T500">
        <f t="shared" si="31"/>
        <v>0.14285714285714288</v>
      </c>
      <c r="U500">
        <f t="shared" si="28"/>
        <v>0.68518518518518523</v>
      </c>
      <c r="V500">
        <f t="shared" si="29"/>
        <v>0.78807947019867552</v>
      </c>
      <c r="W500">
        <f t="shared" si="30"/>
        <v>0.74718196457326891</v>
      </c>
    </row>
    <row r="501" spans="4:23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>
        <v>2</v>
      </c>
      <c r="J501" t="s">
        <v>40</v>
      </c>
      <c r="K501">
        <v>1</v>
      </c>
      <c r="L501" t="s">
        <v>40</v>
      </c>
      <c r="M501">
        <v>15</v>
      </c>
      <c r="N501">
        <v>6</v>
      </c>
      <c r="O501">
        <v>8</v>
      </c>
      <c r="P501">
        <v>3</v>
      </c>
      <c r="Q501">
        <v>0</v>
      </c>
      <c r="R501">
        <v>0</v>
      </c>
      <c r="T501">
        <f t="shared" si="31"/>
        <v>0.16071428571428573</v>
      </c>
      <c r="U501">
        <f t="shared" si="28"/>
        <v>0.44444444444444442</v>
      </c>
      <c r="V501">
        <f t="shared" si="29"/>
        <v>0.50496688741721851</v>
      </c>
      <c r="W501">
        <f t="shared" si="30"/>
        <v>0.46054750402576489</v>
      </c>
    </row>
    <row r="502" spans="4:23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>
        <v>1</v>
      </c>
      <c r="J502" t="s">
        <v>36</v>
      </c>
      <c r="K502">
        <v>0</v>
      </c>
      <c r="L502" t="s">
        <v>35</v>
      </c>
      <c r="M502">
        <v>10</v>
      </c>
      <c r="N502">
        <v>2</v>
      </c>
      <c r="O502">
        <v>16</v>
      </c>
      <c r="P502">
        <v>6</v>
      </c>
      <c r="Q502">
        <v>4</v>
      </c>
      <c r="R502">
        <v>0</v>
      </c>
      <c r="T502">
        <f t="shared" si="31"/>
        <v>0.17857142857142858</v>
      </c>
      <c r="U502">
        <f t="shared" si="28"/>
        <v>0.44444444444444442</v>
      </c>
      <c r="V502">
        <f t="shared" si="29"/>
        <v>0.41887417218543044</v>
      </c>
      <c r="W502">
        <f t="shared" si="30"/>
        <v>0.41545893719806765</v>
      </c>
    </row>
    <row r="503" spans="4:23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>
        <v>1</v>
      </c>
      <c r="J503" t="s">
        <v>35</v>
      </c>
      <c r="K503">
        <v>1</v>
      </c>
      <c r="L503" t="s">
        <v>35</v>
      </c>
      <c r="M503">
        <v>7</v>
      </c>
      <c r="N503">
        <v>3</v>
      </c>
      <c r="O503">
        <v>10</v>
      </c>
      <c r="P503">
        <v>4</v>
      </c>
      <c r="Q503">
        <v>1</v>
      </c>
      <c r="R503">
        <v>0</v>
      </c>
      <c r="T503">
        <f t="shared" si="31"/>
        <v>0.19642857142857145</v>
      </c>
      <c r="U503">
        <f t="shared" si="28"/>
        <v>0.31481481481481483</v>
      </c>
      <c r="V503">
        <f t="shared" si="29"/>
        <v>0.35264900662251658</v>
      </c>
      <c r="W503">
        <f t="shared" si="30"/>
        <v>0.29307568438003223</v>
      </c>
    </row>
    <row r="504" spans="4:23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>
        <v>1</v>
      </c>
      <c r="J504" t="s">
        <v>36</v>
      </c>
      <c r="K504">
        <v>0</v>
      </c>
      <c r="L504" t="s">
        <v>36</v>
      </c>
      <c r="M504">
        <v>1</v>
      </c>
      <c r="N504">
        <v>0</v>
      </c>
      <c r="O504">
        <v>11</v>
      </c>
      <c r="P504">
        <v>9</v>
      </c>
      <c r="Q504">
        <v>3</v>
      </c>
      <c r="R504">
        <v>0</v>
      </c>
      <c r="T504">
        <f t="shared" si="31"/>
        <v>0</v>
      </c>
      <c r="U504">
        <f t="shared" si="28"/>
        <v>0.51851851851851849</v>
      </c>
      <c r="V504">
        <f t="shared" si="29"/>
        <v>0.43874172185430466</v>
      </c>
      <c r="W504">
        <f t="shared" si="30"/>
        <v>0.38486312399355876</v>
      </c>
    </row>
    <row r="505" spans="4:23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>
        <v>0</v>
      </c>
      <c r="J505" t="s">
        <v>35</v>
      </c>
      <c r="K505">
        <v>0</v>
      </c>
      <c r="L505" t="s">
        <v>36</v>
      </c>
      <c r="M505">
        <v>7</v>
      </c>
      <c r="N505">
        <v>3</v>
      </c>
      <c r="O505">
        <v>16</v>
      </c>
      <c r="P505">
        <v>7</v>
      </c>
      <c r="Q505">
        <v>3</v>
      </c>
      <c r="R505">
        <v>0</v>
      </c>
      <c r="T505">
        <f t="shared" si="31"/>
        <v>0.10714285714285715</v>
      </c>
      <c r="U505">
        <f t="shared" si="28"/>
        <v>0.59259259259259256</v>
      </c>
      <c r="V505">
        <f t="shared" si="29"/>
        <v>0.38410596026490068</v>
      </c>
      <c r="W505">
        <f t="shared" si="30"/>
        <v>0.33011272141706927</v>
      </c>
    </row>
    <row r="506" spans="4:23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>
        <v>4</v>
      </c>
      <c r="J506" t="s">
        <v>40</v>
      </c>
      <c r="K506">
        <v>3</v>
      </c>
      <c r="L506" t="s">
        <v>40</v>
      </c>
      <c r="M506">
        <v>12</v>
      </c>
      <c r="N506">
        <v>8</v>
      </c>
      <c r="O506">
        <v>11</v>
      </c>
      <c r="P506">
        <v>4</v>
      </c>
      <c r="Q506">
        <v>1</v>
      </c>
      <c r="R506">
        <v>0</v>
      </c>
      <c r="T506">
        <f t="shared" si="31"/>
        <v>0.5892857142857143</v>
      </c>
      <c r="U506">
        <f t="shared" si="28"/>
        <v>0.31481481481481483</v>
      </c>
      <c r="V506">
        <f t="shared" si="29"/>
        <v>0.27980132450331124</v>
      </c>
      <c r="W506">
        <f t="shared" si="30"/>
        <v>0.24315619967793881</v>
      </c>
    </row>
    <row r="507" spans="4:23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>
        <v>5</v>
      </c>
      <c r="J507" t="s">
        <v>40</v>
      </c>
      <c r="K507">
        <v>5</v>
      </c>
      <c r="L507" t="s">
        <v>40</v>
      </c>
      <c r="M507">
        <v>16</v>
      </c>
      <c r="N507">
        <v>7</v>
      </c>
      <c r="O507">
        <v>13</v>
      </c>
      <c r="P507">
        <v>10</v>
      </c>
      <c r="Q507">
        <v>1</v>
      </c>
      <c r="R507">
        <v>0</v>
      </c>
      <c r="T507">
        <f t="shared" si="31"/>
        <v>0.625</v>
      </c>
      <c r="U507">
        <f t="shared" si="28"/>
        <v>0.68518518518518523</v>
      </c>
      <c r="V507">
        <f t="shared" si="29"/>
        <v>0.5298013245033113</v>
      </c>
      <c r="W507">
        <f t="shared" si="30"/>
        <v>0.47826086956521741</v>
      </c>
    </row>
    <row r="508" spans="4:23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>
        <v>0</v>
      </c>
      <c r="J508" t="s">
        <v>35</v>
      </c>
      <c r="K508">
        <v>0</v>
      </c>
      <c r="L508" t="s">
        <v>35</v>
      </c>
      <c r="M508">
        <v>10</v>
      </c>
      <c r="N508">
        <v>4</v>
      </c>
      <c r="O508">
        <v>6</v>
      </c>
      <c r="P508">
        <v>4</v>
      </c>
      <c r="Q508">
        <v>2</v>
      </c>
      <c r="R508">
        <v>0</v>
      </c>
      <c r="T508">
        <f t="shared" si="31"/>
        <v>0.2142857142857143</v>
      </c>
      <c r="U508">
        <f t="shared" si="28"/>
        <v>0.24074074074074073</v>
      </c>
      <c r="V508">
        <f t="shared" si="29"/>
        <v>0.27152317880794702</v>
      </c>
      <c r="W508">
        <f t="shared" si="30"/>
        <v>0.28824476650563607</v>
      </c>
    </row>
    <row r="509" spans="4:23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>
        <v>0</v>
      </c>
      <c r="J509" t="s">
        <v>35</v>
      </c>
      <c r="K509">
        <v>0</v>
      </c>
      <c r="L509" t="s">
        <v>35</v>
      </c>
      <c r="M509">
        <v>8</v>
      </c>
      <c r="N509">
        <v>2</v>
      </c>
      <c r="O509">
        <v>12</v>
      </c>
      <c r="P509">
        <v>2</v>
      </c>
      <c r="Q509">
        <v>3</v>
      </c>
      <c r="R509">
        <v>0</v>
      </c>
      <c r="T509">
        <f t="shared" si="31"/>
        <v>0.10714285714285715</v>
      </c>
      <c r="U509">
        <f t="shared" si="28"/>
        <v>0.31481481481481483</v>
      </c>
      <c r="V509">
        <f t="shared" si="29"/>
        <v>0.39072847682119205</v>
      </c>
      <c r="W509">
        <f t="shared" si="30"/>
        <v>0.39291465378421903</v>
      </c>
    </row>
    <row r="510" spans="4:23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>
        <v>1</v>
      </c>
      <c r="J510" t="s">
        <v>36</v>
      </c>
      <c r="K510">
        <v>0</v>
      </c>
      <c r="L510" t="s">
        <v>36</v>
      </c>
      <c r="M510">
        <v>14</v>
      </c>
      <c r="N510">
        <v>6</v>
      </c>
      <c r="O510">
        <v>14</v>
      </c>
      <c r="P510">
        <v>11</v>
      </c>
      <c r="Q510">
        <v>1</v>
      </c>
      <c r="R510">
        <v>1</v>
      </c>
      <c r="T510">
        <f t="shared" si="31"/>
        <v>0.26785714285714285</v>
      </c>
      <c r="U510">
        <f t="shared" si="28"/>
        <v>0.48148148148148145</v>
      </c>
      <c r="V510">
        <f t="shared" si="29"/>
        <v>0.49006622516556292</v>
      </c>
      <c r="W510">
        <f t="shared" si="30"/>
        <v>0.45249597423510468</v>
      </c>
    </row>
    <row r="511" spans="4:23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>
        <v>0</v>
      </c>
      <c r="J511" t="s">
        <v>35</v>
      </c>
      <c r="K511">
        <v>0</v>
      </c>
      <c r="L511" t="s">
        <v>35</v>
      </c>
      <c r="M511">
        <v>8</v>
      </c>
      <c r="N511">
        <v>2</v>
      </c>
      <c r="O511">
        <v>8</v>
      </c>
      <c r="P511">
        <v>4</v>
      </c>
      <c r="Q511">
        <v>3</v>
      </c>
      <c r="R511">
        <v>0</v>
      </c>
      <c r="T511">
        <f t="shared" si="31"/>
        <v>0.14285714285714288</v>
      </c>
      <c r="U511">
        <f t="shared" si="28"/>
        <v>0.61111111111111116</v>
      </c>
      <c r="V511">
        <f t="shared" si="29"/>
        <v>0.60761589403973515</v>
      </c>
      <c r="W511">
        <f t="shared" si="30"/>
        <v>0.59581320450885666</v>
      </c>
    </row>
    <row r="512" spans="4:23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>
        <v>1</v>
      </c>
      <c r="J512" t="s">
        <v>40</v>
      </c>
      <c r="K512">
        <v>0</v>
      </c>
      <c r="L512" t="s">
        <v>36</v>
      </c>
      <c r="M512">
        <v>13</v>
      </c>
      <c r="N512">
        <v>3</v>
      </c>
      <c r="O512">
        <v>13</v>
      </c>
      <c r="P512">
        <v>7</v>
      </c>
      <c r="Q512">
        <v>4</v>
      </c>
      <c r="R512">
        <v>0</v>
      </c>
      <c r="T512">
        <f t="shared" si="31"/>
        <v>0.28571428571428575</v>
      </c>
      <c r="U512">
        <f t="shared" si="28"/>
        <v>0.42592592592592593</v>
      </c>
      <c r="V512">
        <f t="shared" si="29"/>
        <v>0.44370860927152317</v>
      </c>
      <c r="W512">
        <f t="shared" si="30"/>
        <v>0.39130434782608697</v>
      </c>
    </row>
    <row r="513" spans="4:23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>
        <v>1</v>
      </c>
      <c r="J513" t="s">
        <v>35</v>
      </c>
      <c r="K513">
        <v>0</v>
      </c>
      <c r="L513" t="s">
        <v>35</v>
      </c>
      <c r="M513">
        <v>31</v>
      </c>
      <c r="N513">
        <v>10</v>
      </c>
      <c r="O513">
        <v>7</v>
      </c>
      <c r="P513">
        <v>9</v>
      </c>
      <c r="Q513">
        <v>2</v>
      </c>
      <c r="R513">
        <v>0</v>
      </c>
      <c r="T513">
        <f t="shared" si="31"/>
        <v>0.5357142857142857</v>
      </c>
      <c r="U513">
        <f t="shared" si="28"/>
        <v>0.70370370370370372</v>
      </c>
      <c r="V513">
        <f t="shared" si="29"/>
        <v>0.73344370860927155</v>
      </c>
      <c r="W513">
        <f t="shared" si="30"/>
        <v>0.66988727858293073</v>
      </c>
    </row>
    <row r="514" spans="4:23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>
        <v>0</v>
      </c>
      <c r="J514" t="s">
        <v>35</v>
      </c>
      <c r="K514">
        <v>0</v>
      </c>
      <c r="L514" t="s">
        <v>35</v>
      </c>
      <c r="M514">
        <v>6</v>
      </c>
      <c r="N514">
        <v>2</v>
      </c>
      <c r="O514">
        <v>8</v>
      </c>
      <c r="P514">
        <v>4</v>
      </c>
      <c r="Q514">
        <v>0</v>
      </c>
      <c r="R514">
        <v>0</v>
      </c>
      <c r="T514">
        <f t="shared" si="31"/>
        <v>0.14285714285714288</v>
      </c>
      <c r="U514">
        <f t="shared" si="28"/>
        <v>0.61111111111111116</v>
      </c>
      <c r="V514">
        <f t="shared" si="29"/>
        <v>0.52152317880794707</v>
      </c>
      <c r="W514">
        <f t="shared" si="30"/>
        <v>0.46215780998389694</v>
      </c>
    </row>
    <row r="515" spans="4:23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>
        <v>0</v>
      </c>
      <c r="J515" t="s">
        <v>35</v>
      </c>
      <c r="K515">
        <v>0</v>
      </c>
      <c r="L515" t="s">
        <v>35</v>
      </c>
      <c r="M515">
        <v>12</v>
      </c>
      <c r="N515">
        <v>3</v>
      </c>
      <c r="O515">
        <v>15</v>
      </c>
      <c r="P515">
        <v>2</v>
      </c>
      <c r="Q515">
        <v>4</v>
      </c>
      <c r="R515">
        <v>0</v>
      </c>
      <c r="T515">
        <f t="shared" si="31"/>
        <v>0.17857142857142858</v>
      </c>
      <c r="U515">
        <f t="shared" ref="U515:U578" si="32">(F515-(MIN($F$2:$F$761)))/((MAX($F$2:$F$761))-(MIN($F$2:$F$761)))</f>
        <v>0.20370370370370369</v>
      </c>
      <c r="V515">
        <f t="shared" ref="V515:V578" si="33">(G515-(MIN($G$2:$G$761)))/((MAX($G$2:$G$761))-(MIN($G$2:$G$761)))</f>
        <v>0.18543046357615894</v>
      </c>
      <c r="W515">
        <f t="shared" ref="W515:W578" si="34">(H515-(MIN($H$2:$H$761)))/((MAX($H$2:$H$761))-(MIN($H$2:$H$761)))</f>
        <v>0.18840579710144928</v>
      </c>
    </row>
    <row r="516" spans="4:23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>
        <v>3</v>
      </c>
      <c r="J516" t="s">
        <v>36</v>
      </c>
      <c r="K516">
        <v>0</v>
      </c>
      <c r="L516" t="s">
        <v>35</v>
      </c>
      <c r="M516">
        <v>16</v>
      </c>
      <c r="N516">
        <v>5</v>
      </c>
      <c r="O516">
        <v>17</v>
      </c>
      <c r="P516">
        <v>6</v>
      </c>
      <c r="Q516">
        <v>5</v>
      </c>
      <c r="R516">
        <v>0</v>
      </c>
      <c r="T516">
        <f t="shared" ref="T516:T579" si="35">(E516-(MIN($E$2:$E$761)))/((MAX($E$2:$E$761))-(MIN($E$2:$E$761)))</f>
        <v>0.3392857142857143</v>
      </c>
      <c r="U516">
        <f t="shared" si="32"/>
        <v>0.64814814814814814</v>
      </c>
      <c r="V516">
        <f t="shared" si="33"/>
        <v>0.57450331125827814</v>
      </c>
      <c r="W516">
        <f t="shared" si="34"/>
        <v>0.55555555555555558</v>
      </c>
    </row>
    <row r="517" spans="4:23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>
        <v>5</v>
      </c>
      <c r="J517" t="s">
        <v>40</v>
      </c>
      <c r="K517">
        <v>3</v>
      </c>
      <c r="L517" t="s">
        <v>40</v>
      </c>
      <c r="M517">
        <v>26</v>
      </c>
      <c r="N517">
        <v>13</v>
      </c>
      <c r="O517">
        <v>14</v>
      </c>
      <c r="P517">
        <v>7</v>
      </c>
      <c r="Q517">
        <v>0</v>
      </c>
      <c r="R517">
        <v>0</v>
      </c>
      <c r="T517">
        <f t="shared" si="35"/>
        <v>0.92857142857142871</v>
      </c>
      <c r="U517">
        <f t="shared" si="32"/>
        <v>0.59259259259259256</v>
      </c>
      <c r="V517">
        <f t="shared" si="33"/>
        <v>0.58609271523178808</v>
      </c>
      <c r="W517">
        <f t="shared" si="34"/>
        <v>0.61191626409017719</v>
      </c>
    </row>
    <row r="518" spans="4:23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>
        <v>0</v>
      </c>
      <c r="J518" t="s">
        <v>35</v>
      </c>
      <c r="K518">
        <v>0</v>
      </c>
      <c r="L518" t="s">
        <v>36</v>
      </c>
      <c r="M518">
        <v>5</v>
      </c>
      <c r="N518">
        <v>2</v>
      </c>
      <c r="O518">
        <v>8</v>
      </c>
      <c r="P518">
        <v>0</v>
      </c>
      <c r="Q518">
        <v>3</v>
      </c>
      <c r="R518">
        <v>0</v>
      </c>
      <c r="T518">
        <f t="shared" si="35"/>
        <v>3.5714285714285719E-2</v>
      </c>
      <c r="U518">
        <f t="shared" si="32"/>
        <v>0.48148148148148145</v>
      </c>
      <c r="V518">
        <f t="shared" si="33"/>
        <v>0.48178807947019869</v>
      </c>
      <c r="W518">
        <f t="shared" si="34"/>
        <v>0.47826086956521741</v>
      </c>
    </row>
    <row r="519" spans="4:23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>
        <v>1</v>
      </c>
      <c r="J519" t="s">
        <v>35</v>
      </c>
      <c r="K519">
        <v>0</v>
      </c>
      <c r="L519" t="s">
        <v>35</v>
      </c>
      <c r="M519">
        <v>9</v>
      </c>
      <c r="N519">
        <v>1</v>
      </c>
      <c r="O519">
        <v>15</v>
      </c>
      <c r="P519">
        <v>5</v>
      </c>
      <c r="Q519">
        <v>2</v>
      </c>
      <c r="R519">
        <v>0</v>
      </c>
      <c r="T519">
        <f t="shared" si="35"/>
        <v>0.16071428571428573</v>
      </c>
      <c r="U519">
        <f t="shared" si="32"/>
        <v>0.51851851851851849</v>
      </c>
      <c r="V519">
        <f t="shared" si="33"/>
        <v>0.39238410596026491</v>
      </c>
      <c r="W519">
        <f t="shared" si="34"/>
        <v>0.37359098228663445</v>
      </c>
    </row>
    <row r="520" spans="4:23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>
        <v>1</v>
      </c>
      <c r="J520" t="s">
        <v>35</v>
      </c>
      <c r="K520">
        <v>0</v>
      </c>
      <c r="L520" t="s">
        <v>35</v>
      </c>
      <c r="M520">
        <v>13</v>
      </c>
      <c r="N520">
        <v>3</v>
      </c>
      <c r="O520">
        <v>8</v>
      </c>
      <c r="P520">
        <v>6</v>
      </c>
      <c r="Q520">
        <v>2</v>
      </c>
      <c r="R520">
        <v>0</v>
      </c>
      <c r="T520">
        <f t="shared" si="35"/>
        <v>0.25</v>
      </c>
      <c r="U520">
        <f t="shared" si="32"/>
        <v>0.62962962962962965</v>
      </c>
      <c r="V520">
        <f t="shared" si="33"/>
        <v>0.56622516556291391</v>
      </c>
      <c r="W520">
        <f t="shared" si="34"/>
        <v>0.54750402576489532</v>
      </c>
    </row>
    <row r="521" spans="4:23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>
        <v>0</v>
      </c>
      <c r="J521" t="s">
        <v>35</v>
      </c>
      <c r="K521">
        <v>0</v>
      </c>
      <c r="L521" t="s">
        <v>35</v>
      </c>
      <c r="M521">
        <v>12</v>
      </c>
      <c r="N521">
        <v>4</v>
      </c>
      <c r="O521">
        <v>8</v>
      </c>
      <c r="P521">
        <v>9</v>
      </c>
      <c r="Q521">
        <v>2</v>
      </c>
      <c r="R521">
        <v>0</v>
      </c>
      <c r="T521">
        <f t="shared" si="35"/>
        <v>0.16071428571428573</v>
      </c>
      <c r="U521">
        <f t="shared" si="32"/>
        <v>0.77777777777777779</v>
      </c>
      <c r="V521">
        <f t="shared" si="33"/>
        <v>0.54966887417218546</v>
      </c>
      <c r="W521">
        <f t="shared" si="34"/>
        <v>0.48309178743961351</v>
      </c>
    </row>
    <row r="522" spans="4:23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>
        <v>0</v>
      </c>
      <c r="J522" t="s">
        <v>35</v>
      </c>
      <c r="K522">
        <v>0</v>
      </c>
      <c r="L522" t="s">
        <v>35</v>
      </c>
      <c r="M522">
        <v>4</v>
      </c>
      <c r="N522">
        <v>0</v>
      </c>
      <c r="O522">
        <v>15</v>
      </c>
      <c r="P522">
        <v>1</v>
      </c>
      <c r="Q522">
        <v>3</v>
      </c>
      <c r="R522">
        <v>0</v>
      </c>
      <c r="T522">
        <f t="shared" si="35"/>
        <v>5.3571428571428575E-2</v>
      </c>
      <c r="U522">
        <f t="shared" si="32"/>
        <v>0.55555555555555558</v>
      </c>
      <c r="V522">
        <f t="shared" si="33"/>
        <v>0.52649006622516559</v>
      </c>
      <c r="W522">
        <f t="shared" si="34"/>
        <v>0.5281803542673108</v>
      </c>
    </row>
    <row r="523" spans="4:23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>
        <v>2</v>
      </c>
      <c r="J523" t="s">
        <v>35</v>
      </c>
      <c r="K523">
        <v>2</v>
      </c>
      <c r="L523" t="s">
        <v>36</v>
      </c>
      <c r="M523">
        <v>16</v>
      </c>
      <c r="N523">
        <v>3</v>
      </c>
      <c r="O523">
        <v>7</v>
      </c>
      <c r="P523">
        <v>4</v>
      </c>
      <c r="Q523">
        <v>0</v>
      </c>
      <c r="R523">
        <v>0</v>
      </c>
      <c r="T523">
        <f t="shared" si="35"/>
        <v>0.26785714285714285</v>
      </c>
      <c r="U523">
        <f t="shared" si="32"/>
        <v>0.62962962962962965</v>
      </c>
      <c r="V523">
        <f t="shared" si="33"/>
        <v>0.57781456953642385</v>
      </c>
      <c r="W523">
        <f t="shared" si="34"/>
        <v>0.53784219001610301</v>
      </c>
    </row>
    <row r="524" spans="4:23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>
        <v>2</v>
      </c>
      <c r="J524" t="s">
        <v>36</v>
      </c>
      <c r="K524">
        <v>1</v>
      </c>
      <c r="L524" t="s">
        <v>36</v>
      </c>
      <c r="M524">
        <v>12</v>
      </c>
      <c r="N524">
        <v>4</v>
      </c>
      <c r="O524">
        <v>10</v>
      </c>
      <c r="P524">
        <v>8</v>
      </c>
      <c r="Q524">
        <v>0</v>
      </c>
      <c r="R524">
        <v>1</v>
      </c>
      <c r="T524">
        <f t="shared" si="35"/>
        <v>0.25</v>
      </c>
      <c r="U524">
        <f t="shared" si="32"/>
        <v>0.83333333333333337</v>
      </c>
      <c r="V524">
        <f t="shared" si="33"/>
        <v>0.92052980132450335</v>
      </c>
      <c r="W524">
        <f t="shared" si="34"/>
        <v>0.86473429951690817</v>
      </c>
    </row>
    <row r="525" spans="4:23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>
        <v>3</v>
      </c>
      <c r="J525" t="s">
        <v>40</v>
      </c>
      <c r="K525">
        <v>1</v>
      </c>
      <c r="L525" t="s">
        <v>36</v>
      </c>
      <c r="M525">
        <v>11</v>
      </c>
      <c r="N525">
        <v>3</v>
      </c>
      <c r="O525">
        <v>13</v>
      </c>
      <c r="P525">
        <v>3</v>
      </c>
      <c r="Q525">
        <v>2</v>
      </c>
      <c r="R525">
        <v>0</v>
      </c>
      <c r="T525">
        <f t="shared" si="35"/>
        <v>0.14285714285714288</v>
      </c>
      <c r="U525">
        <f t="shared" si="32"/>
        <v>0.1111111111111111</v>
      </c>
      <c r="V525">
        <f t="shared" si="33"/>
        <v>9.4370860927152314E-2</v>
      </c>
      <c r="W525">
        <f t="shared" si="34"/>
        <v>7.0853462157809979E-2</v>
      </c>
    </row>
    <row r="526" spans="4:23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>
        <v>1</v>
      </c>
      <c r="J526" t="s">
        <v>36</v>
      </c>
      <c r="K526">
        <v>0</v>
      </c>
      <c r="L526" t="s">
        <v>35</v>
      </c>
      <c r="M526">
        <v>12</v>
      </c>
      <c r="N526">
        <v>4</v>
      </c>
      <c r="O526">
        <v>9</v>
      </c>
      <c r="P526">
        <v>6</v>
      </c>
      <c r="Q526">
        <v>2</v>
      </c>
      <c r="R526">
        <v>0</v>
      </c>
      <c r="T526">
        <f t="shared" si="35"/>
        <v>0.32142857142857145</v>
      </c>
      <c r="U526">
        <f t="shared" si="32"/>
        <v>0.79629629629629628</v>
      </c>
      <c r="V526">
        <f t="shared" si="33"/>
        <v>0.73509933774834435</v>
      </c>
      <c r="W526">
        <f t="shared" si="34"/>
        <v>0.68921095008051525</v>
      </c>
    </row>
    <row r="527" spans="4:23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>
        <v>2</v>
      </c>
      <c r="J527" t="s">
        <v>40</v>
      </c>
      <c r="K527">
        <v>0</v>
      </c>
      <c r="L527" t="s">
        <v>35</v>
      </c>
      <c r="M527">
        <v>22</v>
      </c>
      <c r="N527">
        <v>6</v>
      </c>
      <c r="O527">
        <v>13</v>
      </c>
      <c r="P527">
        <v>13</v>
      </c>
      <c r="Q527">
        <v>1</v>
      </c>
      <c r="R527">
        <v>0</v>
      </c>
      <c r="T527">
        <f t="shared" si="35"/>
        <v>0.57142857142857151</v>
      </c>
      <c r="U527">
        <f t="shared" si="32"/>
        <v>0.61111111111111116</v>
      </c>
      <c r="V527">
        <f t="shared" si="33"/>
        <v>0.46688741721854304</v>
      </c>
      <c r="W527">
        <f t="shared" si="34"/>
        <v>0.40418679549114334</v>
      </c>
    </row>
    <row r="528" spans="4:23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>
        <v>2</v>
      </c>
      <c r="J528" t="s">
        <v>36</v>
      </c>
      <c r="K528">
        <v>1</v>
      </c>
      <c r="L528" t="s">
        <v>40</v>
      </c>
      <c r="M528">
        <v>16</v>
      </c>
      <c r="N528">
        <v>7</v>
      </c>
      <c r="O528">
        <v>10</v>
      </c>
      <c r="P528">
        <v>5</v>
      </c>
      <c r="Q528">
        <v>2</v>
      </c>
      <c r="R528">
        <v>0</v>
      </c>
      <c r="T528">
        <f t="shared" si="35"/>
        <v>0.26785714285714285</v>
      </c>
      <c r="U528">
        <f t="shared" si="32"/>
        <v>0.3888888888888889</v>
      </c>
      <c r="V528">
        <f t="shared" si="33"/>
        <v>0.41556291390728478</v>
      </c>
      <c r="W528">
        <f t="shared" si="34"/>
        <v>0.40740740740740738</v>
      </c>
    </row>
    <row r="529" spans="4:23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>
        <v>4</v>
      </c>
      <c r="J529" t="s">
        <v>40</v>
      </c>
      <c r="K529">
        <v>1</v>
      </c>
      <c r="L529" t="s">
        <v>35</v>
      </c>
      <c r="M529">
        <v>17</v>
      </c>
      <c r="N529">
        <v>8</v>
      </c>
      <c r="O529">
        <v>11</v>
      </c>
      <c r="P529">
        <v>10</v>
      </c>
      <c r="Q529">
        <v>2</v>
      </c>
      <c r="R529">
        <v>0</v>
      </c>
      <c r="T529">
        <f t="shared" si="35"/>
        <v>0.5</v>
      </c>
      <c r="U529">
        <f t="shared" si="32"/>
        <v>0.70370370370370372</v>
      </c>
      <c r="V529">
        <f t="shared" si="33"/>
        <v>0.57947019867549665</v>
      </c>
      <c r="W529">
        <f t="shared" si="34"/>
        <v>0.55233494363929148</v>
      </c>
    </row>
    <row r="530" spans="4:23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>
        <v>1</v>
      </c>
      <c r="J530" t="s">
        <v>35</v>
      </c>
      <c r="K530">
        <v>0</v>
      </c>
      <c r="L530" t="s">
        <v>36</v>
      </c>
      <c r="M530">
        <v>19</v>
      </c>
      <c r="N530">
        <v>5</v>
      </c>
      <c r="O530">
        <v>17</v>
      </c>
      <c r="P530">
        <v>0</v>
      </c>
      <c r="Q530">
        <v>4</v>
      </c>
      <c r="R530">
        <v>0</v>
      </c>
      <c r="T530">
        <f t="shared" si="35"/>
        <v>0.25</v>
      </c>
      <c r="U530">
        <f t="shared" si="32"/>
        <v>0.42592592592592593</v>
      </c>
      <c r="V530">
        <f t="shared" si="33"/>
        <v>0.33609271523178808</v>
      </c>
      <c r="W530">
        <f t="shared" si="34"/>
        <v>0.29468599033816423</v>
      </c>
    </row>
    <row r="531" spans="4:23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>
        <v>0</v>
      </c>
      <c r="J531" t="s">
        <v>36</v>
      </c>
      <c r="K531">
        <v>0</v>
      </c>
      <c r="L531" t="s">
        <v>36</v>
      </c>
      <c r="M531">
        <v>2</v>
      </c>
      <c r="N531">
        <v>0</v>
      </c>
      <c r="O531">
        <v>9</v>
      </c>
      <c r="P531">
        <v>2</v>
      </c>
      <c r="Q531">
        <v>3</v>
      </c>
      <c r="R531">
        <v>0</v>
      </c>
      <c r="T531">
        <f t="shared" si="35"/>
        <v>1.785714285714286E-2</v>
      </c>
      <c r="U531">
        <f t="shared" si="32"/>
        <v>1.8518518518518517E-2</v>
      </c>
      <c r="V531">
        <f t="shared" si="33"/>
        <v>5.4635761589403975E-2</v>
      </c>
      <c r="W531">
        <f t="shared" si="34"/>
        <v>5.4750402576489533E-2</v>
      </c>
    </row>
    <row r="532" spans="4:23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>
        <v>2</v>
      </c>
      <c r="J532" t="s">
        <v>36</v>
      </c>
      <c r="K532">
        <v>1</v>
      </c>
      <c r="L532" t="s">
        <v>40</v>
      </c>
      <c r="M532">
        <v>12</v>
      </c>
      <c r="N532">
        <v>3</v>
      </c>
      <c r="O532">
        <v>7</v>
      </c>
      <c r="P532">
        <v>4</v>
      </c>
      <c r="Q532">
        <v>4</v>
      </c>
      <c r="R532">
        <v>0</v>
      </c>
      <c r="T532">
        <f t="shared" si="35"/>
        <v>0.2142857142857143</v>
      </c>
      <c r="U532">
        <f t="shared" si="32"/>
        <v>0.29629629629629628</v>
      </c>
      <c r="V532">
        <f t="shared" si="33"/>
        <v>0.27317880794701987</v>
      </c>
      <c r="W532">
        <f t="shared" si="34"/>
        <v>0.2689210950080515</v>
      </c>
    </row>
    <row r="533" spans="4:23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>
        <v>0</v>
      </c>
      <c r="J533" t="s">
        <v>35</v>
      </c>
      <c r="K533">
        <v>0</v>
      </c>
      <c r="L533" t="s">
        <v>35</v>
      </c>
      <c r="M533">
        <v>4</v>
      </c>
      <c r="N533">
        <v>1</v>
      </c>
      <c r="O533">
        <v>16</v>
      </c>
      <c r="P533">
        <v>2</v>
      </c>
      <c r="Q533">
        <v>3</v>
      </c>
      <c r="R533">
        <v>0</v>
      </c>
      <c r="T533">
        <f t="shared" si="35"/>
        <v>3.5714285714285719E-2</v>
      </c>
      <c r="U533">
        <f t="shared" si="32"/>
        <v>0.33333333333333331</v>
      </c>
      <c r="V533">
        <f t="shared" si="33"/>
        <v>0.43046357615894038</v>
      </c>
      <c r="W533">
        <f t="shared" si="34"/>
        <v>0.37520128824476651</v>
      </c>
    </row>
    <row r="534" spans="4:23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>
        <v>2</v>
      </c>
      <c r="J534" t="s">
        <v>40</v>
      </c>
      <c r="K534">
        <v>1</v>
      </c>
      <c r="L534" t="s">
        <v>40</v>
      </c>
      <c r="M534">
        <v>10</v>
      </c>
      <c r="N534">
        <v>5</v>
      </c>
      <c r="O534">
        <v>9</v>
      </c>
      <c r="P534">
        <v>3</v>
      </c>
      <c r="Q534">
        <v>2</v>
      </c>
      <c r="R534">
        <v>0</v>
      </c>
      <c r="T534">
        <f t="shared" si="35"/>
        <v>0.19642857142857145</v>
      </c>
      <c r="U534">
        <f t="shared" si="32"/>
        <v>0.42592592592592593</v>
      </c>
      <c r="V534">
        <f t="shared" si="33"/>
        <v>0.42052980132450329</v>
      </c>
      <c r="W534">
        <f t="shared" si="34"/>
        <v>0.39130434782608697</v>
      </c>
    </row>
    <row r="535" spans="4:23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>
        <v>1</v>
      </c>
      <c r="J535" t="s">
        <v>35</v>
      </c>
      <c r="K535">
        <v>0</v>
      </c>
      <c r="L535" t="s">
        <v>36</v>
      </c>
      <c r="M535">
        <v>8</v>
      </c>
      <c r="N535">
        <v>2</v>
      </c>
      <c r="O535">
        <v>6</v>
      </c>
      <c r="P535">
        <v>3</v>
      </c>
      <c r="Q535">
        <v>1</v>
      </c>
      <c r="R535">
        <v>0</v>
      </c>
      <c r="T535">
        <f t="shared" si="35"/>
        <v>7.1428571428571438E-2</v>
      </c>
      <c r="U535">
        <f t="shared" si="32"/>
        <v>0.5</v>
      </c>
      <c r="V535">
        <f t="shared" si="33"/>
        <v>0.48841059602649006</v>
      </c>
      <c r="W535">
        <f t="shared" si="34"/>
        <v>0.48792270531400966</v>
      </c>
    </row>
    <row r="536" spans="4:23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>
        <v>3</v>
      </c>
      <c r="J536" t="s">
        <v>40</v>
      </c>
      <c r="K536">
        <v>2</v>
      </c>
      <c r="L536" t="s">
        <v>40</v>
      </c>
      <c r="M536">
        <v>13</v>
      </c>
      <c r="N536">
        <v>5</v>
      </c>
      <c r="O536">
        <v>15</v>
      </c>
      <c r="P536">
        <v>5</v>
      </c>
      <c r="Q536">
        <v>4</v>
      </c>
      <c r="R536">
        <v>0</v>
      </c>
      <c r="T536">
        <f t="shared" si="35"/>
        <v>0.3928571428571429</v>
      </c>
      <c r="U536">
        <f t="shared" si="32"/>
        <v>0.24074074074074073</v>
      </c>
      <c r="V536">
        <f t="shared" si="33"/>
        <v>0.22019867549668873</v>
      </c>
      <c r="W536">
        <f t="shared" si="34"/>
        <v>0.19162640901771336</v>
      </c>
    </row>
    <row r="537" spans="4:23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>
        <v>2</v>
      </c>
      <c r="J537" t="s">
        <v>40</v>
      </c>
      <c r="K537">
        <v>0</v>
      </c>
      <c r="L537" t="s">
        <v>35</v>
      </c>
      <c r="M537">
        <v>10</v>
      </c>
      <c r="N537">
        <v>3</v>
      </c>
      <c r="O537">
        <v>14</v>
      </c>
      <c r="P537">
        <v>2</v>
      </c>
      <c r="Q537">
        <v>1</v>
      </c>
      <c r="R537">
        <v>0</v>
      </c>
      <c r="T537">
        <f t="shared" si="35"/>
        <v>0.37500000000000006</v>
      </c>
      <c r="U537">
        <f t="shared" si="32"/>
        <v>0.46296296296296297</v>
      </c>
      <c r="V537">
        <f t="shared" si="33"/>
        <v>0.48509933774834435</v>
      </c>
      <c r="W537">
        <f t="shared" si="34"/>
        <v>0.48792270531400966</v>
      </c>
    </row>
    <row r="538" spans="4:23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>
        <v>1</v>
      </c>
      <c r="J538" t="s">
        <v>35</v>
      </c>
      <c r="K538">
        <v>0</v>
      </c>
      <c r="L538" t="s">
        <v>35</v>
      </c>
      <c r="M538">
        <v>9</v>
      </c>
      <c r="N538">
        <v>4</v>
      </c>
      <c r="O538">
        <v>7</v>
      </c>
      <c r="P538">
        <v>5</v>
      </c>
      <c r="Q538">
        <v>2</v>
      </c>
      <c r="R538">
        <v>0</v>
      </c>
      <c r="T538">
        <f t="shared" si="35"/>
        <v>0.28571428571428575</v>
      </c>
      <c r="U538">
        <f t="shared" si="32"/>
        <v>0.27777777777777779</v>
      </c>
      <c r="V538">
        <f t="shared" si="33"/>
        <v>0.25993377483443708</v>
      </c>
      <c r="W538">
        <f t="shared" si="34"/>
        <v>0.21739130434782608</v>
      </c>
    </row>
    <row r="539" spans="4:23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>
        <v>5</v>
      </c>
      <c r="J539" t="s">
        <v>40</v>
      </c>
      <c r="K539">
        <v>5</v>
      </c>
      <c r="L539" t="s">
        <v>40</v>
      </c>
      <c r="M539">
        <v>18</v>
      </c>
      <c r="N539">
        <v>9</v>
      </c>
      <c r="O539">
        <v>15</v>
      </c>
      <c r="P539">
        <v>5</v>
      </c>
      <c r="Q539">
        <v>3</v>
      </c>
      <c r="R539">
        <v>0</v>
      </c>
      <c r="T539">
        <f t="shared" si="35"/>
        <v>0.4107142857142857</v>
      </c>
      <c r="U539">
        <f t="shared" si="32"/>
        <v>0.64814814814814814</v>
      </c>
      <c r="V539">
        <f t="shared" si="33"/>
        <v>0.70529801324503316</v>
      </c>
      <c r="W539">
        <f t="shared" si="34"/>
        <v>0.70531400966183577</v>
      </c>
    </row>
    <row r="540" spans="4:23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>
        <v>1</v>
      </c>
      <c r="J540" t="s">
        <v>36</v>
      </c>
      <c r="K540">
        <v>0</v>
      </c>
      <c r="L540" t="s">
        <v>36</v>
      </c>
      <c r="M540">
        <v>16</v>
      </c>
      <c r="N540">
        <v>3</v>
      </c>
      <c r="O540">
        <v>11</v>
      </c>
      <c r="P540">
        <v>6</v>
      </c>
      <c r="Q540">
        <v>2</v>
      </c>
      <c r="R540">
        <v>0</v>
      </c>
      <c r="T540">
        <f t="shared" si="35"/>
        <v>0.37500000000000006</v>
      </c>
      <c r="U540">
        <f t="shared" si="32"/>
        <v>0.46296296296296297</v>
      </c>
      <c r="V540">
        <f t="shared" si="33"/>
        <v>0.42218543046357615</v>
      </c>
      <c r="W540">
        <f t="shared" si="34"/>
        <v>0.3188405797101449</v>
      </c>
    </row>
    <row r="541" spans="4:23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>
        <v>1</v>
      </c>
      <c r="J541" t="s">
        <v>35</v>
      </c>
      <c r="K541">
        <v>0</v>
      </c>
      <c r="L541" t="s">
        <v>35</v>
      </c>
      <c r="M541">
        <v>12</v>
      </c>
      <c r="N541">
        <v>6</v>
      </c>
      <c r="O541">
        <v>7</v>
      </c>
      <c r="P541">
        <v>4</v>
      </c>
      <c r="Q541">
        <v>3</v>
      </c>
      <c r="R541">
        <v>0</v>
      </c>
      <c r="T541">
        <f t="shared" si="35"/>
        <v>0.17857142857142858</v>
      </c>
      <c r="U541">
        <f t="shared" si="32"/>
        <v>0.61111111111111116</v>
      </c>
      <c r="V541">
        <f t="shared" si="33"/>
        <v>0.59602649006622521</v>
      </c>
      <c r="W541">
        <f t="shared" si="34"/>
        <v>0.61996779388083734</v>
      </c>
    </row>
    <row r="542" spans="4:23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>
        <v>2</v>
      </c>
      <c r="J542" t="s">
        <v>40</v>
      </c>
      <c r="K542">
        <v>1</v>
      </c>
      <c r="L542" t="s">
        <v>40</v>
      </c>
      <c r="M542">
        <v>10</v>
      </c>
      <c r="N542">
        <v>6</v>
      </c>
      <c r="O542">
        <v>14</v>
      </c>
      <c r="P542">
        <v>5</v>
      </c>
      <c r="Q542">
        <v>4</v>
      </c>
      <c r="R542">
        <v>0</v>
      </c>
      <c r="T542">
        <f t="shared" si="35"/>
        <v>0.16071428571428573</v>
      </c>
      <c r="U542">
        <f t="shared" si="32"/>
        <v>0.24074074074074073</v>
      </c>
      <c r="V542">
        <f t="shared" si="33"/>
        <v>0.21523178807947019</v>
      </c>
      <c r="W542">
        <f t="shared" si="34"/>
        <v>0.18840579710144928</v>
      </c>
    </row>
    <row r="543" spans="4:23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>
        <v>4</v>
      </c>
      <c r="J543" t="s">
        <v>40</v>
      </c>
      <c r="K543">
        <v>3</v>
      </c>
      <c r="L543" t="s">
        <v>40</v>
      </c>
      <c r="M543">
        <v>15</v>
      </c>
      <c r="N543">
        <v>7</v>
      </c>
      <c r="O543">
        <v>7</v>
      </c>
      <c r="P543">
        <v>1</v>
      </c>
      <c r="Q543">
        <v>0</v>
      </c>
      <c r="R543">
        <v>0</v>
      </c>
      <c r="T543">
        <f t="shared" si="35"/>
        <v>0.4107142857142857</v>
      </c>
      <c r="U543">
        <f t="shared" si="32"/>
        <v>0.64814814814814814</v>
      </c>
      <c r="V543">
        <f t="shared" si="33"/>
        <v>0.73344370860927155</v>
      </c>
      <c r="W543">
        <f t="shared" si="34"/>
        <v>0.70209339774557167</v>
      </c>
    </row>
    <row r="544" spans="4:23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>
        <v>1</v>
      </c>
      <c r="J544" t="s">
        <v>36</v>
      </c>
      <c r="K544">
        <v>0</v>
      </c>
      <c r="L544" t="s">
        <v>36</v>
      </c>
      <c r="M544">
        <v>12</v>
      </c>
      <c r="N544">
        <v>6</v>
      </c>
      <c r="O544">
        <v>20</v>
      </c>
      <c r="P544">
        <v>4</v>
      </c>
      <c r="Q544">
        <v>2</v>
      </c>
      <c r="R544">
        <v>0</v>
      </c>
      <c r="T544">
        <f t="shared" si="35"/>
        <v>0.16071428571428573</v>
      </c>
      <c r="U544">
        <f t="shared" si="32"/>
        <v>0.55555555555555558</v>
      </c>
      <c r="V544">
        <f t="shared" si="33"/>
        <v>0.45033112582781459</v>
      </c>
      <c r="W544">
        <f t="shared" si="34"/>
        <v>0.42673107890499196</v>
      </c>
    </row>
    <row r="545" spans="4:23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>
        <v>5</v>
      </c>
      <c r="J545" t="s">
        <v>40</v>
      </c>
      <c r="K545">
        <v>3</v>
      </c>
      <c r="L545" t="s">
        <v>40</v>
      </c>
      <c r="M545">
        <v>14</v>
      </c>
      <c r="N545">
        <v>6</v>
      </c>
      <c r="O545">
        <v>8</v>
      </c>
      <c r="P545">
        <v>3</v>
      </c>
      <c r="Q545">
        <v>2</v>
      </c>
      <c r="R545">
        <v>0</v>
      </c>
      <c r="T545">
        <f t="shared" si="35"/>
        <v>0.44642857142857145</v>
      </c>
      <c r="U545">
        <f t="shared" si="32"/>
        <v>0.64814814814814814</v>
      </c>
      <c r="V545">
        <f t="shared" si="33"/>
        <v>0.64072847682119205</v>
      </c>
      <c r="W545">
        <f t="shared" si="34"/>
        <v>0.61352657004830913</v>
      </c>
    </row>
    <row r="546" spans="4:23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>
        <v>0</v>
      </c>
      <c r="J546" t="s">
        <v>36</v>
      </c>
      <c r="K546">
        <v>0</v>
      </c>
      <c r="L546" t="s">
        <v>36</v>
      </c>
      <c r="M546">
        <v>12</v>
      </c>
      <c r="N546">
        <v>5</v>
      </c>
      <c r="O546">
        <v>12</v>
      </c>
      <c r="P546">
        <v>5</v>
      </c>
      <c r="Q546">
        <v>1</v>
      </c>
      <c r="R546">
        <v>0</v>
      </c>
      <c r="T546">
        <f t="shared" si="35"/>
        <v>0.2142857142857143</v>
      </c>
      <c r="U546">
        <f t="shared" si="32"/>
        <v>0.96296296296296291</v>
      </c>
      <c r="V546">
        <f t="shared" si="33"/>
        <v>0.79470198675496684</v>
      </c>
      <c r="W546">
        <f t="shared" si="34"/>
        <v>0.76811594202898548</v>
      </c>
    </row>
    <row r="547" spans="4:23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>
        <v>0</v>
      </c>
      <c r="J547" t="s">
        <v>36</v>
      </c>
      <c r="K547">
        <v>0</v>
      </c>
      <c r="L547" t="s">
        <v>36</v>
      </c>
      <c r="M547">
        <v>5</v>
      </c>
      <c r="N547">
        <v>1</v>
      </c>
      <c r="O547">
        <v>15</v>
      </c>
      <c r="P547">
        <v>5</v>
      </c>
      <c r="Q547">
        <v>3</v>
      </c>
      <c r="R547">
        <v>0</v>
      </c>
      <c r="T547">
        <f t="shared" si="35"/>
        <v>5.3571428571428575E-2</v>
      </c>
      <c r="U547">
        <f t="shared" si="32"/>
        <v>0.37037037037037035</v>
      </c>
      <c r="V547">
        <f t="shared" si="33"/>
        <v>0.40397350993377484</v>
      </c>
      <c r="W547">
        <f t="shared" si="34"/>
        <v>0.36070853462157809</v>
      </c>
    </row>
    <row r="548" spans="4:23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>
        <v>3</v>
      </c>
      <c r="J548" t="s">
        <v>40</v>
      </c>
      <c r="K548">
        <v>3</v>
      </c>
      <c r="L548" t="s">
        <v>40</v>
      </c>
      <c r="M548">
        <v>8</v>
      </c>
      <c r="N548">
        <v>4</v>
      </c>
      <c r="O548">
        <v>16</v>
      </c>
      <c r="P548">
        <v>1</v>
      </c>
      <c r="Q548">
        <v>0</v>
      </c>
      <c r="R548">
        <v>0</v>
      </c>
      <c r="T548">
        <f t="shared" si="35"/>
        <v>0.19642857142857145</v>
      </c>
      <c r="U548">
        <f t="shared" si="32"/>
        <v>0.42592592592592593</v>
      </c>
      <c r="V548">
        <f t="shared" si="33"/>
        <v>0.49503311258278143</v>
      </c>
      <c r="W548">
        <f t="shared" si="34"/>
        <v>0.46859903381642515</v>
      </c>
    </row>
    <row r="549" spans="4:23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>
        <v>3</v>
      </c>
      <c r="J549" t="s">
        <v>40</v>
      </c>
      <c r="K549">
        <v>1</v>
      </c>
      <c r="L549" t="s">
        <v>40</v>
      </c>
      <c r="M549">
        <v>10</v>
      </c>
      <c r="N549">
        <v>5</v>
      </c>
      <c r="O549">
        <v>11</v>
      </c>
      <c r="P549">
        <v>1</v>
      </c>
      <c r="Q549">
        <v>3</v>
      </c>
      <c r="R549">
        <v>0</v>
      </c>
      <c r="T549">
        <f t="shared" si="35"/>
        <v>0.28571428571428575</v>
      </c>
      <c r="U549">
        <f t="shared" si="32"/>
        <v>0.31481481481481483</v>
      </c>
      <c r="V549">
        <f t="shared" si="33"/>
        <v>0.26324503311258279</v>
      </c>
      <c r="W549">
        <f t="shared" si="34"/>
        <v>0.22383252818035426</v>
      </c>
    </row>
    <row r="550" spans="4:23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>
        <v>6</v>
      </c>
      <c r="J550" t="s">
        <v>40</v>
      </c>
      <c r="K550">
        <v>3</v>
      </c>
      <c r="L550" t="s">
        <v>40</v>
      </c>
      <c r="M550">
        <v>24</v>
      </c>
      <c r="N550">
        <v>12</v>
      </c>
      <c r="O550">
        <v>9</v>
      </c>
      <c r="P550">
        <v>5</v>
      </c>
      <c r="Q550">
        <v>2</v>
      </c>
      <c r="R550">
        <v>0</v>
      </c>
      <c r="T550">
        <f t="shared" si="35"/>
        <v>1</v>
      </c>
      <c r="U550">
        <f t="shared" si="32"/>
        <v>0.46296296296296297</v>
      </c>
      <c r="V550">
        <f t="shared" si="33"/>
        <v>0.55298013245033117</v>
      </c>
      <c r="W550">
        <f t="shared" si="34"/>
        <v>0.52334943639291465</v>
      </c>
    </row>
    <row r="551" spans="4:23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>
        <v>1</v>
      </c>
      <c r="J551" t="s">
        <v>36</v>
      </c>
      <c r="K551">
        <v>1</v>
      </c>
      <c r="L551" t="s">
        <v>36</v>
      </c>
      <c r="M551">
        <v>8</v>
      </c>
      <c r="N551">
        <v>3</v>
      </c>
      <c r="O551">
        <v>10</v>
      </c>
      <c r="P551">
        <v>5</v>
      </c>
      <c r="Q551">
        <v>4</v>
      </c>
      <c r="R551">
        <v>0</v>
      </c>
      <c r="T551">
        <f t="shared" si="35"/>
        <v>0.125</v>
      </c>
      <c r="U551">
        <f t="shared" si="32"/>
        <v>0.20370370370370369</v>
      </c>
      <c r="V551">
        <f t="shared" si="33"/>
        <v>0.24503311258278146</v>
      </c>
      <c r="W551">
        <f t="shared" si="34"/>
        <v>0.24637681159420291</v>
      </c>
    </row>
    <row r="552" spans="4:23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>
        <v>0</v>
      </c>
      <c r="J552" t="s">
        <v>36</v>
      </c>
      <c r="K552">
        <v>0</v>
      </c>
      <c r="L552" t="s">
        <v>36</v>
      </c>
      <c r="M552">
        <v>10</v>
      </c>
      <c r="N552">
        <v>4</v>
      </c>
      <c r="O552">
        <v>12</v>
      </c>
      <c r="P552">
        <v>2</v>
      </c>
      <c r="Q552">
        <v>2</v>
      </c>
      <c r="R552">
        <v>0</v>
      </c>
      <c r="T552">
        <f t="shared" si="35"/>
        <v>7.1428571428571438E-2</v>
      </c>
      <c r="U552">
        <f t="shared" si="32"/>
        <v>0.46296296296296297</v>
      </c>
      <c r="V552">
        <f t="shared" si="33"/>
        <v>0.42880794701986757</v>
      </c>
      <c r="W552">
        <f t="shared" si="34"/>
        <v>0.37681159420289856</v>
      </c>
    </row>
    <row r="553" spans="4:23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>
        <v>2</v>
      </c>
      <c r="J553" t="s">
        <v>40</v>
      </c>
      <c r="K553">
        <v>0</v>
      </c>
      <c r="L553" t="s">
        <v>35</v>
      </c>
      <c r="M553">
        <v>14</v>
      </c>
      <c r="N553">
        <v>7</v>
      </c>
      <c r="O553">
        <v>13</v>
      </c>
      <c r="P553">
        <v>1</v>
      </c>
      <c r="Q553">
        <v>3</v>
      </c>
      <c r="R553">
        <v>0</v>
      </c>
      <c r="T553">
        <f t="shared" si="35"/>
        <v>0.32142857142857145</v>
      </c>
      <c r="U553">
        <f t="shared" si="32"/>
        <v>0.55555555555555558</v>
      </c>
      <c r="V553">
        <f t="shared" si="33"/>
        <v>0.66059602649006621</v>
      </c>
      <c r="W553">
        <f t="shared" si="34"/>
        <v>0.61996779388083734</v>
      </c>
    </row>
    <row r="554" spans="4:23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>
        <v>0</v>
      </c>
      <c r="J554" t="s">
        <v>35</v>
      </c>
      <c r="K554">
        <v>0</v>
      </c>
      <c r="L554" t="s">
        <v>35</v>
      </c>
      <c r="M554">
        <v>4</v>
      </c>
      <c r="N554">
        <v>1</v>
      </c>
      <c r="O554">
        <v>10</v>
      </c>
      <c r="P554">
        <v>6</v>
      </c>
      <c r="Q554">
        <v>1</v>
      </c>
      <c r="R554">
        <v>1</v>
      </c>
      <c r="T554">
        <f t="shared" si="35"/>
        <v>5.3571428571428575E-2</v>
      </c>
      <c r="U554">
        <f t="shared" si="32"/>
        <v>0.27777777777777779</v>
      </c>
      <c r="V554">
        <f t="shared" si="33"/>
        <v>0.2433774834437086</v>
      </c>
      <c r="W554">
        <f t="shared" si="34"/>
        <v>0.22383252818035426</v>
      </c>
    </row>
    <row r="555" spans="4:23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>
        <v>0</v>
      </c>
      <c r="J555" t="s">
        <v>35</v>
      </c>
      <c r="K555">
        <v>0</v>
      </c>
      <c r="L555" t="s">
        <v>35</v>
      </c>
      <c r="M555">
        <v>13</v>
      </c>
      <c r="N555">
        <v>4</v>
      </c>
      <c r="O555">
        <v>13</v>
      </c>
      <c r="P555">
        <v>7</v>
      </c>
      <c r="Q555">
        <v>2</v>
      </c>
      <c r="R555">
        <v>1</v>
      </c>
      <c r="T555">
        <f t="shared" si="35"/>
        <v>0.16071428571428573</v>
      </c>
      <c r="U555">
        <f t="shared" si="32"/>
        <v>0.87037037037037035</v>
      </c>
      <c r="V555">
        <f t="shared" si="33"/>
        <v>0.75496688741721851</v>
      </c>
      <c r="W555">
        <f t="shared" si="34"/>
        <v>0.70692431561996782</v>
      </c>
    </row>
    <row r="556" spans="4:23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>
        <v>1</v>
      </c>
      <c r="J556" t="s">
        <v>40</v>
      </c>
      <c r="K556">
        <v>0</v>
      </c>
      <c r="L556" t="s">
        <v>36</v>
      </c>
      <c r="M556">
        <v>16</v>
      </c>
      <c r="N556">
        <v>2</v>
      </c>
      <c r="O556">
        <v>8</v>
      </c>
      <c r="P556">
        <v>2</v>
      </c>
      <c r="Q556">
        <v>2</v>
      </c>
      <c r="R556">
        <v>0</v>
      </c>
      <c r="T556">
        <f t="shared" si="35"/>
        <v>0.3035714285714286</v>
      </c>
      <c r="U556">
        <f t="shared" si="32"/>
        <v>0.42592592592592593</v>
      </c>
      <c r="V556">
        <f t="shared" si="33"/>
        <v>0.38245033112582782</v>
      </c>
      <c r="W556">
        <f t="shared" si="34"/>
        <v>0.34943639291465378</v>
      </c>
    </row>
    <row r="557" spans="4:23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>
        <v>0</v>
      </c>
      <c r="J557" t="s">
        <v>35</v>
      </c>
      <c r="K557">
        <v>0</v>
      </c>
      <c r="L557" t="s">
        <v>36</v>
      </c>
      <c r="M557">
        <v>11</v>
      </c>
      <c r="N557">
        <v>4</v>
      </c>
      <c r="O557">
        <v>12</v>
      </c>
      <c r="P557">
        <v>4</v>
      </c>
      <c r="Q557">
        <v>2</v>
      </c>
      <c r="R557">
        <v>1</v>
      </c>
      <c r="T557">
        <f t="shared" si="35"/>
        <v>7.1428571428571438E-2</v>
      </c>
      <c r="U557">
        <f t="shared" si="32"/>
        <v>0.48148148148148145</v>
      </c>
      <c r="V557">
        <f t="shared" si="33"/>
        <v>0.48841059602649006</v>
      </c>
      <c r="W557">
        <f t="shared" si="34"/>
        <v>0.42351046698872785</v>
      </c>
    </row>
    <row r="558" spans="4:23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>
        <v>1</v>
      </c>
      <c r="J558" t="s">
        <v>35</v>
      </c>
      <c r="K558">
        <v>1</v>
      </c>
      <c r="L558" t="s">
        <v>36</v>
      </c>
      <c r="M558">
        <v>4</v>
      </c>
      <c r="N558">
        <v>1</v>
      </c>
      <c r="O558">
        <v>5</v>
      </c>
      <c r="P558">
        <v>1</v>
      </c>
      <c r="Q558">
        <v>2</v>
      </c>
      <c r="R558">
        <v>0</v>
      </c>
      <c r="T558">
        <f t="shared" si="35"/>
        <v>5.3571428571428575E-2</v>
      </c>
      <c r="U558">
        <f t="shared" si="32"/>
        <v>0.16666666666666666</v>
      </c>
      <c r="V558">
        <f t="shared" si="33"/>
        <v>0.2185430463576159</v>
      </c>
      <c r="W558">
        <f t="shared" si="34"/>
        <v>0.20611916264090177</v>
      </c>
    </row>
    <row r="559" spans="4:23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>
        <v>0</v>
      </c>
      <c r="J559" t="s">
        <v>36</v>
      </c>
      <c r="K559">
        <v>0</v>
      </c>
      <c r="L559" t="s">
        <v>36</v>
      </c>
      <c r="M559">
        <v>8</v>
      </c>
      <c r="N559">
        <v>3</v>
      </c>
      <c r="O559">
        <v>12</v>
      </c>
      <c r="P559">
        <v>3</v>
      </c>
      <c r="Q559">
        <v>2</v>
      </c>
      <c r="R559">
        <v>0</v>
      </c>
      <c r="T559">
        <f t="shared" si="35"/>
        <v>0.19642857142857145</v>
      </c>
      <c r="U559">
        <f t="shared" si="32"/>
        <v>0.37037037037037035</v>
      </c>
      <c r="V559">
        <f t="shared" si="33"/>
        <v>0.30960264900662254</v>
      </c>
      <c r="W559">
        <f t="shared" si="34"/>
        <v>0.2560386473429952</v>
      </c>
    </row>
    <row r="560" spans="4:23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>
        <v>0</v>
      </c>
      <c r="J560" t="s">
        <v>35</v>
      </c>
      <c r="K560">
        <v>0</v>
      </c>
      <c r="L560" t="s">
        <v>35</v>
      </c>
      <c r="M560">
        <v>3</v>
      </c>
      <c r="N560">
        <v>0</v>
      </c>
      <c r="O560">
        <v>12</v>
      </c>
      <c r="P560">
        <v>1</v>
      </c>
      <c r="Q560">
        <v>1</v>
      </c>
      <c r="R560">
        <v>0</v>
      </c>
      <c r="T560">
        <f t="shared" si="35"/>
        <v>3.5714285714285719E-2</v>
      </c>
      <c r="U560">
        <f t="shared" si="32"/>
        <v>0.16666666666666666</v>
      </c>
      <c r="V560">
        <f t="shared" si="33"/>
        <v>0.22019867549668873</v>
      </c>
      <c r="W560">
        <f t="shared" si="34"/>
        <v>0.21900161030595813</v>
      </c>
    </row>
    <row r="561" spans="4:23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>
        <v>2</v>
      </c>
      <c r="J561" t="s">
        <v>40</v>
      </c>
      <c r="K561">
        <v>1</v>
      </c>
      <c r="L561" t="s">
        <v>40</v>
      </c>
      <c r="M561">
        <v>14</v>
      </c>
      <c r="N561">
        <v>5</v>
      </c>
      <c r="O561">
        <v>6</v>
      </c>
      <c r="P561">
        <v>4</v>
      </c>
      <c r="Q561">
        <v>1</v>
      </c>
      <c r="R561">
        <v>0</v>
      </c>
      <c r="T561">
        <f t="shared" si="35"/>
        <v>0.23214285714285718</v>
      </c>
      <c r="U561">
        <f t="shared" si="32"/>
        <v>0.44444444444444442</v>
      </c>
      <c r="V561">
        <f t="shared" si="33"/>
        <v>0.55463576158940397</v>
      </c>
      <c r="W561">
        <f t="shared" si="34"/>
        <v>0.58132045088566831</v>
      </c>
    </row>
    <row r="562" spans="4:23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>
        <v>1</v>
      </c>
      <c r="J562" t="s">
        <v>35</v>
      </c>
      <c r="K562">
        <v>1</v>
      </c>
      <c r="L562" t="s">
        <v>36</v>
      </c>
      <c r="M562">
        <v>7</v>
      </c>
      <c r="N562">
        <v>3</v>
      </c>
      <c r="O562">
        <v>19</v>
      </c>
      <c r="P562">
        <v>7</v>
      </c>
      <c r="Q562">
        <v>3</v>
      </c>
      <c r="R562">
        <v>0</v>
      </c>
      <c r="T562">
        <f t="shared" si="35"/>
        <v>0.16071428571428573</v>
      </c>
      <c r="U562">
        <f t="shared" si="32"/>
        <v>0.55555555555555558</v>
      </c>
      <c r="V562">
        <f t="shared" si="33"/>
        <v>0.45860927152317882</v>
      </c>
      <c r="W562">
        <f t="shared" si="34"/>
        <v>0.39774557165861513</v>
      </c>
    </row>
    <row r="563" spans="4:23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>
        <v>2</v>
      </c>
      <c r="J563" t="s">
        <v>40</v>
      </c>
      <c r="K563">
        <v>1</v>
      </c>
      <c r="L563" t="s">
        <v>40</v>
      </c>
      <c r="M563">
        <v>11</v>
      </c>
      <c r="N563">
        <v>7</v>
      </c>
      <c r="O563">
        <v>10</v>
      </c>
      <c r="P563">
        <v>4</v>
      </c>
      <c r="Q563">
        <v>1</v>
      </c>
      <c r="R563">
        <v>0</v>
      </c>
      <c r="T563">
        <f t="shared" si="35"/>
        <v>0.26785714285714285</v>
      </c>
      <c r="U563">
        <f t="shared" si="32"/>
        <v>0.24074074074074073</v>
      </c>
      <c r="V563">
        <f t="shared" si="33"/>
        <v>0.1804635761589404</v>
      </c>
      <c r="W563">
        <f t="shared" si="34"/>
        <v>0.12399355877616747</v>
      </c>
    </row>
    <row r="564" spans="4:23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>
        <v>2</v>
      </c>
      <c r="J564" t="s">
        <v>36</v>
      </c>
      <c r="K564">
        <v>0</v>
      </c>
      <c r="L564" t="s">
        <v>35</v>
      </c>
      <c r="M564">
        <v>16</v>
      </c>
      <c r="N564">
        <v>9</v>
      </c>
      <c r="O564">
        <v>16</v>
      </c>
      <c r="P564">
        <v>7</v>
      </c>
      <c r="Q564">
        <v>3</v>
      </c>
      <c r="R564">
        <v>0</v>
      </c>
      <c r="T564">
        <f t="shared" si="35"/>
        <v>0.35714285714285715</v>
      </c>
      <c r="U564">
        <f t="shared" si="32"/>
        <v>0.46296296296296297</v>
      </c>
      <c r="V564">
        <f t="shared" si="33"/>
        <v>0.48013245033112584</v>
      </c>
      <c r="W564">
        <f t="shared" si="34"/>
        <v>0.40579710144927539</v>
      </c>
    </row>
    <row r="565" spans="4:23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>
        <v>2</v>
      </c>
      <c r="J565" t="s">
        <v>36</v>
      </c>
      <c r="K565">
        <v>1</v>
      </c>
      <c r="L565" t="s">
        <v>35</v>
      </c>
      <c r="M565">
        <v>11</v>
      </c>
      <c r="N565">
        <v>3</v>
      </c>
      <c r="O565">
        <v>10</v>
      </c>
      <c r="P565">
        <v>5</v>
      </c>
      <c r="Q565">
        <v>2</v>
      </c>
      <c r="R565">
        <v>0</v>
      </c>
      <c r="T565">
        <f t="shared" si="35"/>
        <v>0.125</v>
      </c>
      <c r="U565">
        <f t="shared" si="32"/>
        <v>0.53703703703703709</v>
      </c>
      <c r="V565">
        <f t="shared" si="33"/>
        <v>0.48841059602649006</v>
      </c>
      <c r="W565">
        <f t="shared" si="34"/>
        <v>0.42673107890499196</v>
      </c>
    </row>
    <row r="566" spans="4:23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>
        <v>5</v>
      </c>
      <c r="J566" t="s">
        <v>40</v>
      </c>
      <c r="K566">
        <v>3</v>
      </c>
      <c r="L566" t="s">
        <v>40</v>
      </c>
      <c r="M566">
        <v>22</v>
      </c>
      <c r="N566">
        <v>13</v>
      </c>
      <c r="O566">
        <v>10</v>
      </c>
      <c r="P566">
        <v>6</v>
      </c>
      <c r="Q566">
        <v>0</v>
      </c>
      <c r="R566">
        <v>0</v>
      </c>
      <c r="T566">
        <f t="shared" si="35"/>
        <v>0.5535714285714286</v>
      </c>
      <c r="U566">
        <f t="shared" si="32"/>
        <v>0.57407407407407407</v>
      </c>
      <c r="V566">
        <f t="shared" si="33"/>
        <v>0.61754966887417218</v>
      </c>
      <c r="W566">
        <f t="shared" si="34"/>
        <v>0.59420289855072461</v>
      </c>
    </row>
    <row r="567" spans="4:23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>
        <v>2</v>
      </c>
      <c r="J567" t="s">
        <v>36</v>
      </c>
      <c r="K567">
        <v>1</v>
      </c>
      <c r="L567" t="s">
        <v>36</v>
      </c>
      <c r="M567">
        <v>13</v>
      </c>
      <c r="N567">
        <v>4</v>
      </c>
      <c r="O567">
        <v>14</v>
      </c>
      <c r="P567">
        <v>3</v>
      </c>
      <c r="Q567">
        <v>3</v>
      </c>
      <c r="R567">
        <v>0</v>
      </c>
      <c r="T567">
        <f t="shared" si="35"/>
        <v>0.19642857142857145</v>
      </c>
      <c r="U567">
        <f t="shared" si="32"/>
        <v>0.33333333333333331</v>
      </c>
      <c r="V567">
        <f t="shared" si="33"/>
        <v>0.25</v>
      </c>
      <c r="W567">
        <f t="shared" si="34"/>
        <v>0.24476650563607086</v>
      </c>
    </row>
    <row r="568" spans="4:23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>
        <v>0</v>
      </c>
      <c r="J568" t="s">
        <v>35</v>
      </c>
      <c r="K568">
        <v>0</v>
      </c>
      <c r="L568" t="s">
        <v>35</v>
      </c>
      <c r="M568">
        <v>20</v>
      </c>
      <c r="N568">
        <v>5</v>
      </c>
      <c r="O568">
        <v>5</v>
      </c>
      <c r="P568">
        <v>7</v>
      </c>
      <c r="Q568">
        <v>4</v>
      </c>
      <c r="R568">
        <v>0</v>
      </c>
      <c r="T568">
        <f t="shared" si="35"/>
        <v>0.35714285714285715</v>
      </c>
      <c r="U568">
        <f t="shared" si="32"/>
        <v>0.98148148148148151</v>
      </c>
      <c r="V568">
        <f t="shared" si="33"/>
        <v>0.94039735099337751</v>
      </c>
      <c r="W568">
        <f t="shared" si="34"/>
        <v>0.8872785829307569</v>
      </c>
    </row>
    <row r="569" spans="4:23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>
        <v>2</v>
      </c>
      <c r="J569" t="s">
        <v>40</v>
      </c>
      <c r="K569">
        <v>2</v>
      </c>
      <c r="L569" t="s">
        <v>40</v>
      </c>
      <c r="M569">
        <v>12</v>
      </c>
      <c r="N569">
        <v>4</v>
      </c>
      <c r="O569">
        <v>8</v>
      </c>
      <c r="P569">
        <v>3</v>
      </c>
      <c r="Q569">
        <v>1</v>
      </c>
      <c r="R569">
        <v>0</v>
      </c>
      <c r="T569">
        <f t="shared" si="35"/>
        <v>0.3392857142857143</v>
      </c>
      <c r="U569">
        <f t="shared" si="32"/>
        <v>0.46296296296296297</v>
      </c>
      <c r="V569">
        <f t="shared" si="33"/>
        <v>0.58278145695364236</v>
      </c>
      <c r="W569">
        <f t="shared" si="34"/>
        <v>0.55233494363929148</v>
      </c>
    </row>
    <row r="570" spans="4:23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>
        <v>3</v>
      </c>
      <c r="J570" t="s">
        <v>40</v>
      </c>
      <c r="K570">
        <v>1</v>
      </c>
      <c r="L570" t="s">
        <v>36</v>
      </c>
      <c r="M570">
        <v>14</v>
      </c>
      <c r="N570">
        <v>5</v>
      </c>
      <c r="O570">
        <v>8</v>
      </c>
      <c r="P570">
        <v>3</v>
      </c>
      <c r="Q570">
        <v>2</v>
      </c>
      <c r="R570">
        <v>0</v>
      </c>
      <c r="T570">
        <f t="shared" si="35"/>
        <v>0.3392857142857143</v>
      </c>
      <c r="U570">
        <f t="shared" si="32"/>
        <v>0.5</v>
      </c>
      <c r="V570">
        <f t="shared" si="33"/>
        <v>0.49668874172185429</v>
      </c>
      <c r="W570">
        <f t="shared" si="34"/>
        <v>0.44927536231884058</v>
      </c>
    </row>
    <row r="571" spans="4:23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>
        <v>2</v>
      </c>
      <c r="J571" t="s">
        <v>40</v>
      </c>
      <c r="K571">
        <v>2</v>
      </c>
      <c r="L571" t="s">
        <v>40</v>
      </c>
      <c r="M571">
        <v>14</v>
      </c>
      <c r="N571">
        <v>4</v>
      </c>
      <c r="O571">
        <v>15</v>
      </c>
      <c r="P571">
        <v>10</v>
      </c>
      <c r="Q571">
        <v>4</v>
      </c>
      <c r="R571">
        <v>0</v>
      </c>
      <c r="T571">
        <f t="shared" si="35"/>
        <v>0.44642857142857145</v>
      </c>
      <c r="U571">
        <f t="shared" si="32"/>
        <v>0.3888888888888889</v>
      </c>
      <c r="V571">
        <f t="shared" si="33"/>
        <v>0.32119205298013243</v>
      </c>
      <c r="W571">
        <f t="shared" si="34"/>
        <v>0.28985507246376813</v>
      </c>
    </row>
    <row r="572" spans="4:23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>
        <v>1</v>
      </c>
      <c r="J572" t="s">
        <v>35</v>
      </c>
      <c r="K572">
        <v>0</v>
      </c>
      <c r="L572" t="s">
        <v>36</v>
      </c>
      <c r="M572">
        <v>4</v>
      </c>
      <c r="N572">
        <v>2</v>
      </c>
      <c r="O572">
        <v>11</v>
      </c>
      <c r="P572">
        <v>2</v>
      </c>
      <c r="Q572">
        <v>1</v>
      </c>
      <c r="R572">
        <v>0</v>
      </c>
      <c r="T572">
        <f t="shared" si="35"/>
        <v>7.1428571428571438E-2</v>
      </c>
      <c r="U572">
        <f t="shared" si="32"/>
        <v>0.31481481481481483</v>
      </c>
      <c r="V572">
        <f t="shared" si="33"/>
        <v>0.37086092715231789</v>
      </c>
      <c r="W572">
        <f t="shared" si="34"/>
        <v>0.36070853462157809</v>
      </c>
    </row>
    <row r="573" spans="4:23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>
        <v>0</v>
      </c>
      <c r="J573" t="s">
        <v>35</v>
      </c>
      <c r="K573">
        <v>0</v>
      </c>
      <c r="L573" t="s">
        <v>36</v>
      </c>
      <c r="M573">
        <v>9</v>
      </c>
      <c r="N573">
        <v>0</v>
      </c>
      <c r="O573">
        <v>14</v>
      </c>
      <c r="P573">
        <v>3</v>
      </c>
      <c r="Q573">
        <v>2</v>
      </c>
      <c r="R573">
        <v>0</v>
      </c>
      <c r="T573">
        <f t="shared" si="35"/>
        <v>0.125</v>
      </c>
      <c r="U573">
        <f t="shared" si="32"/>
        <v>0.35185185185185186</v>
      </c>
      <c r="V573">
        <f t="shared" si="33"/>
        <v>0.27317880794701987</v>
      </c>
      <c r="W573">
        <f t="shared" si="34"/>
        <v>0.17874396135265699</v>
      </c>
    </row>
    <row r="574" spans="4:23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>
        <v>1</v>
      </c>
      <c r="J574" t="s">
        <v>36</v>
      </c>
      <c r="K574">
        <v>1</v>
      </c>
      <c r="L574" t="s">
        <v>40</v>
      </c>
      <c r="M574">
        <v>15</v>
      </c>
      <c r="N574">
        <v>1</v>
      </c>
      <c r="O574">
        <v>12</v>
      </c>
      <c r="P574">
        <v>6</v>
      </c>
      <c r="Q574">
        <v>2</v>
      </c>
      <c r="R574">
        <v>0</v>
      </c>
      <c r="T574">
        <f t="shared" si="35"/>
        <v>0.2142857142857143</v>
      </c>
      <c r="U574">
        <f t="shared" si="32"/>
        <v>0.70370370370370372</v>
      </c>
      <c r="V574">
        <f t="shared" si="33"/>
        <v>0.66556291390728473</v>
      </c>
      <c r="W574">
        <f t="shared" si="34"/>
        <v>0.62479871175523349</v>
      </c>
    </row>
    <row r="575" spans="4:23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>
        <v>1</v>
      </c>
      <c r="J575" t="s">
        <v>35</v>
      </c>
      <c r="K575">
        <v>0</v>
      </c>
      <c r="L575" t="s">
        <v>35</v>
      </c>
      <c r="M575">
        <v>17</v>
      </c>
      <c r="N575">
        <v>4</v>
      </c>
      <c r="O575">
        <v>13</v>
      </c>
      <c r="P575">
        <v>1</v>
      </c>
      <c r="Q575">
        <v>1</v>
      </c>
      <c r="R575">
        <v>0</v>
      </c>
      <c r="T575">
        <f t="shared" si="35"/>
        <v>0.25</v>
      </c>
      <c r="U575">
        <f t="shared" si="32"/>
        <v>0.3888888888888889</v>
      </c>
      <c r="V575">
        <f t="shared" si="33"/>
        <v>0.42880794701986757</v>
      </c>
      <c r="W575">
        <f t="shared" si="34"/>
        <v>0.42834138486312401</v>
      </c>
    </row>
    <row r="576" spans="4:23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>
        <v>5</v>
      </c>
      <c r="J576" t="s">
        <v>40</v>
      </c>
      <c r="K576">
        <v>1</v>
      </c>
      <c r="L576" t="s">
        <v>40</v>
      </c>
      <c r="M576">
        <v>20</v>
      </c>
      <c r="N576">
        <v>11</v>
      </c>
      <c r="O576">
        <v>4</v>
      </c>
      <c r="P576">
        <v>2</v>
      </c>
      <c r="Q576">
        <v>0</v>
      </c>
      <c r="R576">
        <v>0</v>
      </c>
      <c r="T576">
        <f t="shared" si="35"/>
        <v>0.78571428571428581</v>
      </c>
      <c r="U576">
        <f t="shared" si="32"/>
        <v>0.5</v>
      </c>
      <c r="V576">
        <f t="shared" si="33"/>
        <v>0.46523178807947019</v>
      </c>
      <c r="W576">
        <f t="shared" si="34"/>
        <v>0.45249597423510468</v>
      </c>
    </row>
    <row r="577" spans="4:23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>
        <v>1</v>
      </c>
      <c r="J577" t="s">
        <v>36</v>
      </c>
      <c r="K577">
        <v>1</v>
      </c>
      <c r="L577" t="s">
        <v>40</v>
      </c>
      <c r="M577">
        <v>9</v>
      </c>
      <c r="N577">
        <v>3</v>
      </c>
      <c r="O577">
        <v>14</v>
      </c>
      <c r="P577">
        <v>5</v>
      </c>
      <c r="Q577">
        <v>3</v>
      </c>
      <c r="R577">
        <v>0</v>
      </c>
      <c r="T577">
        <f t="shared" si="35"/>
        <v>0.16071428571428573</v>
      </c>
      <c r="U577">
        <f t="shared" si="32"/>
        <v>0.59259259259259256</v>
      </c>
      <c r="V577">
        <f t="shared" si="33"/>
        <v>0.57781456953642385</v>
      </c>
      <c r="W577">
        <f t="shared" si="34"/>
        <v>0.55555555555555558</v>
      </c>
    </row>
    <row r="578" spans="4:23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>
        <v>2</v>
      </c>
      <c r="J578" t="s">
        <v>36</v>
      </c>
      <c r="K578">
        <v>1</v>
      </c>
      <c r="L578" t="s">
        <v>40</v>
      </c>
      <c r="M578">
        <v>7</v>
      </c>
      <c r="N578">
        <v>3</v>
      </c>
      <c r="O578">
        <v>14</v>
      </c>
      <c r="P578">
        <v>2</v>
      </c>
      <c r="Q578">
        <v>5</v>
      </c>
      <c r="R578">
        <v>0</v>
      </c>
      <c r="T578">
        <f t="shared" si="35"/>
        <v>0.26785714285714285</v>
      </c>
      <c r="U578">
        <f t="shared" si="32"/>
        <v>7.407407407407407E-2</v>
      </c>
      <c r="V578">
        <f t="shared" si="33"/>
        <v>0.12582781456953643</v>
      </c>
      <c r="W578">
        <f t="shared" si="34"/>
        <v>0.12560386473429952</v>
      </c>
    </row>
    <row r="579" spans="4:23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>
        <v>2</v>
      </c>
      <c r="J579" t="s">
        <v>36</v>
      </c>
      <c r="K579">
        <v>0</v>
      </c>
      <c r="L579" t="s">
        <v>36</v>
      </c>
      <c r="M579">
        <v>13</v>
      </c>
      <c r="N579">
        <v>4</v>
      </c>
      <c r="O579">
        <v>13</v>
      </c>
      <c r="P579">
        <v>9</v>
      </c>
      <c r="Q579">
        <v>4</v>
      </c>
      <c r="R579">
        <v>0</v>
      </c>
      <c r="T579">
        <f t="shared" si="35"/>
        <v>0.17857142857142858</v>
      </c>
      <c r="U579">
        <f t="shared" ref="U579:U642" si="36">(F579-(MIN($F$2:$F$761)))/((MAX($F$2:$F$761))-(MIN($F$2:$F$761)))</f>
        <v>0.44444444444444442</v>
      </c>
      <c r="V579">
        <f t="shared" ref="V579:V642" si="37">(G579-(MIN($G$2:$G$761)))/((MAX($G$2:$G$761))-(MIN($G$2:$G$761)))</f>
        <v>0.36589403973509932</v>
      </c>
      <c r="W579">
        <f t="shared" ref="W579:W642" si="38">(H579-(MIN($H$2:$H$761)))/((MAX($H$2:$H$761))-(MIN($H$2:$H$761)))</f>
        <v>0.28824476650563607</v>
      </c>
    </row>
    <row r="580" spans="4:23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>
        <v>3</v>
      </c>
      <c r="J580" t="s">
        <v>40</v>
      </c>
      <c r="K580">
        <v>2</v>
      </c>
      <c r="L580" t="s">
        <v>40</v>
      </c>
      <c r="M580">
        <v>11</v>
      </c>
      <c r="N580">
        <v>3</v>
      </c>
      <c r="O580">
        <v>8</v>
      </c>
      <c r="P580">
        <v>3</v>
      </c>
      <c r="Q580">
        <v>2</v>
      </c>
      <c r="R580">
        <v>0</v>
      </c>
      <c r="T580">
        <f t="shared" ref="T580:T643" si="39">(E580-(MIN($E$2:$E$761)))/((MAX($E$2:$E$761))-(MIN($E$2:$E$761)))</f>
        <v>0.37500000000000006</v>
      </c>
      <c r="U580">
        <f t="shared" si="36"/>
        <v>0.31481481481481483</v>
      </c>
      <c r="V580">
        <f t="shared" si="37"/>
        <v>0.30960264900662254</v>
      </c>
      <c r="W580">
        <f t="shared" si="38"/>
        <v>0.27536231884057971</v>
      </c>
    </row>
    <row r="581" spans="4:23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>
        <v>2</v>
      </c>
      <c r="J581" t="s">
        <v>36</v>
      </c>
      <c r="K581">
        <v>0</v>
      </c>
      <c r="L581" t="s">
        <v>36</v>
      </c>
      <c r="M581">
        <v>21</v>
      </c>
      <c r="N581">
        <v>8</v>
      </c>
      <c r="O581">
        <v>4</v>
      </c>
      <c r="P581">
        <v>5</v>
      </c>
      <c r="Q581">
        <v>0</v>
      </c>
      <c r="R581">
        <v>0</v>
      </c>
      <c r="T581">
        <f t="shared" si="39"/>
        <v>0.3928571428571429</v>
      </c>
      <c r="U581">
        <f t="shared" si="36"/>
        <v>0.59259259259259256</v>
      </c>
      <c r="V581">
        <f t="shared" si="37"/>
        <v>0.58112582781456956</v>
      </c>
      <c r="W581">
        <f t="shared" si="38"/>
        <v>0.55394524959742353</v>
      </c>
    </row>
    <row r="582" spans="4:23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>
        <v>2</v>
      </c>
      <c r="J582" t="s">
        <v>36</v>
      </c>
      <c r="K582">
        <v>0</v>
      </c>
      <c r="L582" t="s">
        <v>35</v>
      </c>
      <c r="M582">
        <v>7</v>
      </c>
      <c r="N582">
        <v>3</v>
      </c>
      <c r="O582">
        <v>16</v>
      </c>
      <c r="P582">
        <v>3</v>
      </c>
      <c r="Q582">
        <v>3</v>
      </c>
      <c r="R582">
        <v>0</v>
      </c>
      <c r="T582">
        <f t="shared" si="39"/>
        <v>0.2142857142857143</v>
      </c>
      <c r="U582">
        <f t="shared" si="36"/>
        <v>0.37037037037037035</v>
      </c>
      <c r="V582">
        <f t="shared" si="37"/>
        <v>0.25165562913907286</v>
      </c>
      <c r="W582">
        <f t="shared" si="38"/>
        <v>0.23349436392914655</v>
      </c>
    </row>
    <row r="583" spans="4:23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>
        <v>2</v>
      </c>
      <c r="J583" t="s">
        <v>35</v>
      </c>
      <c r="K583">
        <v>0</v>
      </c>
      <c r="L583" t="s">
        <v>35</v>
      </c>
      <c r="M583">
        <v>21</v>
      </c>
      <c r="N583">
        <v>5</v>
      </c>
      <c r="O583">
        <v>18</v>
      </c>
      <c r="P583">
        <v>3</v>
      </c>
      <c r="Q583">
        <v>3</v>
      </c>
      <c r="R583">
        <v>0</v>
      </c>
      <c r="T583">
        <f t="shared" si="39"/>
        <v>0.3035714285714286</v>
      </c>
      <c r="U583">
        <f t="shared" si="36"/>
        <v>0.61111111111111116</v>
      </c>
      <c r="V583">
        <f t="shared" si="37"/>
        <v>0.60761589403973515</v>
      </c>
      <c r="W583">
        <f t="shared" si="38"/>
        <v>0.56360708534621573</v>
      </c>
    </row>
    <row r="584" spans="4:23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>
        <v>1</v>
      </c>
      <c r="J584" t="s">
        <v>36</v>
      </c>
      <c r="K584">
        <v>0</v>
      </c>
      <c r="L584" t="s">
        <v>35</v>
      </c>
      <c r="M584">
        <v>23</v>
      </c>
      <c r="N584">
        <v>7</v>
      </c>
      <c r="O584">
        <v>10</v>
      </c>
      <c r="P584">
        <v>9</v>
      </c>
      <c r="Q584">
        <v>1</v>
      </c>
      <c r="R584">
        <v>0</v>
      </c>
      <c r="T584">
        <f t="shared" si="39"/>
        <v>0.35714285714285715</v>
      </c>
      <c r="U584">
        <f t="shared" si="36"/>
        <v>0.87037037037037035</v>
      </c>
      <c r="V584">
        <f t="shared" si="37"/>
        <v>0.68046357615894038</v>
      </c>
      <c r="W584">
        <f t="shared" si="38"/>
        <v>0.61191626409017719</v>
      </c>
    </row>
    <row r="585" spans="4:23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>
        <v>1</v>
      </c>
      <c r="J585" t="s">
        <v>40</v>
      </c>
      <c r="K585">
        <v>0</v>
      </c>
      <c r="L585" t="s">
        <v>36</v>
      </c>
      <c r="M585">
        <v>11</v>
      </c>
      <c r="N585">
        <v>3</v>
      </c>
      <c r="O585">
        <v>10</v>
      </c>
      <c r="P585">
        <v>5</v>
      </c>
      <c r="Q585">
        <v>1</v>
      </c>
      <c r="R585">
        <v>0</v>
      </c>
      <c r="T585">
        <f t="shared" si="39"/>
        <v>0.2142857142857143</v>
      </c>
      <c r="U585">
        <f t="shared" si="36"/>
        <v>0.5</v>
      </c>
      <c r="V585">
        <f t="shared" si="37"/>
        <v>0.42880794701986757</v>
      </c>
      <c r="W585">
        <f t="shared" si="38"/>
        <v>0.38647342995169082</v>
      </c>
    </row>
    <row r="586" spans="4:23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>
        <v>2</v>
      </c>
      <c r="J586" t="s">
        <v>40</v>
      </c>
      <c r="K586">
        <v>0</v>
      </c>
      <c r="L586" t="s">
        <v>36</v>
      </c>
      <c r="M586">
        <v>9</v>
      </c>
      <c r="N586">
        <v>4</v>
      </c>
      <c r="O586">
        <v>6</v>
      </c>
      <c r="P586">
        <v>3</v>
      </c>
      <c r="Q586">
        <v>0</v>
      </c>
      <c r="R586">
        <v>0</v>
      </c>
      <c r="T586">
        <f t="shared" si="39"/>
        <v>0.32142857142857145</v>
      </c>
      <c r="U586">
        <f t="shared" si="36"/>
        <v>0.37037037037037035</v>
      </c>
      <c r="V586">
        <f t="shared" si="37"/>
        <v>0.46192052980132453</v>
      </c>
      <c r="W586">
        <f t="shared" si="38"/>
        <v>0.39774557165861513</v>
      </c>
    </row>
    <row r="587" spans="4:23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>
        <v>0</v>
      </c>
      <c r="J587" t="s">
        <v>35</v>
      </c>
      <c r="K587">
        <v>0</v>
      </c>
      <c r="L587" t="s">
        <v>35</v>
      </c>
      <c r="M587">
        <v>13</v>
      </c>
      <c r="N587">
        <v>7</v>
      </c>
      <c r="O587">
        <v>13</v>
      </c>
      <c r="P587">
        <v>2</v>
      </c>
      <c r="Q587">
        <v>2</v>
      </c>
      <c r="R587">
        <v>0</v>
      </c>
      <c r="T587">
        <f t="shared" si="39"/>
        <v>0.28571428571428575</v>
      </c>
      <c r="U587">
        <f t="shared" si="36"/>
        <v>0.31481481481481483</v>
      </c>
      <c r="V587">
        <f t="shared" si="37"/>
        <v>0.34271523178807944</v>
      </c>
      <c r="W587">
        <f t="shared" si="38"/>
        <v>0.31078904991948469</v>
      </c>
    </row>
    <row r="588" spans="4:23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>
        <v>1</v>
      </c>
      <c r="J588" t="s">
        <v>35</v>
      </c>
      <c r="K588">
        <v>1</v>
      </c>
      <c r="L588" t="s">
        <v>35</v>
      </c>
      <c r="M588">
        <v>10</v>
      </c>
      <c r="N588">
        <v>2</v>
      </c>
      <c r="O588">
        <v>9</v>
      </c>
      <c r="P588">
        <v>4</v>
      </c>
      <c r="Q588">
        <v>1</v>
      </c>
      <c r="R588">
        <v>0</v>
      </c>
      <c r="T588">
        <f t="shared" si="39"/>
        <v>0.14285714285714288</v>
      </c>
      <c r="U588">
        <f t="shared" si="36"/>
        <v>0.44444444444444442</v>
      </c>
      <c r="V588">
        <f t="shared" si="37"/>
        <v>0.35264900662251658</v>
      </c>
      <c r="W588">
        <f t="shared" si="38"/>
        <v>0.34299516908212563</v>
      </c>
    </row>
    <row r="589" spans="4:23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>
        <v>2</v>
      </c>
      <c r="J589" t="s">
        <v>40</v>
      </c>
      <c r="K589">
        <v>0</v>
      </c>
      <c r="L589" t="s">
        <v>36</v>
      </c>
      <c r="M589">
        <v>11</v>
      </c>
      <c r="N589">
        <v>5</v>
      </c>
      <c r="O589">
        <v>14</v>
      </c>
      <c r="P589">
        <v>9</v>
      </c>
      <c r="Q589">
        <v>2</v>
      </c>
      <c r="R589">
        <v>0</v>
      </c>
      <c r="T589">
        <f t="shared" si="39"/>
        <v>0.17857142857142858</v>
      </c>
      <c r="U589">
        <f t="shared" si="36"/>
        <v>0.55555555555555558</v>
      </c>
      <c r="V589">
        <f t="shared" si="37"/>
        <v>0.49006622516556292</v>
      </c>
      <c r="W589">
        <f t="shared" si="38"/>
        <v>0.45893719806763283</v>
      </c>
    </row>
    <row r="590" spans="4:23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>
        <v>1</v>
      </c>
      <c r="J590" t="s">
        <v>35</v>
      </c>
      <c r="K590">
        <v>1</v>
      </c>
      <c r="L590" t="s">
        <v>40</v>
      </c>
      <c r="M590">
        <v>13</v>
      </c>
      <c r="N590">
        <v>5</v>
      </c>
      <c r="O590">
        <v>10</v>
      </c>
      <c r="P590">
        <v>4</v>
      </c>
      <c r="Q590">
        <v>3</v>
      </c>
      <c r="R590">
        <v>0</v>
      </c>
      <c r="T590">
        <f t="shared" si="39"/>
        <v>0.25</v>
      </c>
      <c r="U590">
        <f t="shared" si="36"/>
        <v>0.31481481481481483</v>
      </c>
      <c r="V590">
        <f t="shared" si="37"/>
        <v>0.36423841059602646</v>
      </c>
      <c r="W590">
        <f t="shared" si="38"/>
        <v>0.33333333333333331</v>
      </c>
    </row>
    <row r="591" spans="4:23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>
        <v>4</v>
      </c>
      <c r="J591" t="s">
        <v>40</v>
      </c>
      <c r="K591">
        <v>2</v>
      </c>
      <c r="L591" t="s">
        <v>40</v>
      </c>
      <c r="M591">
        <v>19</v>
      </c>
      <c r="N591">
        <v>10</v>
      </c>
      <c r="O591">
        <v>18</v>
      </c>
      <c r="P591">
        <v>6</v>
      </c>
      <c r="Q591">
        <v>6</v>
      </c>
      <c r="R591">
        <v>0</v>
      </c>
      <c r="T591">
        <f t="shared" si="39"/>
        <v>0.35714285714285715</v>
      </c>
      <c r="U591">
        <f t="shared" si="36"/>
        <v>0.3888888888888889</v>
      </c>
      <c r="V591">
        <f t="shared" si="37"/>
        <v>0.25993377483443708</v>
      </c>
      <c r="W591">
        <f t="shared" si="38"/>
        <v>0.21578099838969403</v>
      </c>
    </row>
    <row r="592" spans="4:23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>
        <v>2</v>
      </c>
      <c r="J592" t="s">
        <v>40</v>
      </c>
      <c r="K592">
        <v>0</v>
      </c>
      <c r="L592" t="s">
        <v>36</v>
      </c>
      <c r="M592">
        <v>37</v>
      </c>
      <c r="N592">
        <v>8</v>
      </c>
      <c r="O592">
        <v>14</v>
      </c>
      <c r="P592">
        <v>15</v>
      </c>
      <c r="Q592">
        <v>3</v>
      </c>
      <c r="R592">
        <v>0</v>
      </c>
      <c r="T592">
        <f t="shared" si="39"/>
        <v>0.60714285714285721</v>
      </c>
      <c r="U592">
        <f t="shared" si="36"/>
        <v>0.68518518518518523</v>
      </c>
      <c r="V592">
        <f t="shared" si="37"/>
        <v>0.53973509933774833</v>
      </c>
      <c r="W592">
        <f t="shared" si="38"/>
        <v>0.51690821256038644</v>
      </c>
    </row>
    <row r="593" spans="4:23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>
        <v>2</v>
      </c>
      <c r="J593" t="s">
        <v>40</v>
      </c>
      <c r="K593">
        <v>0</v>
      </c>
      <c r="L593" t="s">
        <v>36</v>
      </c>
      <c r="M593">
        <v>17</v>
      </c>
      <c r="N593">
        <v>2</v>
      </c>
      <c r="O593">
        <v>8</v>
      </c>
      <c r="P593">
        <v>2</v>
      </c>
      <c r="Q593">
        <v>1</v>
      </c>
      <c r="R593">
        <v>0</v>
      </c>
      <c r="T593">
        <f t="shared" si="39"/>
        <v>0.35714285714285715</v>
      </c>
      <c r="U593">
        <f t="shared" si="36"/>
        <v>0.68518518518518523</v>
      </c>
      <c r="V593">
        <f t="shared" si="37"/>
        <v>0.7168874172185431</v>
      </c>
      <c r="W593">
        <f t="shared" si="38"/>
        <v>0.66344605475040253</v>
      </c>
    </row>
    <row r="594" spans="4:23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>
        <v>2</v>
      </c>
      <c r="J594" t="s">
        <v>40</v>
      </c>
      <c r="K594">
        <v>0</v>
      </c>
      <c r="L594" t="s">
        <v>36</v>
      </c>
      <c r="M594">
        <v>12</v>
      </c>
      <c r="N594">
        <v>7</v>
      </c>
      <c r="O594">
        <v>10</v>
      </c>
      <c r="P594">
        <v>4</v>
      </c>
      <c r="Q594">
        <v>0</v>
      </c>
      <c r="R594">
        <v>0</v>
      </c>
      <c r="T594">
        <f t="shared" si="39"/>
        <v>0.23214285714285718</v>
      </c>
      <c r="U594">
        <f t="shared" si="36"/>
        <v>0.44444444444444442</v>
      </c>
      <c r="V594">
        <f t="shared" si="37"/>
        <v>0.50662251655629142</v>
      </c>
      <c r="W594">
        <f t="shared" si="38"/>
        <v>0.44605475040257647</v>
      </c>
    </row>
    <row r="595" spans="4:23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>
        <v>2</v>
      </c>
      <c r="J595" t="s">
        <v>36</v>
      </c>
      <c r="K595">
        <v>0</v>
      </c>
      <c r="L595" t="s">
        <v>35</v>
      </c>
      <c r="M595">
        <v>8</v>
      </c>
      <c r="N595">
        <v>4</v>
      </c>
      <c r="O595">
        <v>18</v>
      </c>
      <c r="P595">
        <v>1</v>
      </c>
      <c r="Q595">
        <v>3</v>
      </c>
      <c r="R595">
        <v>0</v>
      </c>
      <c r="T595">
        <f t="shared" si="39"/>
        <v>0.17857142857142858</v>
      </c>
      <c r="U595">
        <f t="shared" si="36"/>
        <v>0.20370370370370369</v>
      </c>
      <c r="V595">
        <f t="shared" si="37"/>
        <v>0.12913907284768211</v>
      </c>
      <c r="W595">
        <f t="shared" si="38"/>
        <v>0.12238325281803543</v>
      </c>
    </row>
    <row r="596" spans="4:23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>
        <v>2</v>
      </c>
      <c r="J596" t="s">
        <v>35</v>
      </c>
      <c r="K596">
        <v>0</v>
      </c>
      <c r="L596" t="s">
        <v>35</v>
      </c>
      <c r="M596">
        <v>11</v>
      </c>
      <c r="N596">
        <v>6</v>
      </c>
      <c r="O596">
        <v>14</v>
      </c>
      <c r="P596">
        <v>8</v>
      </c>
      <c r="Q596">
        <v>1</v>
      </c>
      <c r="R596">
        <v>0</v>
      </c>
      <c r="T596">
        <f t="shared" si="39"/>
        <v>0.19642857142857145</v>
      </c>
      <c r="U596">
        <f t="shared" si="36"/>
        <v>0.7592592592592593</v>
      </c>
      <c r="V596">
        <f t="shared" si="37"/>
        <v>0.7516556291390728</v>
      </c>
      <c r="W596">
        <f t="shared" si="38"/>
        <v>0.6908212560386473</v>
      </c>
    </row>
    <row r="597" spans="4:23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>
        <v>3</v>
      </c>
      <c r="J597" t="s">
        <v>40</v>
      </c>
      <c r="K597">
        <v>1</v>
      </c>
      <c r="L597" t="s">
        <v>36</v>
      </c>
      <c r="M597">
        <v>6</v>
      </c>
      <c r="N597">
        <v>3</v>
      </c>
      <c r="O597">
        <v>12</v>
      </c>
      <c r="P597">
        <v>2</v>
      </c>
      <c r="Q597">
        <v>3</v>
      </c>
      <c r="R597">
        <v>0</v>
      </c>
      <c r="T597">
        <f t="shared" si="39"/>
        <v>0.3392857142857143</v>
      </c>
      <c r="U597">
        <f t="shared" si="36"/>
        <v>0.48148148148148145</v>
      </c>
      <c r="V597">
        <f t="shared" si="37"/>
        <v>0.43543046357615894</v>
      </c>
      <c r="W597">
        <f t="shared" si="38"/>
        <v>0.38969404186795492</v>
      </c>
    </row>
    <row r="598" spans="4:23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>
        <v>2</v>
      </c>
      <c r="J598" t="s">
        <v>35</v>
      </c>
      <c r="K598">
        <v>0</v>
      </c>
      <c r="L598" t="s">
        <v>35</v>
      </c>
      <c r="M598">
        <v>10</v>
      </c>
      <c r="N598">
        <v>4</v>
      </c>
      <c r="O598">
        <v>18</v>
      </c>
      <c r="P598">
        <v>8</v>
      </c>
      <c r="Q598">
        <v>4</v>
      </c>
      <c r="R598">
        <v>0</v>
      </c>
      <c r="T598">
        <f t="shared" si="39"/>
        <v>0.16071428571428573</v>
      </c>
      <c r="U598">
        <f t="shared" si="36"/>
        <v>0.59259259259259256</v>
      </c>
      <c r="V598">
        <f t="shared" si="37"/>
        <v>0.51158940397350994</v>
      </c>
      <c r="W598">
        <f t="shared" si="38"/>
        <v>0.50080515297906603</v>
      </c>
    </row>
    <row r="599" spans="4:23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>
        <v>6</v>
      </c>
      <c r="J599" t="s">
        <v>40</v>
      </c>
      <c r="K599">
        <v>3</v>
      </c>
      <c r="L599" t="s">
        <v>40</v>
      </c>
      <c r="M599">
        <v>17</v>
      </c>
      <c r="N599">
        <v>9</v>
      </c>
      <c r="O599">
        <v>7</v>
      </c>
      <c r="P599">
        <v>7</v>
      </c>
      <c r="Q599">
        <v>1</v>
      </c>
      <c r="R599">
        <v>0</v>
      </c>
      <c r="T599">
        <f t="shared" si="39"/>
        <v>0.5357142857142857</v>
      </c>
      <c r="U599">
        <f t="shared" si="36"/>
        <v>0.81481481481481477</v>
      </c>
      <c r="V599">
        <f t="shared" si="37"/>
        <v>0.9387417218543046</v>
      </c>
      <c r="W599">
        <f t="shared" si="38"/>
        <v>0.92109500805152977</v>
      </c>
    </row>
    <row r="600" spans="4:23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>
        <v>1</v>
      </c>
      <c r="J600" t="s">
        <v>35</v>
      </c>
      <c r="K600">
        <v>1</v>
      </c>
      <c r="L600" t="s">
        <v>36</v>
      </c>
      <c r="M600">
        <v>9</v>
      </c>
      <c r="N600">
        <v>4</v>
      </c>
      <c r="O600">
        <v>14</v>
      </c>
      <c r="P600">
        <v>6</v>
      </c>
      <c r="Q600">
        <v>2</v>
      </c>
      <c r="R600">
        <v>0</v>
      </c>
      <c r="T600">
        <f t="shared" si="39"/>
        <v>0.14285714285714288</v>
      </c>
      <c r="U600">
        <f t="shared" si="36"/>
        <v>0.25925925925925924</v>
      </c>
      <c r="V600">
        <f t="shared" si="37"/>
        <v>0.27814569536423839</v>
      </c>
      <c r="W600">
        <f t="shared" si="38"/>
        <v>0.25120772946859904</v>
      </c>
    </row>
    <row r="601" spans="4:23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>
        <v>0</v>
      </c>
      <c r="J601" t="s">
        <v>35</v>
      </c>
      <c r="K601">
        <v>0</v>
      </c>
      <c r="L601" t="s">
        <v>35</v>
      </c>
      <c r="M601">
        <v>18</v>
      </c>
      <c r="N601">
        <v>4</v>
      </c>
      <c r="O601">
        <v>12</v>
      </c>
      <c r="P601">
        <v>9</v>
      </c>
      <c r="Q601">
        <v>3</v>
      </c>
      <c r="R601">
        <v>0</v>
      </c>
      <c r="T601">
        <f t="shared" si="39"/>
        <v>0.17857142857142858</v>
      </c>
      <c r="U601">
        <f t="shared" si="36"/>
        <v>0.5</v>
      </c>
      <c r="V601">
        <f t="shared" si="37"/>
        <v>0.29801324503311261</v>
      </c>
      <c r="W601">
        <f t="shared" si="38"/>
        <v>0.24154589371980675</v>
      </c>
    </row>
    <row r="602" spans="4:23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>
        <v>1</v>
      </c>
      <c r="J602" t="s">
        <v>40</v>
      </c>
      <c r="K602">
        <v>1</v>
      </c>
      <c r="L602" t="s">
        <v>40</v>
      </c>
      <c r="M602">
        <v>3</v>
      </c>
      <c r="N602">
        <v>1</v>
      </c>
      <c r="O602">
        <v>11</v>
      </c>
      <c r="P602">
        <v>1</v>
      </c>
      <c r="Q602">
        <v>4</v>
      </c>
      <c r="R602">
        <v>0</v>
      </c>
      <c r="T602">
        <f t="shared" si="39"/>
        <v>0.14285714285714288</v>
      </c>
      <c r="U602">
        <f t="shared" si="36"/>
        <v>0.14814814814814814</v>
      </c>
      <c r="V602">
        <f t="shared" si="37"/>
        <v>0.18874172185430463</v>
      </c>
      <c r="W602">
        <f t="shared" si="38"/>
        <v>0.17069243156199679</v>
      </c>
    </row>
    <row r="603" spans="4:23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>
        <v>1</v>
      </c>
      <c r="J603" t="s">
        <v>35</v>
      </c>
      <c r="K603">
        <v>0</v>
      </c>
      <c r="L603" t="s">
        <v>35</v>
      </c>
      <c r="M603">
        <v>3</v>
      </c>
      <c r="N603">
        <v>3</v>
      </c>
      <c r="O603">
        <v>11</v>
      </c>
      <c r="P603">
        <v>4</v>
      </c>
      <c r="Q603">
        <v>2</v>
      </c>
      <c r="R603">
        <v>0</v>
      </c>
      <c r="T603">
        <f t="shared" si="39"/>
        <v>8.9285714285714288E-2</v>
      </c>
      <c r="U603">
        <f t="shared" si="36"/>
        <v>0.12962962962962962</v>
      </c>
      <c r="V603">
        <f t="shared" si="37"/>
        <v>0.21688741721854304</v>
      </c>
      <c r="W603">
        <f t="shared" si="38"/>
        <v>0.20289855072463769</v>
      </c>
    </row>
    <row r="604" spans="4:23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>
        <v>3</v>
      </c>
      <c r="J604" t="s">
        <v>40</v>
      </c>
      <c r="K604">
        <v>2</v>
      </c>
      <c r="L604" t="s">
        <v>40</v>
      </c>
      <c r="M604">
        <v>17</v>
      </c>
      <c r="N604">
        <v>9</v>
      </c>
      <c r="O604">
        <v>5</v>
      </c>
      <c r="P604">
        <v>8</v>
      </c>
      <c r="Q604">
        <v>0</v>
      </c>
      <c r="R604">
        <v>0</v>
      </c>
      <c r="T604">
        <f t="shared" si="39"/>
        <v>0.5178571428571429</v>
      </c>
      <c r="U604">
        <f t="shared" si="36"/>
        <v>0.44444444444444442</v>
      </c>
      <c r="V604">
        <f t="shared" si="37"/>
        <v>0.41556291390728478</v>
      </c>
      <c r="W604">
        <f t="shared" si="38"/>
        <v>0.39130434782608697</v>
      </c>
    </row>
    <row r="605" spans="4:23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>
        <v>1</v>
      </c>
      <c r="J605" t="s">
        <v>40</v>
      </c>
      <c r="K605">
        <v>0</v>
      </c>
      <c r="L605" t="s">
        <v>36</v>
      </c>
      <c r="M605">
        <v>9</v>
      </c>
      <c r="N605">
        <v>3</v>
      </c>
      <c r="O605">
        <v>10</v>
      </c>
      <c r="P605">
        <v>5</v>
      </c>
      <c r="Q605">
        <v>1</v>
      </c>
      <c r="R605">
        <v>1</v>
      </c>
      <c r="T605">
        <f t="shared" si="39"/>
        <v>0.17857142857142858</v>
      </c>
      <c r="U605">
        <f t="shared" si="36"/>
        <v>0.48148148148148145</v>
      </c>
      <c r="V605">
        <f t="shared" si="37"/>
        <v>0.4056291390728477</v>
      </c>
      <c r="W605">
        <f t="shared" si="38"/>
        <v>0.3719806763285024</v>
      </c>
    </row>
    <row r="606" spans="4:23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>
        <v>1</v>
      </c>
      <c r="J606" t="s">
        <v>35</v>
      </c>
      <c r="K606">
        <v>1</v>
      </c>
      <c r="L606" t="s">
        <v>36</v>
      </c>
      <c r="M606">
        <v>10</v>
      </c>
      <c r="N606">
        <v>4</v>
      </c>
      <c r="O606">
        <v>8</v>
      </c>
      <c r="P606">
        <v>4</v>
      </c>
      <c r="Q606">
        <v>2</v>
      </c>
      <c r="R606">
        <v>0</v>
      </c>
      <c r="T606">
        <f t="shared" si="39"/>
        <v>0.32142857142857145</v>
      </c>
      <c r="U606">
        <f t="shared" si="36"/>
        <v>0.3888888888888889</v>
      </c>
      <c r="V606">
        <f t="shared" si="37"/>
        <v>0.43046357615894038</v>
      </c>
      <c r="W606">
        <f t="shared" si="38"/>
        <v>0.39774557165861513</v>
      </c>
    </row>
    <row r="607" spans="4:23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>
        <v>2</v>
      </c>
      <c r="J607" t="s">
        <v>40</v>
      </c>
      <c r="K607">
        <v>0</v>
      </c>
      <c r="L607" t="s">
        <v>36</v>
      </c>
      <c r="M607">
        <v>13</v>
      </c>
      <c r="N607">
        <v>6</v>
      </c>
      <c r="O607">
        <v>11</v>
      </c>
      <c r="P607">
        <v>7</v>
      </c>
      <c r="Q607">
        <v>2</v>
      </c>
      <c r="R607">
        <v>0</v>
      </c>
      <c r="T607">
        <f t="shared" si="39"/>
        <v>0.23214285714285718</v>
      </c>
      <c r="U607">
        <f t="shared" si="36"/>
        <v>0.55555555555555558</v>
      </c>
      <c r="V607">
        <f t="shared" si="37"/>
        <v>0.3129139072847682</v>
      </c>
      <c r="W607">
        <f t="shared" si="38"/>
        <v>0.23832528180354268</v>
      </c>
    </row>
    <row r="608" spans="4:23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>
        <v>2</v>
      </c>
      <c r="J608" t="s">
        <v>40</v>
      </c>
      <c r="K608">
        <v>0</v>
      </c>
      <c r="L608" t="s">
        <v>35</v>
      </c>
      <c r="M608">
        <v>12</v>
      </c>
      <c r="N608">
        <v>3</v>
      </c>
      <c r="O608">
        <v>16</v>
      </c>
      <c r="P608">
        <v>4</v>
      </c>
      <c r="Q608">
        <v>5</v>
      </c>
      <c r="R608">
        <v>0</v>
      </c>
      <c r="T608">
        <f t="shared" si="39"/>
        <v>0.28571428571428575</v>
      </c>
      <c r="U608">
        <f t="shared" si="36"/>
        <v>0.29629629629629628</v>
      </c>
      <c r="V608">
        <f t="shared" si="37"/>
        <v>0.29966887417218541</v>
      </c>
      <c r="W608">
        <f t="shared" si="38"/>
        <v>0.24476650563607086</v>
      </c>
    </row>
    <row r="609" spans="4:23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>
        <v>1</v>
      </c>
      <c r="J609" t="s">
        <v>36</v>
      </c>
      <c r="K609">
        <v>0</v>
      </c>
      <c r="L609" t="s">
        <v>35</v>
      </c>
      <c r="M609">
        <v>14</v>
      </c>
      <c r="N609">
        <v>4</v>
      </c>
      <c r="O609">
        <v>16</v>
      </c>
      <c r="P609">
        <v>3</v>
      </c>
      <c r="Q609">
        <v>3</v>
      </c>
      <c r="R609">
        <v>0</v>
      </c>
      <c r="T609">
        <f t="shared" si="39"/>
        <v>0.23214285714285718</v>
      </c>
      <c r="U609">
        <f t="shared" si="36"/>
        <v>0.57407407407407407</v>
      </c>
      <c r="V609">
        <f t="shared" si="37"/>
        <v>0.47019867549668876</v>
      </c>
      <c r="W609">
        <f t="shared" si="38"/>
        <v>0.43639291465378421</v>
      </c>
    </row>
    <row r="610" spans="4:23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>
        <v>1</v>
      </c>
      <c r="J610" t="s">
        <v>40</v>
      </c>
      <c r="K610">
        <v>0</v>
      </c>
      <c r="L610" t="s">
        <v>36</v>
      </c>
      <c r="M610">
        <v>4</v>
      </c>
      <c r="N610">
        <v>1</v>
      </c>
      <c r="O610">
        <v>9</v>
      </c>
      <c r="P610">
        <v>0</v>
      </c>
      <c r="Q610">
        <v>1</v>
      </c>
      <c r="R610">
        <v>0</v>
      </c>
      <c r="T610">
        <f t="shared" si="39"/>
        <v>5.3571428571428575E-2</v>
      </c>
      <c r="U610">
        <f t="shared" si="36"/>
        <v>0.48148148148148145</v>
      </c>
      <c r="V610">
        <f t="shared" si="37"/>
        <v>0.52317880794701987</v>
      </c>
      <c r="W610">
        <f t="shared" si="38"/>
        <v>0.48953301127214172</v>
      </c>
    </row>
    <row r="611" spans="4:23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>
        <v>0</v>
      </c>
      <c r="J611" t="s">
        <v>35</v>
      </c>
      <c r="K611">
        <v>0</v>
      </c>
      <c r="L611" t="s">
        <v>35</v>
      </c>
      <c r="M611">
        <v>10</v>
      </c>
      <c r="N611">
        <v>5</v>
      </c>
      <c r="O611">
        <v>13</v>
      </c>
      <c r="P611">
        <v>6</v>
      </c>
      <c r="Q611">
        <v>3</v>
      </c>
      <c r="R611">
        <v>0</v>
      </c>
      <c r="T611">
        <f t="shared" si="39"/>
        <v>0.16071428571428573</v>
      </c>
      <c r="U611">
        <f t="shared" si="36"/>
        <v>0.72222222222222221</v>
      </c>
      <c r="V611">
        <f t="shared" si="37"/>
        <v>0.61092715231788075</v>
      </c>
      <c r="W611">
        <f t="shared" si="38"/>
        <v>0.56199677938808379</v>
      </c>
    </row>
    <row r="612" spans="4:23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>
        <v>2</v>
      </c>
      <c r="J612" t="s">
        <v>40</v>
      </c>
      <c r="K612">
        <v>1</v>
      </c>
      <c r="L612" t="s">
        <v>40</v>
      </c>
      <c r="M612">
        <v>19</v>
      </c>
      <c r="N612">
        <v>7</v>
      </c>
      <c r="O612">
        <v>9</v>
      </c>
      <c r="P612">
        <v>3</v>
      </c>
      <c r="Q612">
        <v>3</v>
      </c>
      <c r="R612">
        <v>0</v>
      </c>
      <c r="T612">
        <f t="shared" si="39"/>
        <v>0.44642857142857145</v>
      </c>
      <c r="U612">
        <f t="shared" si="36"/>
        <v>0.51851851851851849</v>
      </c>
      <c r="V612">
        <f t="shared" si="37"/>
        <v>0.42715231788079472</v>
      </c>
      <c r="W612">
        <f t="shared" si="38"/>
        <v>0.38808373590982287</v>
      </c>
    </row>
    <row r="613" spans="4:23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>
        <v>0</v>
      </c>
      <c r="J613" t="s">
        <v>35</v>
      </c>
      <c r="K613">
        <v>0</v>
      </c>
      <c r="L613" t="s">
        <v>35</v>
      </c>
      <c r="M613">
        <v>9</v>
      </c>
      <c r="N613">
        <v>1</v>
      </c>
      <c r="O613">
        <v>13</v>
      </c>
      <c r="P613">
        <v>6</v>
      </c>
      <c r="Q613">
        <v>0</v>
      </c>
      <c r="R613">
        <v>0</v>
      </c>
      <c r="T613">
        <f t="shared" si="39"/>
        <v>5.3571428571428575E-2</v>
      </c>
      <c r="U613">
        <f t="shared" si="36"/>
        <v>0.53703703703703709</v>
      </c>
      <c r="V613">
        <f t="shared" si="37"/>
        <v>0.53807947019867552</v>
      </c>
      <c r="W613">
        <f t="shared" si="38"/>
        <v>0.4669887278582931</v>
      </c>
    </row>
    <row r="614" spans="4:23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>
        <v>2</v>
      </c>
      <c r="J614" t="s">
        <v>40</v>
      </c>
      <c r="K614">
        <v>1</v>
      </c>
      <c r="L614" t="s">
        <v>36</v>
      </c>
      <c r="M614">
        <v>9</v>
      </c>
      <c r="N614">
        <v>4</v>
      </c>
      <c r="O614">
        <v>14</v>
      </c>
      <c r="P614">
        <v>2</v>
      </c>
      <c r="Q614">
        <v>3</v>
      </c>
      <c r="R614">
        <v>0</v>
      </c>
      <c r="T614">
        <f t="shared" si="39"/>
        <v>0.16071428571428573</v>
      </c>
      <c r="U614">
        <f t="shared" si="36"/>
        <v>0.37037037037037035</v>
      </c>
      <c r="V614">
        <f t="shared" si="37"/>
        <v>0.37086092715231789</v>
      </c>
      <c r="W614">
        <f t="shared" si="38"/>
        <v>0.32045088566827695</v>
      </c>
    </row>
    <row r="615" spans="4:23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>
        <v>2</v>
      </c>
      <c r="J615" t="s">
        <v>40</v>
      </c>
      <c r="K615">
        <v>0</v>
      </c>
      <c r="L615" t="s">
        <v>35</v>
      </c>
      <c r="M615">
        <v>15</v>
      </c>
      <c r="N615">
        <v>4</v>
      </c>
      <c r="O615">
        <v>15</v>
      </c>
      <c r="P615">
        <v>7</v>
      </c>
      <c r="Q615">
        <v>4</v>
      </c>
      <c r="R615">
        <v>0</v>
      </c>
      <c r="T615">
        <f t="shared" si="39"/>
        <v>0.28571428571428575</v>
      </c>
      <c r="U615">
        <f t="shared" si="36"/>
        <v>0.51851851851851849</v>
      </c>
      <c r="V615">
        <f t="shared" si="37"/>
        <v>0.45695364238410596</v>
      </c>
      <c r="W615">
        <f t="shared" si="38"/>
        <v>0.40579710144927539</v>
      </c>
    </row>
    <row r="616" spans="4:23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>
        <v>0</v>
      </c>
      <c r="J616" t="s">
        <v>35</v>
      </c>
      <c r="K616">
        <v>0</v>
      </c>
      <c r="L616" t="s">
        <v>35</v>
      </c>
      <c r="M616">
        <v>10</v>
      </c>
      <c r="N616">
        <v>3</v>
      </c>
      <c r="O616">
        <v>13</v>
      </c>
      <c r="P616">
        <v>8</v>
      </c>
      <c r="Q616">
        <v>3</v>
      </c>
      <c r="R616">
        <v>0</v>
      </c>
      <c r="T616">
        <f t="shared" si="39"/>
        <v>7.1428571428571438E-2</v>
      </c>
      <c r="U616">
        <f t="shared" si="36"/>
        <v>0.83333333333333337</v>
      </c>
      <c r="V616">
        <f t="shared" si="37"/>
        <v>0.64900662251655628</v>
      </c>
      <c r="W616">
        <f t="shared" si="38"/>
        <v>0.61674718196457323</v>
      </c>
    </row>
    <row r="617" spans="4:23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>
        <v>2</v>
      </c>
      <c r="J617" t="s">
        <v>40</v>
      </c>
      <c r="K617">
        <v>1</v>
      </c>
      <c r="L617" t="s">
        <v>40</v>
      </c>
      <c r="M617">
        <v>13</v>
      </c>
      <c r="N617">
        <v>2</v>
      </c>
      <c r="O617">
        <v>11</v>
      </c>
      <c r="P617">
        <v>3</v>
      </c>
      <c r="Q617">
        <v>1</v>
      </c>
      <c r="R617">
        <v>0</v>
      </c>
      <c r="T617">
        <f t="shared" si="39"/>
        <v>0.14285714285714288</v>
      </c>
      <c r="U617">
        <f t="shared" si="36"/>
        <v>0.42592592592592593</v>
      </c>
      <c r="V617">
        <f t="shared" si="37"/>
        <v>0.41390728476821192</v>
      </c>
      <c r="W617">
        <f t="shared" si="38"/>
        <v>0.38808373590982287</v>
      </c>
    </row>
    <row r="618" spans="4:23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>
        <v>2</v>
      </c>
      <c r="J618" t="s">
        <v>40</v>
      </c>
      <c r="K618">
        <v>0</v>
      </c>
      <c r="L618" t="s">
        <v>36</v>
      </c>
      <c r="M618">
        <v>11</v>
      </c>
      <c r="N618">
        <v>3</v>
      </c>
      <c r="O618">
        <v>13</v>
      </c>
      <c r="P618">
        <v>0</v>
      </c>
      <c r="Q618">
        <v>1</v>
      </c>
      <c r="R618">
        <v>0</v>
      </c>
      <c r="T618">
        <f t="shared" si="39"/>
        <v>0.46428571428571436</v>
      </c>
      <c r="U618">
        <f t="shared" si="36"/>
        <v>0.20370370370370369</v>
      </c>
      <c r="V618">
        <f t="shared" si="37"/>
        <v>0.1804635761589404</v>
      </c>
      <c r="W618">
        <f t="shared" si="38"/>
        <v>0.12238325281803543</v>
      </c>
    </row>
    <row r="619" spans="4:23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>
        <v>1</v>
      </c>
      <c r="J619" t="s">
        <v>35</v>
      </c>
      <c r="K619">
        <v>0</v>
      </c>
      <c r="L619" t="s">
        <v>35</v>
      </c>
      <c r="M619">
        <v>7</v>
      </c>
      <c r="N619">
        <v>4</v>
      </c>
      <c r="O619">
        <v>7</v>
      </c>
      <c r="P619">
        <v>2</v>
      </c>
      <c r="Q619">
        <v>0</v>
      </c>
      <c r="R619">
        <v>0</v>
      </c>
      <c r="T619">
        <f t="shared" si="39"/>
        <v>0.14285714285714288</v>
      </c>
      <c r="U619">
        <f t="shared" si="36"/>
        <v>0.57407407407407407</v>
      </c>
      <c r="V619">
        <f t="shared" si="37"/>
        <v>0.49503311258278143</v>
      </c>
      <c r="W619">
        <f t="shared" si="38"/>
        <v>0.50563607085346218</v>
      </c>
    </row>
    <row r="620" spans="4:23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>
        <v>1</v>
      </c>
      <c r="J620" t="s">
        <v>35</v>
      </c>
      <c r="K620">
        <v>1</v>
      </c>
      <c r="L620" t="s">
        <v>40</v>
      </c>
      <c r="M620">
        <v>14</v>
      </c>
      <c r="N620">
        <v>5</v>
      </c>
      <c r="O620">
        <v>10</v>
      </c>
      <c r="P620">
        <v>3</v>
      </c>
      <c r="Q620">
        <v>1</v>
      </c>
      <c r="R620">
        <v>0</v>
      </c>
      <c r="T620">
        <f t="shared" si="39"/>
        <v>0.2142857142857143</v>
      </c>
      <c r="U620">
        <f t="shared" si="36"/>
        <v>0.16666666666666666</v>
      </c>
      <c r="V620">
        <f t="shared" si="37"/>
        <v>0.16721854304635761</v>
      </c>
      <c r="W620">
        <f t="shared" si="38"/>
        <v>0.15136876006441224</v>
      </c>
    </row>
    <row r="621" spans="4:23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>
        <v>2</v>
      </c>
      <c r="J621" t="s">
        <v>36</v>
      </c>
      <c r="K621">
        <v>1</v>
      </c>
      <c r="L621" t="s">
        <v>36</v>
      </c>
      <c r="M621">
        <v>6</v>
      </c>
      <c r="N621">
        <v>4</v>
      </c>
      <c r="O621">
        <v>20</v>
      </c>
      <c r="P621">
        <v>3</v>
      </c>
      <c r="Q621">
        <v>2</v>
      </c>
      <c r="R621">
        <v>1</v>
      </c>
      <c r="T621">
        <f t="shared" si="39"/>
        <v>0.10714285714285715</v>
      </c>
      <c r="U621">
        <f t="shared" si="36"/>
        <v>0.7407407407407407</v>
      </c>
      <c r="V621">
        <f t="shared" si="37"/>
        <v>0.62086092715231789</v>
      </c>
      <c r="W621">
        <f t="shared" si="38"/>
        <v>0.54911433172302737</v>
      </c>
    </row>
    <row r="622" spans="4:23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>
        <v>0</v>
      </c>
      <c r="J622" t="s">
        <v>35</v>
      </c>
      <c r="K622">
        <v>0</v>
      </c>
      <c r="L622" t="s">
        <v>35</v>
      </c>
      <c r="M622">
        <v>8</v>
      </c>
      <c r="N622">
        <v>0</v>
      </c>
      <c r="O622">
        <v>15</v>
      </c>
      <c r="P622">
        <v>9</v>
      </c>
      <c r="Q622">
        <v>2</v>
      </c>
      <c r="R622">
        <v>0</v>
      </c>
      <c r="T622">
        <f t="shared" si="39"/>
        <v>8.9285714285714288E-2</v>
      </c>
      <c r="U622">
        <f t="shared" si="36"/>
        <v>0.85185185185185186</v>
      </c>
      <c r="V622">
        <f t="shared" si="37"/>
        <v>0.94370860927152322</v>
      </c>
      <c r="W622">
        <f t="shared" si="38"/>
        <v>0.8969404186795491</v>
      </c>
    </row>
    <row r="623" spans="4:23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>
        <v>2</v>
      </c>
      <c r="J623" t="s">
        <v>40</v>
      </c>
      <c r="K623">
        <v>0</v>
      </c>
      <c r="L623" t="s">
        <v>36</v>
      </c>
      <c r="M623">
        <v>11</v>
      </c>
      <c r="N623">
        <v>5</v>
      </c>
      <c r="O623">
        <v>10</v>
      </c>
      <c r="P623">
        <v>7</v>
      </c>
      <c r="Q623">
        <v>1</v>
      </c>
      <c r="R623">
        <v>0</v>
      </c>
      <c r="T623">
        <f t="shared" si="39"/>
        <v>0.25</v>
      </c>
      <c r="U623">
        <f t="shared" si="36"/>
        <v>0.68518518518518523</v>
      </c>
      <c r="V623">
        <f t="shared" si="37"/>
        <v>0.55629139072847678</v>
      </c>
      <c r="W623">
        <f t="shared" si="38"/>
        <v>0.51851851851851849</v>
      </c>
    </row>
    <row r="624" spans="4:23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>
        <v>1</v>
      </c>
      <c r="J624" t="s">
        <v>36</v>
      </c>
      <c r="K624">
        <v>0</v>
      </c>
      <c r="L624" t="s">
        <v>36</v>
      </c>
      <c r="M624">
        <v>4</v>
      </c>
      <c r="N624">
        <v>3</v>
      </c>
      <c r="O624">
        <v>11</v>
      </c>
      <c r="P624">
        <v>1</v>
      </c>
      <c r="Q624">
        <v>3</v>
      </c>
      <c r="R624">
        <v>1</v>
      </c>
      <c r="T624">
        <f t="shared" si="39"/>
        <v>7.1428571428571438E-2</v>
      </c>
      <c r="U624">
        <f t="shared" si="36"/>
        <v>3.7037037037037035E-2</v>
      </c>
      <c r="V624">
        <f t="shared" si="37"/>
        <v>5.9602649006622516E-2</v>
      </c>
      <c r="W624">
        <f t="shared" si="38"/>
        <v>7.2463768115942032E-2</v>
      </c>
    </row>
    <row r="625" spans="4:23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>
        <v>1</v>
      </c>
      <c r="J625" t="s">
        <v>35</v>
      </c>
      <c r="K625">
        <v>1</v>
      </c>
      <c r="L625" t="s">
        <v>36</v>
      </c>
      <c r="M625">
        <v>8</v>
      </c>
      <c r="N625">
        <v>2</v>
      </c>
      <c r="O625">
        <v>8</v>
      </c>
      <c r="P625">
        <v>4</v>
      </c>
      <c r="Q625">
        <v>0</v>
      </c>
      <c r="R625">
        <v>0</v>
      </c>
      <c r="T625">
        <f t="shared" si="39"/>
        <v>7.1428571428571438E-2</v>
      </c>
      <c r="U625">
        <f t="shared" si="36"/>
        <v>0.40740740740740738</v>
      </c>
      <c r="V625">
        <f t="shared" si="37"/>
        <v>0.38907284768211919</v>
      </c>
      <c r="W625">
        <f t="shared" si="38"/>
        <v>0.37037037037037035</v>
      </c>
    </row>
    <row r="626" spans="4:23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>
        <v>0</v>
      </c>
      <c r="J626" t="s">
        <v>35</v>
      </c>
      <c r="K626">
        <v>0</v>
      </c>
      <c r="L626" t="s">
        <v>35</v>
      </c>
      <c r="M626">
        <v>3</v>
      </c>
      <c r="N626">
        <v>1</v>
      </c>
      <c r="O626">
        <v>13</v>
      </c>
      <c r="P626">
        <v>4</v>
      </c>
      <c r="Q626">
        <v>1</v>
      </c>
      <c r="R626">
        <v>0</v>
      </c>
      <c r="T626">
        <f t="shared" si="39"/>
        <v>8.9285714285714288E-2</v>
      </c>
      <c r="U626">
        <f t="shared" si="36"/>
        <v>0.29629629629629628</v>
      </c>
      <c r="V626">
        <f t="shared" si="37"/>
        <v>0.3129139072847682</v>
      </c>
      <c r="W626">
        <f t="shared" si="38"/>
        <v>0.30756843800322059</v>
      </c>
    </row>
    <row r="627" spans="4:23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>
        <v>3</v>
      </c>
      <c r="J627" t="s">
        <v>40</v>
      </c>
      <c r="K627">
        <v>2</v>
      </c>
      <c r="L627" t="s">
        <v>40</v>
      </c>
      <c r="M627">
        <v>14</v>
      </c>
      <c r="N627">
        <v>7</v>
      </c>
      <c r="O627">
        <v>15</v>
      </c>
      <c r="P627">
        <v>6</v>
      </c>
      <c r="Q627">
        <v>3</v>
      </c>
      <c r="R627">
        <v>0</v>
      </c>
      <c r="T627">
        <f t="shared" si="39"/>
        <v>0.2142857142857143</v>
      </c>
      <c r="U627">
        <f t="shared" si="36"/>
        <v>0.61111111111111116</v>
      </c>
      <c r="V627">
        <f t="shared" si="37"/>
        <v>0.53807947019867552</v>
      </c>
      <c r="W627">
        <f t="shared" si="38"/>
        <v>0.47987117552334946</v>
      </c>
    </row>
    <row r="628" spans="4:23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>
        <v>1</v>
      </c>
      <c r="J628" t="s">
        <v>40</v>
      </c>
      <c r="K628">
        <v>1</v>
      </c>
      <c r="L628" t="s">
        <v>40</v>
      </c>
      <c r="M628">
        <v>14</v>
      </c>
      <c r="N628">
        <v>5</v>
      </c>
      <c r="O628">
        <v>13</v>
      </c>
      <c r="P628">
        <v>2</v>
      </c>
      <c r="Q628">
        <v>1</v>
      </c>
      <c r="R628">
        <v>0</v>
      </c>
      <c r="T628">
        <f t="shared" si="39"/>
        <v>0.28571428571428575</v>
      </c>
      <c r="U628">
        <f t="shared" si="36"/>
        <v>0.35185185185185186</v>
      </c>
      <c r="V628">
        <f t="shared" si="37"/>
        <v>0.31953642384105962</v>
      </c>
      <c r="W628">
        <f t="shared" si="38"/>
        <v>0.28019323671497587</v>
      </c>
    </row>
    <row r="629" spans="4:23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>
        <v>2</v>
      </c>
      <c r="J629" t="s">
        <v>40</v>
      </c>
      <c r="K629">
        <v>1</v>
      </c>
      <c r="L629" t="s">
        <v>40</v>
      </c>
      <c r="M629">
        <v>11</v>
      </c>
      <c r="N629">
        <v>6</v>
      </c>
      <c r="O629">
        <v>12</v>
      </c>
      <c r="P629">
        <v>2</v>
      </c>
      <c r="Q629">
        <v>1</v>
      </c>
      <c r="R629">
        <v>0</v>
      </c>
      <c r="T629">
        <f t="shared" si="39"/>
        <v>0.16071428571428573</v>
      </c>
      <c r="U629">
        <f t="shared" si="36"/>
        <v>0.35185185185185186</v>
      </c>
      <c r="V629">
        <f t="shared" si="37"/>
        <v>0.33940397350993379</v>
      </c>
      <c r="W629">
        <f t="shared" si="38"/>
        <v>0.25442834138486314</v>
      </c>
    </row>
    <row r="630" spans="4:23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>
        <v>1</v>
      </c>
      <c r="J630" t="s">
        <v>35</v>
      </c>
      <c r="K630">
        <v>0</v>
      </c>
      <c r="L630" t="s">
        <v>35</v>
      </c>
      <c r="M630">
        <v>16</v>
      </c>
      <c r="N630">
        <v>4</v>
      </c>
      <c r="O630">
        <v>13</v>
      </c>
      <c r="P630">
        <v>3</v>
      </c>
      <c r="Q630">
        <v>2</v>
      </c>
      <c r="R630">
        <v>0</v>
      </c>
      <c r="T630">
        <f t="shared" si="39"/>
        <v>0.26785714285714285</v>
      </c>
      <c r="U630">
        <f t="shared" si="36"/>
        <v>0.5</v>
      </c>
      <c r="V630">
        <f t="shared" si="37"/>
        <v>0.4685430463576159</v>
      </c>
      <c r="W630">
        <f t="shared" si="38"/>
        <v>0.44766505636070852</v>
      </c>
    </row>
    <row r="631" spans="4:23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>
        <v>0</v>
      </c>
      <c r="J631" t="s">
        <v>35</v>
      </c>
      <c r="K631">
        <v>0</v>
      </c>
      <c r="L631" t="s">
        <v>35</v>
      </c>
      <c r="M631">
        <v>16</v>
      </c>
      <c r="N631">
        <v>6</v>
      </c>
      <c r="O631">
        <v>9</v>
      </c>
      <c r="P631">
        <v>5</v>
      </c>
      <c r="Q631">
        <v>2</v>
      </c>
      <c r="R631">
        <v>0</v>
      </c>
      <c r="T631">
        <f t="shared" si="39"/>
        <v>0.26785714285714285</v>
      </c>
      <c r="U631">
        <f t="shared" si="36"/>
        <v>0.40740740740740738</v>
      </c>
      <c r="V631">
        <f t="shared" si="37"/>
        <v>0.42218543046357615</v>
      </c>
      <c r="W631">
        <f t="shared" si="38"/>
        <v>0.38486312399355876</v>
      </c>
    </row>
    <row r="632" spans="4:23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>
        <v>2</v>
      </c>
      <c r="J632" t="s">
        <v>36</v>
      </c>
      <c r="K632">
        <v>1</v>
      </c>
      <c r="L632" t="s">
        <v>35</v>
      </c>
      <c r="M632">
        <v>17</v>
      </c>
      <c r="N632">
        <v>3</v>
      </c>
      <c r="O632">
        <v>6</v>
      </c>
      <c r="P632">
        <v>8</v>
      </c>
      <c r="Q632">
        <v>0</v>
      </c>
      <c r="R632">
        <v>0</v>
      </c>
      <c r="T632">
        <f t="shared" si="39"/>
        <v>0.44642857142857145</v>
      </c>
      <c r="U632">
        <f t="shared" si="36"/>
        <v>0.46296296296296297</v>
      </c>
      <c r="V632">
        <f t="shared" si="37"/>
        <v>0.40066225165562913</v>
      </c>
      <c r="W632">
        <f t="shared" si="38"/>
        <v>0.37359098228663445</v>
      </c>
    </row>
    <row r="633" spans="4:23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>
        <v>4</v>
      </c>
      <c r="J633" t="s">
        <v>40</v>
      </c>
      <c r="K633">
        <v>3</v>
      </c>
      <c r="L633" t="s">
        <v>40</v>
      </c>
      <c r="M633">
        <v>14</v>
      </c>
      <c r="N633">
        <v>6</v>
      </c>
      <c r="O633">
        <v>10</v>
      </c>
      <c r="P633">
        <v>6</v>
      </c>
      <c r="Q633">
        <v>0</v>
      </c>
      <c r="R633">
        <v>0</v>
      </c>
      <c r="T633">
        <f t="shared" si="39"/>
        <v>0.26785714285714285</v>
      </c>
      <c r="U633">
        <f t="shared" si="36"/>
        <v>0.53703703703703709</v>
      </c>
      <c r="V633">
        <f t="shared" si="37"/>
        <v>0.42052980132450329</v>
      </c>
      <c r="W633">
        <f t="shared" si="38"/>
        <v>0.40418679549114334</v>
      </c>
    </row>
    <row r="634" spans="4:23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>
        <v>2</v>
      </c>
      <c r="J634" t="s">
        <v>36</v>
      </c>
      <c r="K634">
        <v>0</v>
      </c>
      <c r="L634" t="s">
        <v>35</v>
      </c>
      <c r="M634">
        <v>9</v>
      </c>
      <c r="N634">
        <v>3</v>
      </c>
      <c r="O634">
        <v>9</v>
      </c>
      <c r="P634">
        <v>9</v>
      </c>
      <c r="Q634">
        <v>1</v>
      </c>
      <c r="R634">
        <v>0</v>
      </c>
      <c r="T634">
        <f t="shared" si="39"/>
        <v>7.1428571428571438E-2</v>
      </c>
      <c r="U634">
        <f t="shared" si="36"/>
        <v>0.72222222222222221</v>
      </c>
      <c r="V634">
        <f t="shared" si="37"/>
        <v>0.61092715231788075</v>
      </c>
      <c r="W634">
        <f t="shared" si="38"/>
        <v>0.56521739130434778</v>
      </c>
    </row>
    <row r="635" spans="4:23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>
        <v>1</v>
      </c>
      <c r="J635" t="s">
        <v>40</v>
      </c>
      <c r="K635">
        <v>1</v>
      </c>
      <c r="L635" t="s">
        <v>40</v>
      </c>
      <c r="M635">
        <v>5</v>
      </c>
      <c r="N635">
        <v>2</v>
      </c>
      <c r="O635">
        <v>15</v>
      </c>
      <c r="P635">
        <v>0</v>
      </c>
      <c r="Q635">
        <v>3</v>
      </c>
      <c r="R635">
        <v>0</v>
      </c>
      <c r="T635">
        <f t="shared" si="39"/>
        <v>0.19642857142857145</v>
      </c>
      <c r="U635">
        <f t="shared" si="36"/>
        <v>0.16666666666666666</v>
      </c>
      <c r="V635">
        <f t="shared" si="37"/>
        <v>0.2119205298013245</v>
      </c>
      <c r="W635">
        <f t="shared" si="38"/>
        <v>0.20772946859903382</v>
      </c>
    </row>
    <row r="636" spans="4:23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>
        <v>1</v>
      </c>
      <c r="J636" t="s">
        <v>40</v>
      </c>
      <c r="K636">
        <v>1</v>
      </c>
      <c r="L636" t="s">
        <v>40</v>
      </c>
      <c r="M636">
        <v>13</v>
      </c>
      <c r="N636">
        <v>5</v>
      </c>
      <c r="O636">
        <v>9</v>
      </c>
      <c r="P636">
        <v>7</v>
      </c>
      <c r="Q636">
        <v>3</v>
      </c>
      <c r="R636">
        <v>0</v>
      </c>
      <c r="T636">
        <f t="shared" si="39"/>
        <v>0.35714285714285715</v>
      </c>
      <c r="U636">
        <f t="shared" si="36"/>
        <v>0.57407407407407407</v>
      </c>
      <c r="V636">
        <f t="shared" si="37"/>
        <v>0.47019867549668876</v>
      </c>
      <c r="W636">
        <f t="shared" si="38"/>
        <v>0.40740740740740738</v>
      </c>
    </row>
    <row r="637" spans="4:23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>
        <v>2</v>
      </c>
      <c r="J637" t="s">
        <v>40</v>
      </c>
      <c r="K637">
        <v>1</v>
      </c>
      <c r="L637" t="s">
        <v>40</v>
      </c>
      <c r="M637">
        <v>10</v>
      </c>
      <c r="N637">
        <v>5</v>
      </c>
      <c r="O637">
        <v>7</v>
      </c>
      <c r="P637">
        <v>7</v>
      </c>
      <c r="Q637">
        <v>3</v>
      </c>
      <c r="R637">
        <v>0</v>
      </c>
      <c r="T637">
        <f t="shared" si="39"/>
        <v>0.23214285714285718</v>
      </c>
      <c r="U637">
        <f t="shared" si="36"/>
        <v>0.27777777777777779</v>
      </c>
      <c r="V637">
        <f t="shared" si="37"/>
        <v>0.25993377483443708</v>
      </c>
      <c r="W637">
        <f t="shared" si="38"/>
        <v>0.22383252818035426</v>
      </c>
    </row>
    <row r="638" spans="4:23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>
        <v>4</v>
      </c>
      <c r="J638" t="s">
        <v>40</v>
      </c>
      <c r="K638">
        <v>2</v>
      </c>
      <c r="L638" t="s">
        <v>40</v>
      </c>
      <c r="M638">
        <v>10</v>
      </c>
      <c r="N638">
        <v>6</v>
      </c>
      <c r="O638">
        <v>14</v>
      </c>
      <c r="P638">
        <v>4</v>
      </c>
      <c r="Q638">
        <v>1</v>
      </c>
      <c r="R638">
        <v>0</v>
      </c>
      <c r="T638">
        <f t="shared" si="39"/>
        <v>0.3035714285714286</v>
      </c>
      <c r="U638">
        <f t="shared" si="36"/>
        <v>0.64814814814814814</v>
      </c>
      <c r="V638">
        <f t="shared" si="37"/>
        <v>0.56788079470198671</v>
      </c>
      <c r="W638">
        <f t="shared" si="38"/>
        <v>0.55555555555555558</v>
      </c>
    </row>
    <row r="639" spans="4:23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>
        <v>4</v>
      </c>
      <c r="J639" t="s">
        <v>40</v>
      </c>
      <c r="K639">
        <v>1</v>
      </c>
      <c r="L639" t="s">
        <v>40</v>
      </c>
      <c r="M639">
        <v>18</v>
      </c>
      <c r="N639">
        <v>12</v>
      </c>
      <c r="O639">
        <v>12</v>
      </c>
      <c r="P639">
        <v>6</v>
      </c>
      <c r="Q639">
        <v>0</v>
      </c>
      <c r="R639">
        <v>0</v>
      </c>
      <c r="T639">
        <f t="shared" si="39"/>
        <v>0.69642857142857151</v>
      </c>
      <c r="U639">
        <f t="shared" si="36"/>
        <v>0.5</v>
      </c>
      <c r="V639">
        <f t="shared" si="37"/>
        <v>0.43211920529801323</v>
      </c>
      <c r="W639">
        <f t="shared" si="38"/>
        <v>0.39613526570048307</v>
      </c>
    </row>
    <row r="640" spans="4:23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>
        <v>1</v>
      </c>
      <c r="J640" t="s">
        <v>35</v>
      </c>
      <c r="K640">
        <v>1</v>
      </c>
      <c r="L640" t="s">
        <v>40</v>
      </c>
      <c r="M640">
        <v>15</v>
      </c>
      <c r="N640">
        <v>7</v>
      </c>
      <c r="O640">
        <v>16</v>
      </c>
      <c r="P640">
        <v>3</v>
      </c>
      <c r="Q640">
        <v>3</v>
      </c>
      <c r="R640">
        <v>0</v>
      </c>
      <c r="T640">
        <f t="shared" si="39"/>
        <v>0.4107142857142857</v>
      </c>
      <c r="U640">
        <f t="shared" si="36"/>
        <v>0.46296296296296297</v>
      </c>
      <c r="V640">
        <f t="shared" si="37"/>
        <v>0.44536423841059603</v>
      </c>
      <c r="W640">
        <f t="shared" si="38"/>
        <v>0.45249597423510468</v>
      </c>
    </row>
    <row r="641" spans="4:23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>
        <v>3</v>
      </c>
      <c r="J641" t="s">
        <v>35</v>
      </c>
      <c r="K641">
        <v>1</v>
      </c>
      <c r="L641" t="s">
        <v>35</v>
      </c>
      <c r="M641">
        <v>17</v>
      </c>
      <c r="N641">
        <v>5</v>
      </c>
      <c r="O641">
        <v>13</v>
      </c>
      <c r="P641">
        <v>6</v>
      </c>
      <c r="Q641">
        <v>4</v>
      </c>
      <c r="R641">
        <v>0</v>
      </c>
      <c r="T641">
        <f t="shared" si="39"/>
        <v>0.3035714285714286</v>
      </c>
      <c r="U641">
        <f t="shared" si="36"/>
        <v>0.37037037037037035</v>
      </c>
      <c r="V641">
        <f t="shared" si="37"/>
        <v>0.29801324503311261</v>
      </c>
      <c r="W641">
        <f t="shared" si="38"/>
        <v>0.24315619967793881</v>
      </c>
    </row>
    <row r="642" spans="4:23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>
        <v>2</v>
      </c>
      <c r="J642" t="s">
        <v>40</v>
      </c>
      <c r="K642">
        <v>2</v>
      </c>
      <c r="L642" t="s">
        <v>40</v>
      </c>
      <c r="M642">
        <v>8</v>
      </c>
      <c r="N642">
        <v>4</v>
      </c>
      <c r="O642">
        <v>10</v>
      </c>
      <c r="P642">
        <v>5</v>
      </c>
      <c r="Q642">
        <v>0</v>
      </c>
      <c r="R642">
        <v>0</v>
      </c>
      <c r="T642">
        <f t="shared" si="39"/>
        <v>0.125</v>
      </c>
      <c r="U642">
        <f t="shared" si="36"/>
        <v>0.20370370370370369</v>
      </c>
      <c r="V642">
        <f t="shared" si="37"/>
        <v>0.24834437086092714</v>
      </c>
      <c r="W642">
        <f t="shared" si="38"/>
        <v>0.24798711755233493</v>
      </c>
    </row>
    <row r="643" spans="4:23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>
        <v>1</v>
      </c>
      <c r="J643" t="s">
        <v>35</v>
      </c>
      <c r="K643">
        <v>0</v>
      </c>
      <c r="L643" t="s">
        <v>35</v>
      </c>
      <c r="M643">
        <v>19</v>
      </c>
      <c r="N643">
        <v>5</v>
      </c>
      <c r="O643">
        <v>14</v>
      </c>
      <c r="P643">
        <v>9</v>
      </c>
      <c r="Q643">
        <v>1</v>
      </c>
      <c r="R643">
        <v>0</v>
      </c>
      <c r="T643">
        <f t="shared" si="39"/>
        <v>0.26785714285714285</v>
      </c>
      <c r="U643">
        <f t="shared" ref="U643:U706" si="40">(F643-(MIN($F$2:$F$761)))/((MAX($F$2:$F$761))-(MIN($F$2:$F$761)))</f>
        <v>0.61111111111111116</v>
      </c>
      <c r="V643">
        <f t="shared" ref="V643:V706" si="41">(G643-(MIN($G$2:$G$761)))/((MAX($G$2:$G$761))-(MIN($G$2:$G$761)))</f>
        <v>0.51158940397350994</v>
      </c>
      <c r="W643">
        <f t="shared" ref="W643:W706" si="42">(H643-(MIN($H$2:$H$761)))/((MAX($H$2:$H$761))-(MIN($H$2:$H$761)))</f>
        <v>0.44122383252818037</v>
      </c>
    </row>
    <row r="644" spans="4:23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>
        <v>1</v>
      </c>
      <c r="J644" t="s">
        <v>35</v>
      </c>
      <c r="K644">
        <v>0</v>
      </c>
      <c r="L644" t="s">
        <v>35</v>
      </c>
      <c r="M644">
        <v>6</v>
      </c>
      <c r="N644">
        <v>2</v>
      </c>
      <c r="O644">
        <v>10</v>
      </c>
      <c r="P644">
        <v>8</v>
      </c>
      <c r="Q644">
        <v>1</v>
      </c>
      <c r="R644">
        <v>0</v>
      </c>
      <c r="T644">
        <f t="shared" ref="T644:T707" si="43">(E644-(MIN($E$2:$E$761)))/((MAX($E$2:$E$761))-(MIN($E$2:$E$761)))</f>
        <v>7.1428571428571438E-2</v>
      </c>
      <c r="U644">
        <f t="shared" si="40"/>
        <v>0.7592592592592593</v>
      </c>
      <c r="V644">
        <f t="shared" si="41"/>
        <v>0.5016556291390728</v>
      </c>
      <c r="W644">
        <f t="shared" si="42"/>
        <v>0.47665056360708535</v>
      </c>
    </row>
    <row r="645" spans="4:23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>
        <v>2</v>
      </c>
      <c r="J645" t="s">
        <v>40</v>
      </c>
      <c r="K645">
        <v>1</v>
      </c>
      <c r="L645" t="s">
        <v>36</v>
      </c>
      <c r="M645">
        <v>11</v>
      </c>
      <c r="N645">
        <v>5</v>
      </c>
      <c r="O645">
        <v>15</v>
      </c>
      <c r="P645">
        <v>5</v>
      </c>
      <c r="Q645">
        <v>3</v>
      </c>
      <c r="R645">
        <v>0</v>
      </c>
      <c r="T645">
        <f t="shared" si="43"/>
        <v>0.3035714285714286</v>
      </c>
      <c r="U645">
        <f t="shared" si="40"/>
        <v>0.31481481481481483</v>
      </c>
      <c r="V645">
        <f t="shared" si="41"/>
        <v>0.33774834437086093</v>
      </c>
      <c r="W645">
        <f t="shared" si="42"/>
        <v>0.34621578099838968</v>
      </c>
    </row>
    <row r="646" spans="4:23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>
        <v>0</v>
      </c>
      <c r="J646" t="s">
        <v>35</v>
      </c>
      <c r="K646">
        <v>0</v>
      </c>
      <c r="L646" t="s">
        <v>35</v>
      </c>
      <c r="M646">
        <v>7</v>
      </c>
      <c r="N646">
        <v>2</v>
      </c>
      <c r="O646">
        <v>9</v>
      </c>
      <c r="P646">
        <v>2</v>
      </c>
      <c r="Q646">
        <v>2</v>
      </c>
      <c r="R646">
        <v>0</v>
      </c>
      <c r="T646">
        <f t="shared" si="43"/>
        <v>0.125</v>
      </c>
      <c r="U646">
        <f t="shared" si="40"/>
        <v>0.31481481481481483</v>
      </c>
      <c r="V646">
        <f t="shared" si="41"/>
        <v>0.38907284768211919</v>
      </c>
      <c r="W646">
        <f t="shared" si="42"/>
        <v>0.38969404186795492</v>
      </c>
    </row>
    <row r="647" spans="4:23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>
        <v>1</v>
      </c>
      <c r="J647" t="s">
        <v>36</v>
      </c>
      <c r="K647">
        <v>0</v>
      </c>
      <c r="L647" t="s">
        <v>35</v>
      </c>
      <c r="M647">
        <v>14</v>
      </c>
      <c r="N647">
        <v>4</v>
      </c>
      <c r="O647">
        <v>6</v>
      </c>
      <c r="P647">
        <v>5</v>
      </c>
      <c r="Q647">
        <v>1</v>
      </c>
      <c r="R647">
        <v>0</v>
      </c>
      <c r="T647">
        <f t="shared" si="43"/>
        <v>0.26785714285714285</v>
      </c>
      <c r="U647">
        <f t="shared" si="40"/>
        <v>0.46296296296296297</v>
      </c>
      <c r="V647">
        <f t="shared" si="41"/>
        <v>0.44370860927152317</v>
      </c>
      <c r="W647">
        <f t="shared" si="42"/>
        <v>0.40257648953301128</v>
      </c>
    </row>
    <row r="648" spans="4:23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>
        <v>2</v>
      </c>
      <c r="J648" t="s">
        <v>35</v>
      </c>
      <c r="K648">
        <v>2</v>
      </c>
      <c r="L648" t="s">
        <v>36</v>
      </c>
      <c r="M648">
        <v>12</v>
      </c>
      <c r="N648">
        <v>3</v>
      </c>
      <c r="O648">
        <v>16</v>
      </c>
      <c r="P648">
        <v>6</v>
      </c>
      <c r="Q648">
        <v>4</v>
      </c>
      <c r="R648">
        <v>0</v>
      </c>
      <c r="T648">
        <f t="shared" si="43"/>
        <v>0.25</v>
      </c>
      <c r="U648">
        <f t="shared" si="40"/>
        <v>0.59259259259259256</v>
      </c>
      <c r="V648">
        <f t="shared" si="41"/>
        <v>0.46357615894039733</v>
      </c>
      <c r="W648">
        <f t="shared" si="42"/>
        <v>0.44444444444444442</v>
      </c>
    </row>
    <row r="649" spans="4:23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>
        <v>0</v>
      </c>
      <c r="J649" t="s">
        <v>36</v>
      </c>
      <c r="K649">
        <v>0</v>
      </c>
      <c r="L649" t="s">
        <v>36</v>
      </c>
      <c r="M649">
        <v>13</v>
      </c>
      <c r="N649">
        <v>1</v>
      </c>
      <c r="O649">
        <v>17</v>
      </c>
      <c r="P649">
        <v>11</v>
      </c>
      <c r="Q649">
        <v>1</v>
      </c>
      <c r="R649">
        <v>0</v>
      </c>
      <c r="T649">
        <f t="shared" si="43"/>
        <v>0.17857142857142858</v>
      </c>
      <c r="U649">
        <f t="shared" si="40"/>
        <v>0.7592592592592593</v>
      </c>
      <c r="V649">
        <f t="shared" si="41"/>
        <v>0.55960264900662249</v>
      </c>
      <c r="W649">
        <f t="shared" si="42"/>
        <v>0.52657004830917875</v>
      </c>
    </row>
    <row r="650" spans="4:23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>
        <v>1</v>
      </c>
      <c r="J650" t="s">
        <v>40</v>
      </c>
      <c r="K650">
        <v>1</v>
      </c>
      <c r="L650" t="s">
        <v>40</v>
      </c>
      <c r="M650">
        <v>12</v>
      </c>
      <c r="N650">
        <v>5</v>
      </c>
      <c r="O650">
        <v>15</v>
      </c>
      <c r="P650">
        <v>3</v>
      </c>
      <c r="Q650">
        <v>0</v>
      </c>
      <c r="R650">
        <v>0</v>
      </c>
      <c r="T650">
        <f t="shared" si="43"/>
        <v>0.37500000000000006</v>
      </c>
      <c r="U650">
        <f t="shared" si="40"/>
        <v>0.40740740740740738</v>
      </c>
      <c r="V650">
        <f t="shared" si="41"/>
        <v>0.42052980132450329</v>
      </c>
      <c r="W650">
        <f t="shared" si="42"/>
        <v>0.4251207729468599</v>
      </c>
    </row>
    <row r="651" spans="4:23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>
        <v>0</v>
      </c>
      <c r="J651" t="s">
        <v>35</v>
      </c>
      <c r="K651">
        <v>0</v>
      </c>
      <c r="L651" t="s">
        <v>35</v>
      </c>
      <c r="M651">
        <v>3</v>
      </c>
      <c r="N651">
        <v>0</v>
      </c>
      <c r="O651">
        <v>11</v>
      </c>
      <c r="P651">
        <v>2</v>
      </c>
      <c r="Q651">
        <v>1</v>
      </c>
      <c r="R651">
        <v>0</v>
      </c>
      <c r="T651">
        <f t="shared" si="43"/>
        <v>3.5714285714285719E-2</v>
      </c>
      <c r="U651">
        <f t="shared" si="40"/>
        <v>0.29629629629629628</v>
      </c>
      <c r="V651">
        <f t="shared" si="41"/>
        <v>0.32450331125827814</v>
      </c>
      <c r="W651">
        <f t="shared" si="42"/>
        <v>0.32045088566827695</v>
      </c>
    </row>
    <row r="652" spans="4:23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>
        <v>0</v>
      </c>
      <c r="J652" t="s">
        <v>35</v>
      </c>
      <c r="K652">
        <v>0</v>
      </c>
      <c r="L652" t="s">
        <v>35</v>
      </c>
      <c r="M652">
        <v>10</v>
      </c>
      <c r="N652">
        <v>2</v>
      </c>
      <c r="O652">
        <v>6</v>
      </c>
      <c r="P652">
        <v>3</v>
      </c>
      <c r="Q652">
        <v>0</v>
      </c>
      <c r="R652">
        <v>0</v>
      </c>
      <c r="T652">
        <f t="shared" si="43"/>
        <v>7.1428571428571438E-2</v>
      </c>
      <c r="U652">
        <f t="shared" si="40"/>
        <v>0.35185185185185186</v>
      </c>
      <c r="V652">
        <f t="shared" si="41"/>
        <v>0.49337748344370863</v>
      </c>
      <c r="W652">
        <f t="shared" si="42"/>
        <v>0.45571658615136879</v>
      </c>
    </row>
    <row r="653" spans="4:23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>
        <v>0</v>
      </c>
      <c r="J653" t="s">
        <v>35</v>
      </c>
      <c r="K653">
        <v>0</v>
      </c>
      <c r="L653" t="s">
        <v>36</v>
      </c>
      <c r="M653">
        <v>14</v>
      </c>
      <c r="N653">
        <v>3</v>
      </c>
      <c r="O653">
        <v>7</v>
      </c>
      <c r="P653">
        <v>2</v>
      </c>
      <c r="Q653">
        <v>2</v>
      </c>
      <c r="R653">
        <v>0</v>
      </c>
      <c r="T653">
        <f t="shared" si="43"/>
        <v>0.16071428571428573</v>
      </c>
      <c r="U653">
        <f t="shared" si="40"/>
        <v>0.85185185185185186</v>
      </c>
      <c r="V653">
        <f t="shared" si="41"/>
        <v>0.73841059602649006</v>
      </c>
      <c r="W653">
        <f t="shared" si="42"/>
        <v>0.71336553945249592</v>
      </c>
    </row>
    <row r="654" spans="4:23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>
        <v>1</v>
      </c>
      <c r="J654" t="s">
        <v>35</v>
      </c>
      <c r="K654">
        <v>1</v>
      </c>
      <c r="L654" t="s">
        <v>36</v>
      </c>
      <c r="M654">
        <v>6</v>
      </c>
      <c r="N654">
        <v>1</v>
      </c>
      <c r="O654">
        <v>12</v>
      </c>
      <c r="P654">
        <v>7</v>
      </c>
      <c r="Q654">
        <v>2</v>
      </c>
      <c r="R654">
        <v>0</v>
      </c>
      <c r="T654">
        <f t="shared" si="43"/>
        <v>0.16071428571428573</v>
      </c>
      <c r="U654">
        <f t="shared" si="40"/>
        <v>0.44444444444444442</v>
      </c>
      <c r="V654">
        <f t="shared" si="41"/>
        <v>0.45198675496688739</v>
      </c>
      <c r="W654">
        <f t="shared" si="42"/>
        <v>0.42351046698872785</v>
      </c>
    </row>
    <row r="655" spans="4:23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>
        <v>0</v>
      </c>
      <c r="J655" t="s">
        <v>35</v>
      </c>
      <c r="K655">
        <v>0</v>
      </c>
      <c r="L655" t="s">
        <v>36</v>
      </c>
      <c r="M655">
        <v>15</v>
      </c>
      <c r="N655">
        <v>8</v>
      </c>
      <c r="O655">
        <v>7</v>
      </c>
      <c r="P655">
        <v>4</v>
      </c>
      <c r="Q655">
        <v>3</v>
      </c>
      <c r="R655">
        <v>0</v>
      </c>
      <c r="T655">
        <f t="shared" si="43"/>
        <v>0.26785714285714285</v>
      </c>
      <c r="U655">
        <f t="shared" si="40"/>
        <v>0.40740740740740738</v>
      </c>
      <c r="V655">
        <f t="shared" si="41"/>
        <v>0.28807947019867547</v>
      </c>
      <c r="W655">
        <f t="shared" si="42"/>
        <v>0.22705314009661837</v>
      </c>
    </row>
    <row r="656" spans="4:23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>
        <v>1</v>
      </c>
      <c r="J656" t="s">
        <v>35</v>
      </c>
      <c r="K656">
        <v>1</v>
      </c>
      <c r="L656" t="s">
        <v>40</v>
      </c>
      <c r="M656">
        <v>6</v>
      </c>
      <c r="N656">
        <v>4</v>
      </c>
      <c r="O656">
        <v>9</v>
      </c>
      <c r="P656">
        <v>4</v>
      </c>
      <c r="Q656">
        <v>1</v>
      </c>
      <c r="R656">
        <v>0</v>
      </c>
      <c r="T656">
        <f t="shared" si="43"/>
        <v>7.1428571428571438E-2</v>
      </c>
      <c r="U656">
        <f t="shared" si="40"/>
        <v>0.1111111111111111</v>
      </c>
      <c r="V656">
        <f t="shared" si="41"/>
        <v>0.13245033112582782</v>
      </c>
      <c r="W656">
        <f t="shared" si="42"/>
        <v>0.14170692431561996</v>
      </c>
    </row>
    <row r="657" spans="4:23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>
        <v>1</v>
      </c>
      <c r="J657" t="s">
        <v>40</v>
      </c>
      <c r="K657">
        <v>0</v>
      </c>
      <c r="L657" t="s">
        <v>36</v>
      </c>
      <c r="M657">
        <v>12</v>
      </c>
      <c r="N657">
        <v>4</v>
      </c>
      <c r="O657">
        <v>5</v>
      </c>
      <c r="P657">
        <v>5</v>
      </c>
      <c r="Q657">
        <v>2</v>
      </c>
      <c r="R657">
        <v>0</v>
      </c>
      <c r="T657">
        <f t="shared" si="43"/>
        <v>0.23214285714285718</v>
      </c>
      <c r="U657">
        <f t="shared" si="40"/>
        <v>0.33333333333333331</v>
      </c>
      <c r="V657">
        <f t="shared" si="41"/>
        <v>0.23178807947019867</v>
      </c>
      <c r="W657">
        <f t="shared" si="42"/>
        <v>0.20289855072463769</v>
      </c>
    </row>
    <row r="658" spans="4:23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>
        <v>1</v>
      </c>
      <c r="J658" t="s">
        <v>36</v>
      </c>
      <c r="K658">
        <v>1</v>
      </c>
      <c r="L658" t="s">
        <v>36</v>
      </c>
      <c r="M658">
        <v>12</v>
      </c>
      <c r="N658">
        <v>4</v>
      </c>
      <c r="O658">
        <v>16</v>
      </c>
      <c r="P658">
        <v>5</v>
      </c>
      <c r="Q658">
        <v>2</v>
      </c>
      <c r="R658">
        <v>0</v>
      </c>
      <c r="T658">
        <f t="shared" si="43"/>
        <v>0.2142857142857143</v>
      </c>
      <c r="U658">
        <f t="shared" si="40"/>
        <v>0.20370370370370369</v>
      </c>
      <c r="V658">
        <f t="shared" si="41"/>
        <v>0.21688741721854304</v>
      </c>
      <c r="W658">
        <f t="shared" si="42"/>
        <v>0.19967793880837359</v>
      </c>
    </row>
    <row r="659" spans="4:23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>
        <v>0</v>
      </c>
      <c r="J659" t="s">
        <v>35</v>
      </c>
      <c r="K659">
        <v>0</v>
      </c>
      <c r="L659" t="s">
        <v>36</v>
      </c>
      <c r="M659">
        <v>3</v>
      </c>
      <c r="N659">
        <v>3</v>
      </c>
      <c r="O659">
        <v>13</v>
      </c>
      <c r="P659">
        <v>2</v>
      </c>
      <c r="Q659">
        <v>0</v>
      </c>
      <c r="R659">
        <v>0</v>
      </c>
      <c r="T659">
        <f t="shared" si="43"/>
        <v>1.785714285714286E-2</v>
      </c>
      <c r="U659">
        <f t="shared" si="40"/>
        <v>0.3888888888888889</v>
      </c>
      <c r="V659">
        <f t="shared" si="41"/>
        <v>0.42384105960264901</v>
      </c>
      <c r="W659">
        <f t="shared" si="42"/>
        <v>0.38003220611916266</v>
      </c>
    </row>
    <row r="660" spans="4:23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>
        <v>2</v>
      </c>
      <c r="J660" t="s">
        <v>36</v>
      </c>
      <c r="K660">
        <v>1</v>
      </c>
      <c r="L660" t="s">
        <v>40</v>
      </c>
      <c r="M660">
        <v>17</v>
      </c>
      <c r="N660">
        <v>8</v>
      </c>
      <c r="O660">
        <v>16</v>
      </c>
      <c r="P660">
        <v>6</v>
      </c>
      <c r="Q660">
        <v>3</v>
      </c>
      <c r="R660">
        <v>0</v>
      </c>
      <c r="T660">
        <f t="shared" si="43"/>
        <v>0.3928571428571429</v>
      </c>
      <c r="U660">
        <f t="shared" si="40"/>
        <v>0.29629629629629628</v>
      </c>
      <c r="V660">
        <f t="shared" si="41"/>
        <v>0.27152317880794702</v>
      </c>
      <c r="W660">
        <f t="shared" si="42"/>
        <v>0.23510466988727857</v>
      </c>
    </row>
    <row r="661" spans="4:23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>
        <v>1</v>
      </c>
      <c r="J661" t="s">
        <v>36</v>
      </c>
      <c r="K661">
        <v>0</v>
      </c>
      <c r="L661" t="s">
        <v>35</v>
      </c>
      <c r="M661">
        <v>17</v>
      </c>
      <c r="N661">
        <v>6</v>
      </c>
      <c r="O661">
        <v>11</v>
      </c>
      <c r="P661">
        <v>9</v>
      </c>
      <c r="Q661">
        <v>1</v>
      </c>
      <c r="R661">
        <v>0</v>
      </c>
      <c r="T661">
        <f t="shared" si="43"/>
        <v>0.28571428571428575</v>
      </c>
      <c r="U661">
        <f t="shared" si="40"/>
        <v>0.83333333333333337</v>
      </c>
      <c r="V661">
        <f t="shared" si="41"/>
        <v>0.72516556291390732</v>
      </c>
      <c r="W661">
        <f t="shared" si="42"/>
        <v>0.6843800322061192</v>
      </c>
    </row>
    <row r="662" spans="4:23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>
        <v>1</v>
      </c>
      <c r="J662" t="s">
        <v>40</v>
      </c>
      <c r="K662">
        <v>0</v>
      </c>
      <c r="L662" t="s">
        <v>36</v>
      </c>
      <c r="M662">
        <v>9</v>
      </c>
      <c r="N662">
        <v>3</v>
      </c>
      <c r="O662">
        <v>15</v>
      </c>
      <c r="P662">
        <v>4</v>
      </c>
      <c r="Q662">
        <v>1</v>
      </c>
      <c r="R662">
        <v>0</v>
      </c>
      <c r="T662">
        <f t="shared" si="43"/>
        <v>0.25</v>
      </c>
      <c r="U662">
        <f t="shared" si="40"/>
        <v>0.48148148148148145</v>
      </c>
      <c r="V662">
        <f t="shared" si="41"/>
        <v>0.46026490066225167</v>
      </c>
      <c r="W662">
        <f t="shared" si="42"/>
        <v>0.41223832528180354</v>
      </c>
    </row>
    <row r="663" spans="4:23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>
        <v>1</v>
      </c>
      <c r="J663" t="s">
        <v>36</v>
      </c>
      <c r="K663">
        <v>0</v>
      </c>
      <c r="L663" t="s">
        <v>36</v>
      </c>
      <c r="M663">
        <v>10</v>
      </c>
      <c r="N663">
        <v>5</v>
      </c>
      <c r="O663">
        <v>8</v>
      </c>
      <c r="P663">
        <v>5</v>
      </c>
      <c r="Q663">
        <v>2</v>
      </c>
      <c r="R663">
        <v>0</v>
      </c>
      <c r="T663">
        <f t="shared" si="43"/>
        <v>0.14285714285714288</v>
      </c>
      <c r="U663">
        <f t="shared" si="40"/>
        <v>0.42592592592592593</v>
      </c>
      <c r="V663">
        <f t="shared" si="41"/>
        <v>0.44370860927152317</v>
      </c>
      <c r="W663">
        <f t="shared" si="42"/>
        <v>0.40096618357487923</v>
      </c>
    </row>
    <row r="664" spans="4:23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>
        <v>4</v>
      </c>
      <c r="J664" t="s">
        <v>40</v>
      </c>
      <c r="K664">
        <v>3</v>
      </c>
      <c r="L664" t="s">
        <v>40</v>
      </c>
      <c r="M664">
        <v>11</v>
      </c>
      <c r="N664">
        <v>6</v>
      </c>
      <c r="O664">
        <v>13</v>
      </c>
      <c r="P664">
        <v>3</v>
      </c>
      <c r="Q664">
        <v>1</v>
      </c>
      <c r="R664">
        <v>0</v>
      </c>
      <c r="T664">
        <f t="shared" si="43"/>
        <v>0.26785714285714285</v>
      </c>
      <c r="U664">
        <f t="shared" si="40"/>
        <v>0.40740740740740738</v>
      </c>
      <c r="V664">
        <f t="shared" si="41"/>
        <v>0.30794701986754969</v>
      </c>
      <c r="W664">
        <f t="shared" si="42"/>
        <v>0.27375201288244766</v>
      </c>
    </row>
    <row r="665" spans="4:23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>
        <v>2</v>
      </c>
      <c r="J665" t="s">
        <v>36</v>
      </c>
      <c r="K665">
        <v>1</v>
      </c>
      <c r="L665" t="s">
        <v>35</v>
      </c>
      <c r="M665">
        <v>15</v>
      </c>
      <c r="N665">
        <v>3</v>
      </c>
      <c r="O665">
        <v>10</v>
      </c>
      <c r="P665">
        <v>5</v>
      </c>
      <c r="Q665">
        <v>5</v>
      </c>
      <c r="R665">
        <v>0</v>
      </c>
      <c r="T665">
        <f t="shared" si="43"/>
        <v>0.35714285714285715</v>
      </c>
      <c r="U665">
        <f t="shared" si="40"/>
        <v>0.31481481481481483</v>
      </c>
      <c r="V665">
        <f t="shared" si="41"/>
        <v>0.25993377483443708</v>
      </c>
      <c r="W665">
        <f t="shared" si="42"/>
        <v>0.2318840579710145</v>
      </c>
    </row>
    <row r="666" spans="4:23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>
        <v>2</v>
      </c>
      <c r="J666" t="s">
        <v>40</v>
      </c>
      <c r="K666">
        <v>1</v>
      </c>
      <c r="L666" t="s">
        <v>40</v>
      </c>
      <c r="M666">
        <v>5</v>
      </c>
      <c r="N666">
        <v>3</v>
      </c>
      <c r="O666">
        <v>13</v>
      </c>
      <c r="P666">
        <v>1</v>
      </c>
      <c r="Q666">
        <v>0</v>
      </c>
      <c r="R666">
        <v>0</v>
      </c>
      <c r="T666">
        <f t="shared" si="43"/>
        <v>7.1428571428571438E-2</v>
      </c>
      <c r="U666">
        <f t="shared" si="40"/>
        <v>0.31481481481481483</v>
      </c>
      <c r="V666">
        <f t="shared" si="41"/>
        <v>0.38245033112582782</v>
      </c>
      <c r="W666">
        <f t="shared" si="42"/>
        <v>0.38647342995169082</v>
      </c>
    </row>
    <row r="667" spans="4:23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>
        <v>2</v>
      </c>
      <c r="J667" t="s">
        <v>40</v>
      </c>
      <c r="K667">
        <v>1</v>
      </c>
      <c r="L667" t="s">
        <v>36</v>
      </c>
      <c r="M667">
        <v>10</v>
      </c>
      <c r="N667">
        <v>4</v>
      </c>
      <c r="O667">
        <v>7</v>
      </c>
      <c r="P667">
        <v>3</v>
      </c>
      <c r="Q667">
        <v>0</v>
      </c>
      <c r="R667">
        <v>0</v>
      </c>
      <c r="T667">
        <f t="shared" si="43"/>
        <v>0.14285714285714288</v>
      </c>
      <c r="U667">
        <f t="shared" si="40"/>
        <v>0.35185185185185186</v>
      </c>
      <c r="V667">
        <f t="shared" si="41"/>
        <v>0.29801324503311261</v>
      </c>
      <c r="W667">
        <f t="shared" si="42"/>
        <v>0.214170692431562</v>
      </c>
    </row>
    <row r="668" spans="4:23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>
        <v>0</v>
      </c>
      <c r="J668" t="s">
        <v>35</v>
      </c>
      <c r="K668">
        <v>0</v>
      </c>
      <c r="L668" t="s">
        <v>35</v>
      </c>
      <c r="M668">
        <v>8</v>
      </c>
      <c r="N668">
        <v>2</v>
      </c>
      <c r="O668">
        <v>13</v>
      </c>
      <c r="P668">
        <v>4</v>
      </c>
      <c r="Q668">
        <v>3</v>
      </c>
      <c r="R668">
        <v>0</v>
      </c>
      <c r="T668">
        <f t="shared" si="43"/>
        <v>7.1428571428571438E-2</v>
      </c>
      <c r="U668">
        <f t="shared" si="40"/>
        <v>0.64814814814814814</v>
      </c>
      <c r="V668">
        <f t="shared" si="41"/>
        <v>0.56622516556291391</v>
      </c>
      <c r="W668">
        <f t="shared" si="42"/>
        <v>0.54428341384863121</v>
      </c>
    </row>
    <row r="669" spans="4:23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>
        <v>0</v>
      </c>
      <c r="J669" t="s">
        <v>35</v>
      </c>
      <c r="K669">
        <v>0</v>
      </c>
      <c r="L669" t="s">
        <v>36</v>
      </c>
      <c r="M669">
        <v>12</v>
      </c>
      <c r="N669">
        <v>4</v>
      </c>
      <c r="O669">
        <v>10</v>
      </c>
      <c r="P669">
        <v>5</v>
      </c>
      <c r="Q669">
        <v>0</v>
      </c>
      <c r="R669">
        <v>0</v>
      </c>
      <c r="T669">
        <f t="shared" si="43"/>
        <v>0.16071428571428573</v>
      </c>
      <c r="U669">
        <f t="shared" si="40"/>
        <v>0.37037037037037035</v>
      </c>
      <c r="V669">
        <f t="shared" si="41"/>
        <v>0.4056291390728477</v>
      </c>
      <c r="W669">
        <f t="shared" si="42"/>
        <v>0.39935587761674718</v>
      </c>
    </row>
    <row r="670" spans="4:23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>
        <v>3</v>
      </c>
      <c r="J670" t="s">
        <v>40</v>
      </c>
      <c r="K670">
        <v>1</v>
      </c>
      <c r="L670" t="s">
        <v>40</v>
      </c>
      <c r="M670">
        <v>18</v>
      </c>
      <c r="N670">
        <v>5</v>
      </c>
      <c r="O670">
        <v>6</v>
      </c>
      <c r="P670">
        <v>4</v>
      </c>
      <c r="Q670">
        <v>0</v>
      </c>
      <c r="R670">
        <v>0</v>
      </c>
      <c r="T670">
        <f t="shared" si="43"/>
        <v>0.16071428571428573</v>
      </c>
      <c r="U670">
        <f t="shared" si="40"/>
        <v>0.44444444444444442</v>
      </c>
      <c r="V670">
        <f t="shared" si="41"/>
        <v>0.49172185430463577</v>
      </c>
      <c r="W670">
        <f t="shared" si="42"/>
        <v>0.41062801932367149</v>
      </c>
    </row>
    <row r="671" spans="4:23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>
        <v>1</v>
      </c>
      <c r="J671" t="s">
        <v>35</v>
      </c>
      <c r="K671">
        <v>0</v>
      </c>
      <c r="L671" t="s">
        <v>35</v>
      </c>
      <c r="M671">
        <v>9</v>
      </c>
      <c r="N671">
        <v>3</v>
      </c>
      <c r="O671">
        <v>10</v>
      </c>
      <c r="P671">
        <v>4</v>
      </c>
      <c r="Q671">
        <v>2</v>
      </c>
      <c r="R671">
        <v>0</v>
      </c>
      <c r="T671">
        <f t="shared" si="43"/>
        <v>0.17857142857142858</v>
      </c>
      <c r="U671">
        <f t="shared" si="40"/>
        <v>0.48148148148148145</v>
      </c>
      <c r="V671">
        <f t="shared" si="41"/>
        <v>0.48675496688741721</v>
      </c>
      <c r="W671">
        <f t="shared" si="42"/>
        <v>0.47665056360708535</v>
      </c>
    </row>
    <row r="672" spans="4:23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>
        <v>0</v>
      </c>
      <c r="J672" t="s">
        <v>35</v>
      </c>
      <c r="K672">
        <v>0</v>
      </c>
      <c r="L672" t="s">
        <v>35</v>
      </c>
      <c r="M672">
        <v>10</v>
      </c>
      <c r="N672">
        <v>1</v>
      </c>
      <c r="O672">
        <v>12</v>
      </c>
      <c r="P672">
        <v>2</v>
      </c>
      <c r="Q672">
        <v>2</v>
      </c>
      <c r="R672">
        <v>0</v>
      </c>
      <c r="T672">
        <f t="shared" si="43"/>
        <v>0.23214285714285718</v>
      </c>
      <c r="U672">
        <f t="shared" si="40"/>
        <v>0.64814814814814814</v>
      </c>
      <c r="V672">
        <f t="shared" si="41"/>
        <v>0.67549668874172186</v>
      </c>
      <c r="W672">
        <f t="shared" si="42"/>
        <v>0.6280193236714976</v>
      </c>
    </row>
    <row r="673" spans="4:23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>
        <v>0</v>
      </c>
      <c r="J673" t="s">
        <v>35</v>
      </c>
      <c r="K673">
        <v>0</v>
      </c>
      <c r="L673" t="s">
        <v>35</v>
      </c>
      <c r="M673">
        <v>23</v>
      </c>
      <c r="N673">
        <v>6</v>
      </c>
      <c r="O673">
        <v>12</v>
      </c>
      <c r="P673">
        <v>10</v>
      </c>
      <c r="Q673">
        <v>3</v>
      </c>
      <c r="R673">
        <v>0</v>
      </c>
      <c r="T673">
        <f t="shared" si="43"/>
        <v>0.28571428571428575</v>
      </c>
      <c r="U673">
        <f t="shared" si="40"/>
        <v>0.83333333333333337</v>
      </c>
      <c r="V673">
        <f t="shared" si="41"/>
        <v>0.82947019867549665</v>
      </c>
      <c r="W673">
        <f t="shared" si="42"/>
        <v>0.73913043478260865</v>
      </c>
    </row>
    <row r="674" spans="4:23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>
        <v>2</v>
      </c>
      <c r="J674" t="s">
        <v>40</v>
      </c>
      <c r="K674">
        <v>1</v>
      </c>
      <c r="L674" t="s">
        <v>40</v>
      </c>
      <c r="M674">
        <v>10</v>
      </c>
      <c r="N674">
        <v>2</v>
      </c>
      <c r="O674">
        <v>15</v>
      </c>
      <c r="P674">
        <v>3</v>
      </c>
      <c r="Q674">
        <v>2</v>
      </c>
      <c r="R674">
        <v>0</v>
      </c>
      <c r="T674">
        <f t="shared" si="43"/>
        <v>0.2142857142857143</v>
      </c>
      <c r="U674">
        <f t="shared" si="40"/>
        <v>0.25925925925925924</v>
      </c>
      <c r="V674">
        <f t="shared" si="41"/>
        <v>0.21523178807947019</v>
      </c>
      <c r="W674">
        <f t="shared" si="42"/>
        <v>0.15780998389694043</v>
      </c>
    </row>
    <row r="675" spans="4:23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>
        <v>3</v>
      </c>
      <c r="J675" t="s">
        <v>40</v>
      </c>
      <c r="K675">
        <v>0</v>
      </c>
      <c r="L675" t="s">
        <v>36</v>
      </c>
      <c r="M675">
        <v>8</v>
      </c>
      <c r="N675">
        <v>5</v>
      </c>
      <c r="O675">
        <v>11</v>
      </c>
      <c r="P675">
        <v>0</v>
      </c>
      <c r="Q675">
        <v>3</v>
      </c>
      <c r="R675">
        <v>0</v>
      </c>
      <c r="T675">
        <f t="shared" si="43"/>
        <v>0.2142857142857143</v>
      </c>
      <c r="U675">
        <f t="shared" si="40"/>
        <v>0.3888888888888889</v>
      </c>
      <c r="V675">
        <f t="shared" si="41"/>
        <v>0.32947019867549671</v>
      </c>
      <c r="W675">
        <f t="shared" si="42"/>
        <v>0.33011272141706927</v>
      </c>
    </row>
    <row r="676" spans="4:23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>
        <v>0</v>
      </c>
      <c r="J676" t="s">
        <v>35</v>
      </c>
      <c r="K676">
        <v>0</v>
      </c>
      <c r="L676" t="s">
        <v>35</v>
      </c>
      <c r="M676">
        <v>2</v>
      </c>
      <c r="N676">
        <v>0</v>
      </c>
      <c r="O676">
        <v>8</v>
      </c>
      <c r="P676">
        <v>0</v>
      </c>
      <c r="Q676">
        <v>4</v>
      </c>
      <c r="R676">
        <v>0</v>
      </c>
      <c r="T676">
        <f t="shared" si="43"/>
        <v>1.785714285714286E-2</v>
      </c>
      <c r="U676">
        <f t="shared" si="40"/>
        <v>9.2592592592592587E-2</v>
      </c>
      <c r="V676">
        <f t="shared" si="41"/>
        <v>0.18874172185430463</v>
      </c>
      <c r="W676">
        <f t="shared" si="42"/>
        <v>0.20128824476650564</v>
      </c>
    </row>
    <row r="677" spans="4:23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>
        <v>1</v>
      </c>
      <c r="J677" t="s">
        <v>35</v>
      </c>
      <c r="K677">
        <v>0</v>
      </c>
      <c r="L677" t="s">
        <v>35</v>
      </c>
      <c r="M677">
        <v>12</v>
      </c>
      <c r="N677">
        <v>3</v>
      </c>
      <c r="O677">
        <v>12</v>
      </c>
      <c r="P677">
        <v>5</v>
      </c>
      <c r="Q677">
        <v>1</v>
      </c>
      <c r="R677">
        <v>0</v>
      </c>
      <c r="T677">
        <f t="shared" si="43"/>
        <v>0.26785714285714285</v>
      </c>
      <c r="U677">
        <f t="shared" si="40"/>
        <v>0.51851851851851849</v>
      </c>
      <c r="V677">
        <f t="shared" si="41"/>
        <v>0.41887417218543044</v>
      </c>
      <c r="W677">
        <f t="shared" si="42"/>
        <v>0.34782608695652173</v>
      </c>
    </row>
    <row r="678" spans="4:23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>
        <v>1</v>
      </c>
      <c r="J678" t="s">
        <v>36</v>
      </c>
      <c r="K678">
        <v>0</v>
      </c>
      <c r="L678" t="s">
        <v>35</v>
      </c>
      <c r="M678">
        <v>9</v>
      </c>
      <c r="N678">
        <v>3</v>
      </c>
      <c r="O678">
        <v>9</v>
      </c>
      <c r="P678">
        <v>2</v>
      </c>
      <c r="Q678">
        <v>1</v>
      </c>
      <c r="R678">
        <v>0</v>
      </c>
      <c r="T678">
        <f t="shared" si="43"/>
        <v>0.125</v>
      </c>
      <c r="U678">
        <f t="shared" si="40"/>
        <v>0.62962962962962965</v>
      </c>
      <c r="V678">
        <f t="shared" si="41"/>
        <v>0.58940397350993379</v>
      </c>
      <c r="W678">
        <f t="shared" si="42"/>
        <v>0.53784219001610301</v>
      </c>
    </row>
    <row r="679" spans="4:23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>
        <v>0</v>
      </c>
      <c r="J679" t="s">
        <v>35</v>
      </c>
      <c r="K679">
        <v>0</v>
      </c>
      <c r="L679" t="s">
        <v>36</v>
      </c>
      <c r="M679">
        <v>5</v>
      </c>
      <c r="N679">
        <v>0</v>
      </c>
      <c r="O679">
        <v>11</v>
      </c>
      <c r="P679">
        <v>5</v>
      </c>
      <c r="Q679">
        <v>2</v>
      </c>
      <c r="R679">
        <v>0</v>
      </c>
      <c r="T679">
        <f t="shared" si="43"/>
        <v>0.16071428571428573</v>
      </c>
      <c r="U679">
        <f t="shared" si="40"/>
        <v>7.407407407407407E-2</v>
      </c>
      <c r="V679">
        <f t="shared" si="41"/>
        <v>5.9602649006622516E-2</v>
      </c>
      <c r="W679">
        <f t="shared" si="42"/>
        <v>2.4154589371980676E-2</v>
      </c>
    </row>
    <row r="680" spans="4:23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>
        <v>0</v>
      </c>
      <c r="J680" t="s">
        <v>35</v>
      </c>
      <c r="K680">
        <v>0</v>
      </c>
      <c r="L680" t="s">
        <v>36</v>
      </c>
      <c r="M680">
        <v>8</v>
      </c>
      <c r="N680">
        <v>2</v>
      </c>
      <c r="O680">
        <v>16</v>
      </c>
      <c r="P680">
        <v>6</v>
      </c>
      <c r="Q680">
        <v>5</v>
      </c>
      <c r="R680">
        <v>0</v>
      </c>
      <c r="T680">
        <f t="shared" si="43"/>
        <v>0.16071428571428573</v>
      </c>
      <c r="U680">
        <f t="shared" si="40"/>
        <v>0.48148148148148145</v>
      </c>
      <c r="V680">
        <f t="shared" si="41"/>
        <v>0.44536423841059603</v>
      </c>
      <c r="W680">
        <f t="shared" si="42"/>
        <v>0.43961352657004832</v>
      </c>
    </row>
    <row r="681" spans="4:23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>
        <v>1</v>
      </c>
      <c r="J681" t="s">
        <v>36</v>
      </c>
      <c r="K681">
        <v>1</v>
      </c>
      <c r="L681" t="s">
        <v>40</v>
      </c>
      <c r="M681">
        <v>14</v>
      </c>
      <c r="N681">
        <v>5</v>
      </c>
      <c r="O681">
        <v>13</v>
      </c>
      <c r="P681">
        <v>8</v>
      </c>
      <c r="Q681">
        <v>1</v>
      </c>
      <c r="R681">
        <v>0</v>
      </c>
      <c r="T681">
        <f t="shared" si="43"/>
        <v>0.32142857142857145</v>
      </c>
      <c r="U681">
        <f t="shared" si="40"/>
        <v>0.85185185185185186</v>
      </c>
      <c r="V681">
        <f t="shared" si="41"/>
        <v>0.47847682119205298</v>
      </c>
      <c r="W681">
        <f t="shared" si="42"/>
        <v>0.46215780998389694</v>
      </c>
    </row>
    <row r="682" spans="4:23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>
        <v>1</v>
      </c>
      <c r="J682" t="s">
        <v>35</v>
      </c>
      <c r="K682">
        <v>1</v>
      </c>
      <c r="L682" t="s">
        <v>36</v>
      </c>
      <c r="M682">
        <v>11</v>
      </c>
      <c r="N682">
        <v>5</v>
      </c>
      <c r="O682">
        <v>13</v>
      </c>
      <c r="P682">
        <v>4</v>
      </c>
      <c r="Q682">
        <v>1</v>
      </c>
      <c r="R682">
        <v>1</v>
      </c>
      <c r="T682">
        <f t="shared" si="43"/>
        <v>0.17857142857142858</v>
      </c>
      <c r="U682">
        <f t="shared" si="40"/>
        <v>0.72222222222222221</v>
      </c>
      <c r="V682">
        <f t="shared" si="41"/>
        <v>0.63907284768211925</v>
      </c>
      <c r="W682">
        <f t="shared" si="42"/>
        <v>0.58293075684380036</v>
      </c>
    </row>
    <row r="683" spans="4:23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>
        <v>2</v>
      </c>
      <c r="J683" t="s">
        <v>40</v>
      </c>
      <c r="K683">
        <v>0</v>
      </c>
      <c r="L683" t="s">
        <v>35</v>
      </c>
      <c r="M683">
        <v>22</v>
      </c>
      <c r="N683">
        <v>7</v>
      </c>
      <c r="O683">
        <v>16</v>
      </c>
      <c r="P683">
        <v>8</v>
      </c>
      <c r="Q683">
        <v>2</v>
      </c>
      <c r="R683">
        <v>0</v>
      </c>
      <c r="T683">
        <f t="shared" si="43"/>
        <v>0.46428571428571436</v>
      </c>
      <c r="U683">
        <f t="shared" si="40"/>
        <v>0.59259259259259256</v>
      </c>
      <c r="V683">
        <f t="shared" si="41"/>
        <v>0.41225165562913907</v>
      </c>
      <c r="W683">
        <f t="shared" si="42"/>
        <v>0.38647342995169082</v>
      </c>
    </row>
    <row r="684" spans="4:23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>
        <v>2</v>
      </c>
      <c r="J684" t="s">
        <v>36</v>
      </c>
      <c r="K684">
        <v>1</v>
      </c>
      <c r="L684" t="s">
        <v>40</v>
      </c>
      <c r="M684">
        <v>11</v>
      </c>
      <c r="N684">
        <v>4</v>
      </c>
      <c r="O684">
        <v>13</v>
      </c>
      <c r="P684">
        <v>7</v>
      </c>
      <c r="Q684">
        <v>2</v>
      </c>
      <c r="R684">
        <v>0</v>
      </c>
      <c r="T684">
        <f t="shared" si="43"/>
        <v>0.37500000000000006</v>
      </c>
      <c r="U684">
        <f t="shared" si="40"/>
        <v>0.3888888888888889</v>
      </c>
      <c r="V684">
        <f t="shared" si="41"/>
        <v>0.33774834437086093</v>
      </c>
      <c r="W684">
        <f t="shared" si="42"/>
        <v>0.2608695652173913</v>
      </c>
    </row>
    <row r="685" spans="4:23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>
        <v>1</v>
      </c>
      <c r="J685" t="s">
        <v>35</v>
      </c>
      <c r="K685">
        <v>0</v>
      </c>
      <c r="L685" t="s">
        <v>35</v>
      </c>
      <c r="M685">
        <v>19</v>
      </c>
      <c r="N685">
        <v>3</v>
      </c>
      <c r="O685">
        <v>15</v>
      </c>
      <c r="P685">
        <v>4</v>
      </c>
      <c r="Q685">
        <v>2</v>
      </c>
      <c r="R685">
        <v>0</v>
      </c>
      <c r="T685">
        <f t="shared" si="43"/>
        <v>0.26785714285714285</v>
      </c>
      <c r="U685">
        <f t="shared" si="40"/>
        <v>0.46296296296296297</v>
      </c>
      <c r="V685">
        <f t="shared" si="41"/>
        <v>0.36092715231788081</v>
      </c>
      <c r="W685">
        <f t="shared" si="42"/>
        <v>0.34299516908212563</v>
      </c>
    </row>
    <row r="686" spans="4:23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>
        <v>0</v>
      </c>
      <c r="J686" t="s">
        <v>36</v>
      </c>
      <c r="K686">
        <v>0</v>
      </c>
      <c r="L686" t="s">
        <v>36</v>
      </c>
      <c r="M686">
        <v>21</v>
      </c>
      <c r="N686">
        <v>5</v>
      </c>
      <c r="O686">
        <v>12</v>
      </c>
      <c r="P686">
        <v>6</v>
      </c>
      <c r="Q686">
        <v>3</v>
      </c>
      <c r="R686">
        <v>0</v>
      </c>
      <c r="T686">
        <f t="shared" si="43"/>
        <v>0.2142857142857143</v>
      </c>
      <c r="U686">
        <f t="shared" si="40"/>
        <v>0.64814814814814814</v>
      </c>
      <c r="V686">
        <f t="shared" si="41"/>
        <v>0.51821192052980136</v>
      </c>
      <c r="W686">
        <f t="shared" si="42"/>
        <v>0.47826086956521741</v>
      </c>
    </row>
    <row r="687" spans="4:23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>
        <v>2</v>
      </c>
      <c r="J687" t="s">
        <v>35</v>
      </c>
      <c r="K687">
        <v>1</v>
      </c>
      <c r="L687" t="s">
        <v>35</v>
      </c>
      <c r="M687">
        <v>14</v>
      </c>
      <c r="N687">
        <v>6</v>
      </c>
      <c r="O687">
        <v>9</v>
      </c>
      <c r="P687">
        <v>4</v>
      </c>
      <c r="Q687">
        <v>0</v>
      </c>
      <c r="R687">
        <v>0</v>
      </c>
      <c r="T687">
        <f t="shared" si="43"/>
        <v>0.26785714285714285</v>
      </c>
      <c r="U687">
        <f t="shared" si="40"/>
        <v>0.7407407407407407</v>
      </c>
      <c r="V687">
        <f t="shared" si="41"/>
        <v>0.67218543046357615</v>
      </c>
      <c r="W687">
        <f t="shared" si="42"/>
        <v>0.60225442834138487</v>
      </c>
    </row>
    <row r="688" spans="4:23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>
        <v>1</v>
      </c>
      <c r="J688" t="s">
        <v>35</v>
      </c>
      <c r="K688">
        <v>0</v>
      </c>
      <c r="L688" t="s">
        <v>35</v>
      </c>
      <c r="M688">
        <v>12</v>
      </c>
      <c r="N688">
        <v>4</v>
      </c>
      <c r="O688">
        <v>20</v>
      </c>
      <c r="P688">
        <v>1</v>
      </c>
      <c r="Q688">
        <v>1</v>
      </c>
      <c r="R688">
        <v>0</v>
      </c>
      <c r="T688">
        <f t="shared" si="43"/>
        <v>0.17857142857142858</v>
      </c>
      <c r="U688">
        <f t="shared" si="40"/>
        <v>0.48148148148148145</v>
      </c>
      <c r="V688">
        <f t="shared" si="41"/>
        <v>0.48178807947019869</v>
      </c>
      <c r="W688">
        <f t="shared" si="42"/>
        <v>0.48470209339774556</v>
      </c>
    </row>
    <row r="689" spans="4:23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>
        <v>0</v>
      </c>
      <c r="J689" t="s">
        <v>36</v>
      </c>
      <c r="K689">
        <v>0</v>
      </c>
      <c r="L689" t="s">
        <v>36</v>
      </c>
      <c r="M689">
        <v>9</v>
      </c>
      <c r="N689">
        <v>5</v>
      </c>
      <c r="O689">
        <v>9</v>
      </c>
      <c r="P689">
        <v>3</v>
      </c>
      <c r="Q689">
        <v>2</v>
      </c>
      <c r="R689">
        <v>0</v>
      </c>
      <c r="T689">
        <f t="shared" si="43"/>
        <v>8.9285714285714288E-2</v>
      </c>
      <c r="U689">
        <f t="shared" si="40"/>
        <v>0.64814814814814814</v>
      </c>
      <c r="V689">
        <f t="shared" si="41"/>
        <v>0.64569536423841056</v>
      </c>
      <c r="W689">
        <f t="shared" si="42"/>
        <v>0.62962962962962965</v>
      </c>
    </row>
    <row r="690" spans="4:23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>
        <v>3</v>
      </c>
      <c r="J690" t="s">
        <v>40</v>
      </c>
      <c r="K690">
        <v>3</v>
      </c>
      <c r="L690" t="s">
        <v>40</v>
      </c>
      <c r="M690">
        <v>16</v>
      </c>
      <c r="N690">
        <v>5</v>
      </c>
      <c r="O690">
        <v>9</v>
      </c>
      <c r="P690">
        <v>2</v>
      </c>
      <c r="Q690">
        <v>0</v>
      </c>
      <c r="R690">
        <v>0</v>
      </c>
      <c r="T690">
        <f t="shared" si="43"/>
        <v>0.57142857142857151</v>
      </c>
      <c r="U690">
        <f t="shared" si="40"/>
        <v>0.35185185185185186</v>
      </c>
      <c r="V690">
        <f t="shared" si="41"/>
        <v>0.39238410596026491</v>
      </c>
      <c r="W690">
        <f t="shared" si="42"/>
        <v>0.36070853462157809</v>
      </c>
    </row>
    <row r="691" spans="4:23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>
        <v>2</v>
      </c>
      <c r="J691" t="s">
        <v>35</v>
      </c>
      <c r="K691">
        <v>2</v>
      </c>
      <c r="L691" t="s">
        <v>36</v>
      </c>
      <c r="M691">
        <v>8</v>
      </c>
      <c r="N691">
        <v>3</v>
      </c>
      <c r="O691">
        <v>16</v>
      </c>
      <c r="P691">
        <v>4</v>
      </c>
      <c r="Q691">
        <v>3</v>
      </c>
      <c r="R691">
        <v>0</v>
      </c>
      <c r="T691">
        <f t="shared" si="43"/>
        <v>0.32142857142857145</v>
      </c>
      <c r="U691">
        <f t="shared" si="40"/>
        <v>0.18518518518518517</v>
      </c>
      <c r="V691">
        <f t="shared" si="41"/>
        <v>0.27814569536423839</v>
      </c>
      <c r="W691">
        <f t="shared" si="42"/>
        <v>0.27536231884057971</v>
      </c>
    </row>
    <row r="692" spans="4:23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>
        <v>2</v>
      </c>
      <c r="J692" t="s">
        <v>36</v>
      </c>
      <c r="K692">
        <v>1</v>
      </c>
      <c r="L692" t="s">
        <v>36</v>
      </c>
      <c r="M692">
        <v>15</v>
      </c>
      <c r="N692">
        <v>6</v>
      </c>
      <c r="O692">
        <v>11</v>
      </c>
      <c r="P692">
        <v>6</v>
      </c>
      <c r="Q692">
        <v>5</v>
      </c>
      <c r="R692">
        <v>0</v>
      </c>
      <c r="T692">
        <f t="shared" si="43"/>
        <v>0.26785714285714285</v>
      </c>
      <c r="U692">
        <f t="shared" si="40"/>
        <v>0.33333333333333331</v>
      </c>
      <c r="V692">
        <f t="shared" si="41"/>
        <v>0.31456953642384106</v>
      </c>
      <c r="W692">
        <f t="shared" si="42"/>
        <v>0.28985507246376813</v>
      </c>
    </row>
    <row r="693" spans="4:23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>
        <v>1</v>
      </c>
      <c r="J693" t="s">
        <v>40</v>
      </c>
      <c r="K693">
        <v>0</v>
      </c>
      <c r="L693" t="s">
        <v>36</v>
      </c>
      <c r="M693">
        <v>13</v>
      </c>
      <c r="N693">
        <v>5</v>
      </c>
      <c r="O693">
        <v>13</v>
      </c>
      <c r="P693">
        <v>7</v>
      </c>
      <c r="Q693">
        <v>3</v>
      </c>
      <c r="R693">
        <v>0</v>
      </c>
      <c r="T693">
        <f t="shared" si="43"/>
        <v>0.25</v>
      </c>
      <c r="U693">
        <f t="shared" si="40"/>
        <v>0.62962962962962965</v>
      </c>
      <c r="V693">
        <f t="shared" si="41"/>
        <v>0.47185430463576161</v>
      </c>
      <c r="W693">
        <f t="shared" si="42"/>
        <v>0.4170692431561997</v>
      </c>
    </row>
    <row r="694" spans="4:23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>
        <v>3</v>
      </c>
      <c r="J694" t="s">
        <v>40</v>
      </c>
      <c r="K694">
        <v>0</v>
      </c>
      <c r="L694" t="s">
        <v>36</v>
      </c>
      <c r="M694">
        <v>25</v>
      </c>
      <c r="N694">
        <v>10</v>
      </c>
      <c r="O694">
        <v>4</v>
      </c>
      <c r="P694">
        <v>14</v>
      </c>
      <c r="Q694">
        <v>1</v>
      </c>
      <c r="R694">
        <v>0</v>
      </c>
      <c r="T694">
        <f t="shared" si="43"/>
        <v>0.5357142857142857</v>
      </c>
      <c r="U694">
        <f t="shared" si="40"/>
        <v>0.68518518518518523</v>
      </c>
      <c r="V694">
        <f t="shared" si="41"/>
        <v>0.61754966887417218</v>
      </c>
      <c r="W694">
        <f t="shared" si="42"/>
        <v>0.61513687600644118</v>
      </c>
    </row>
    <row r="695" spans="4:23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>
        <v>1</v>
      </c>
      <c r="J695" t="s">
        <v>36</v>
      </c>
      <c r="K695">
        <v>0</v>
      </c>
      <c r="L695" t="s">
        <v>36</v>
      </c>
      <c r="M695">
        <v>3</v>
      </c>
      <c r="N695">
        <v>2</v>
      </c>
      <c r="O695">
        <v>9</v>
      </c>
      <c r="P695">
        <v>5</v>
      </c>
      <c r="Q695">
        <v>3</v>
      </c>
      <c r="R695">
        <v>0</v>
      </c>
      <c r="T695">
        <f t="shared" si="43"/>
        <v>3.5714285714285719E-2</v>
      </c>
      <c r="U695">
        <f t="shared" si="40"/>
        <v>0.25925925925925924</v>
      </c>
      <c r="V695">
        <f t="shared" si="41"/>
        <v>0.16390728476821192</v>
      </c>
      <c r="W695">
        <f t="shared" si="42"/>
        <v>0.16264090177133655</v>
      </c>
    </row>
    <row r="696" spans="4:23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>
        <v>2</v>
      </c>
      <c r="J696" t="s">
        <v>36</v>
      </c>
      <c r="K696">
        <v>2</v>
      </c>
      <c r="L696" t="s">
        <v>40</v>
      </c>
      <c r="M696">
        <v>13</v>
      </c>
      <c r="N696">
        <v>4</v>
      </c>
      <c r="O696">
        <v>7</v>
      </c>
      <c r="P696">
        <v>4</v>
      </c>
      <c r="Q696">
        <v>2</v>
      </c>
      <c r="R696">
        <v>0</v>
      </c>
      <c r="T696">
        <f t="shared" si="43"/>
        <v>0.19642857142857145</v>
      </c>
      <c r="U696">
        <f t="shared" si="40"/>
        <v>7.407407407407407E-2</v>
      </c>
      <c r="V696">
        <f t="shared" si="41"/>
        <v>5.1324503311258277E-2</v>
      </c>
      <c r="W696">
        <f t="shared" si="42"/>
        <v>6.280193236714976E-2</v>
      </c>
    </row>
    <row r="697" spans="4:23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>
        <v>1</v>
      </c>
      <c r="J697" t="s">
        <v>35</v>
      </c>
      <c r="K697">
        <v>0</v>
      </c>
      <c r="L697" t="s">
        <v>35</v>
      </c>
      <c r="M697">
        <v>11</v>
      </c>
      <c r="N697">
        <v>4</v>
      </c>
      <c r="O697">
        <v>8</v>
      </c>
      <c r="P697">
        <v>3</v>
      </c>
      <c r="Q697">
        <v>2</v>
      </c>
      <c r="R697">
        <v>0</v>
      </c>
      <c r="T697">
        <f t="shared" si="43"/>
        <v>0.25</v>
      </c>
      <c r="U697">
        <f t="shared" si="40"/>
        <v>0.40740740740740738</v>
      </c>
      <c r="V697">
        <f t="shared" si="41"/>
        <v>0.37913907284768211</v>
      </c>
      <c r="W697">
        <f t="shared" si="42"/>
        <v>0.37681159420289856</v>
      </c>
    </row>
    <row r="698" spans="4:23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>
        <v>2</v>
      </c>
      <c r="J698" t="s">
        <v>35</v>
      </c>
      <c r="K698">
        <v>0</v>
      </c>
      <c r="L698" t="s">
        <v>35</v>
      </c>
      <c r="M698">
        <v>11</v>
      </c>
      <c r="N698">
        <v>4</v>
      </c>
      <c r="O698">
        <v>15</v>
      </c>
      <c r="P698">
        <v>4</v>
      </c>
      <c r="Q698">
        <v>2</v>
      </c>
      <c r="R698">
        <v>0</v>
      </c>
      <c r="T698">
        <f t="shared" si="43"/>
        <v>0.35714285714285715</v>
      </c>
      <c r="U698">
        <f t="shared" si="40"/>
        <v>0.7407407407407407</v>
      </c>
      <c r="V698">
        <f t="shared" si="41"/>
        <v>0.68377483443708609</v>
      </c>
      <c r="W698">
        <f t="shared" si="42"/>
        <v>0.65378421900161032</v>
      </c>
    </row>
    <row r="699" spans="4:23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>
        <v>1</v>
      </c>
      <c r="J699" t="s">
        <v>35</v>
      </c>
      <c r="K699">
        <v>1</v>
      </c>
      <c r="L699" t="s">
        <v>36</v>
      </c>
      <c r="M699">
        <v>9</v>
      </c>
      <c r="N699">
        <v>5</v>
      </c>
      <c r="O699">
        <v>9</v>
      </c>
      <c r="P699">
        <v>2</v>
      </c>
      <c r="Q699">
        <v>2</v>
      </c>
      <c r="R699">
        <v>0</v>
      </c>
      <c r="T699">
        <f t="shared" si="43"/>
        <v>0.125</v>
      </c>
      <c r="U699">
        <f t="shared" si="40"/>
        <v>0.53703703703703709</v>
      </c>
      <c r="V699">
        <f t="shared" si="41"/>
        <v>0.49337748344370863</v>
      </c>
      <c r="W699">
        <f t="shared" si="42"/>
        <v>0.44766505636070852</v>
      </c>
    </row>
    <row r="700" spans="4:23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>
        <v>0</v>
      </c>
      <c r="J700" t="s">
        <v>35</v>
      </c>
      <c r="K700">
        <v>0</v>
      </c>
      <c r="L700" t="s">
        <v>35</v>
      </c>
      <c r="M700">
        <v>12</v>
      </c>
      <c r="N700">
        <v>7</v>
      </c>
      <c r="O700">
        <v>10</v>
      </c>
      <c r="P700">
        <v>9</v>
      </c>
      <c r="Q700">
        <v>2</v>
      </c>
      <c r="R700">
        <v>0</v>
      </c>
      <c r="T700">
        <f t="shared" si="43"/>
        <v>0.17857142857142858</v>
      </c>
      <c r="U700">
        <f t="shared" si="40"/>
        <v>0.66666666666666663</v>
      </c>
      <c r="V700">
        <f t="shared" si="41"/>
        <v>0.54304635761589404</v>
      </c>
      <c r="W700">
        <f t="shared" si="42"/>
        <v>0.46859903381642515</v>
      </c>
    </row>
    <row r="701" spans="4:23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>
        <v>0</v>
      </c>
      <c r="J701" t="s">
        <v>35</v>
      </c>
      <c r="K701">
        <v>0</v>
      </c>
      <c r="L701" t="s">
        <v>35</v>
      </c>
      <c r="M701">
        <v>11</v>
      </c>
      <c r="N701">
        <v>4</v>
      </c>
      <c r="O701">
        <v>15</v>
      </c>
      <c r="P701">
        <v>4</v>
      </c>
      <c r="Q701">
        <v>3</v>
      </c>
      <c r="R701">
        <v>0</v>
      </c>
      <c r="T701">
        <f t="shared" si="43"/>
        <v>0.35714285714285715</v>
      </c>
      <c r="U701">
        <f t="shared" si="40"/>
        <v>0.33333333333333331</v>
      </c>
      <c r="V701">
        <f t="shared" si="41"/>
        <v>0.31622516556291391</v>
      </c>
      <c r="W701">
        <f t="shared" si="42"/>
        <v>0.28180354267310787</v>
      </c>
    </row>
    <row r="702" spans="4:23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>
        <v>2</v>
      </c>
      <c r="J702" t="s">
        <v>35</v>
      </c>
      <c r="K702">
        <v>1</v>
      </c>
      <c r="L702" t="s">
        <v>36</v>
      </c>
      <c r="M702">
        <v>12</v>
      </c>
      <c r="N702">
        <v>3</v>
      </c>
      <c r="O702">
        <v>11</v>
      </c>
      <c r="P702">
        <v>8</v>
      </c>
      <c r="Q702">
        <v>3</v>
      </c>
      <c r="R702">
        <v>1</v>
      </c>
      <c r="T702">
        <f t="shared" si="43"/>
        <v>0.25</v>
      </c>
      <c r="U702">
        <f t="shared" si="40"/>
        <v>0.55555555555555558</v>
      </c>
      <c r="V702">
        <f t="shared" si="41"/>
        <v>0.5314569536423841</v>
      </c>
      <c r="W702">
        <f t="shared" si="42"/>
        <v>0.49114331723027377</v>
      </c>
    </row>
    <row r="703" spans="4:23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>
        <v>0</v>
      </c>
      <c r="J703" t="s">
        <v>36</v>
      </c>
      <c r="K703">
        <v>0</v>
      </c>
      <c r="L703" t="s">
        <v>36</v>
      </c>
      <c r="M703">
        <v>15</v>
      </c>
      <c r="N703">
        <v>4</v>
      </c>
      <c r="O703">
        <v>10</v>
      </c>
      <c r="P703">
        <v>4</v>
      </c>
      <c r="Q703">
        <v>4</v>
      </c>
      <c r="R703">
        <v>0</v>
      </c>
      <c r="T703">
        <f t="shared" si="43"/>
        <v>0.125</v>
      </c>
      <c r="U703">
        <f t="shared" si="40"/>
        <v>0.88888888888888884</v>
      </c>
      <c r="V703">
        <f t="shared" si="41"/>
        <v>0.69039735099337751</v>
      </c>
      <c r="W703">
        <f t="shared" si="42"/>
        <v>0.64412238325281801</v>
      </c>
    </row>
    <row r="704" spans="4:23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>
        <v>2</v>
      </c>
      <c r="J704" t="s">
        <v>40</v>
      </c>
      <c r="K704">
        <v>0</v>
      </c>
      <c r="L704" t="s">
        <v>36</v>
      </c>
      <c r="M704">
        <v>12</v>
      </c>
      <c r="N704">
        <v>7</v>
      </c>
      <c r="O704">
        <v>6</v>
      </c>
      <c r="P704">
        <v>5</v>
      </c>
      <c r="Q704">
        <v>0</v>
      </c>
      <c r="R704">
        <v>0</v>
      </c>
      <c r="T704">
        <f t="shared" si="43"/>
        <v>0.35714285714285715</v>
      </c>
      <c r="U704">
        <f t="shared" si="40"/>
        <v>0.81481481481481477</v>
      </c>
      <c r="V704">
        <f t="shared" si="41"/>
        <v>0.83609271523178808</v>
      </c>
      <c r="W704">
        <f t="shared" si="42"/>
        <v>0.79227053140096615</v>
      </c>
    </row>
    <row r="705" spans="4:23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>
        <v>1</v>
      </c>
      <c r="J705" t="s">
        <v>36</v>
      </c>
      <c r="K705">
        <v>0</v>
      </c>
      <c r="L705" t="s">
        <v>36</v>
      </c>
      <c r="M705">
        <v>15</v>
      </c>
      <c r="N705">
        <v>4</v>
      </c>
      <c r="O705">
        <v>13</v>
      </c>
      <c r="P705">
        <v>5</v>
      </c>
      <c r="Q705">
        <v>1</v>
      </c>
      <c r="R705">
        <v>0</v>
      </c>
      <c r="T705">
        <f t="shared" si="43"/>
        <v>0.10714285714285715</v>
      </c>
      <c r="U705">
        <f t="shared" si="40"/>
        <v>0.46296296296296297</v>
      </c>
      <c r="V705">
        <f t="shared" si="41"/>
        <v>0.46688741721854304</v>
      </c>
      <c r="W705">
        <f t="shared" si="42"/>
        <v>0.45088566827697263</v>
      </c>
    </row>
    <row r="706" spans="4:23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>
        <v>1</v>
      </c>
      <c r="J706" t="s">
        <v>35</v>
      </c>
      <c r="K706">
        <v>1</v>
      </c>
      <c r="L706" t="s">
        <v>36</v>
      </c>
      <c r="M706">
        <v>10</v>
      </c>
      <c r="N706">
        <v>3</v>
      </c>
      <c r="O706">
        <v>12</v>
      </c>
      <c r="P706">
        <v>7</v>
      </c>
      <c r="Q706">
        <v>3</v>
      </c>
      <c r="R706">
        <v>0</v>
      </c>
      <c r="T706">
        <f t="shared" si="43"/>
        <v>0.17857142857142858</v>
      </c>
      <c r="U706">
        <f t="shared" si="40"/>
        <v>0.53703703703703709</v>
      </c>
      <c r="V706">
        <f t="shared" si="41"/>
        <v>0.43211920529801323</v>
      </c>
      <c r="W706">
        <f t="shared" si="42"/>
        <v>0.4170692431561997</v>
      </c>
    </row>
    <row r="707" spans="4:23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>
        <v>2</v>
      </c>
      <c r="J707" t="s">
        <v>40</v>
      </c>
      <c r="K707">
        <v>0</v>
      </c>
      <c r="L707" t="s">
        <v>35</v>
      </c>
      <c r="M707">
        <v>13</v>
      </c>
      <c r="N707">
        <v>8</v>
      </c>
      <c r="O707">
        <v>9</v>
      </c>
      <c r="P707">
        <v>4</v>
      </c>
      <c r="Q707">
        <v>3</v>
      </c>
      <c r="R707">
        <v>0</v>
      </c>
      <c r="T707">
        <f t="shared" si="43"/>
        <v>0.16071428571428573</v>
      </c>
      <c r="U707">
        <f t="shared" ref="U707:U761" si="44">(F707-(MIN($F$2:$F$761)))/((MAX($F$2:$F$761))-(MIN($F$2:$F$761)))</f>
        <v>0.66666666666666663</v>
      </c>
      <c r="V707">
        <f t="shared" ref="V707:V761" si="45">(G707-(MIN($G$2:$G$761)))/((MAX($G$2:$G$761))-(MIN($G$2:$G$761)))</f>
        <v>0.61589403973509937</v>
      </c>
      <c r="W707">
        <f t="shared" ref="W707:W761" si="46">(H707-(MIN($H$2:$H$761)))/((MAX($H$2:$H$761))-(MIN($H$2:$H$761)))</f>
        <v>0.58615136876006446</v>
      </c>
    </row>
    <row r="708" spans="4:23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>
        <v>4</v>
      </c>
      <c r="J708" t="s">
        <v>40</v>
      </c>
      <c r="K708">
        <v>2</v>
      </c>
      <c r="L708" t="s">
        <v>40</v>
      </c>
      <c r="M708">
        <v>24</v>
      </c>
      <c r="N708">
        <v>7</v>
      </c>
      <c r="O708">
        <v>7</v>
      </c>
      <c r="P708">
        <v>12</v>
      </c>
      <c r="Q708">
        <v>0</v>
      </c>
      <c r="R708">
        <v>0</v>
      </c>
      <c r="T708">
        <f t="shared" ref="T708:T761" si="47">(E708-(MIN($E$2:$E$761)))/((MAX($E$2:$E$761))-(MIN($E$2:$E$761)))</f>
        <v>0.4285714285714286</v>
      </c>
      <c r="U708">
        <f t="shared" si="44"/>
        <v>0.96296296296296291</v>
      </c>
      <c r="V708">
        <f t="shared" si="45"/>
        <v>0.9668874172185431</v>
      </c>
      <c r="W708">
        <f t="shared" si="46"/>
        <v>0.93236714975845414</v>
      </c>
    </row>
    <row r="709" spans="4:23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>
        <v>1</v>
      </c>
      <c r="J709" t="s">
        <v>40</v>
      </c>
      <c r="K709">
        <v>0</v>
      </c>
      <c r="L709" t="s">
        <v>36</v>
      </c>
      <c r="M709">
        <v>4</v>
      </c>
      <c r="N709">
        <v>2</v>
      </c>
      <c r="O709">
        <v>18</v>
      </c>
      <c r="P709">
        <v>2</v>
      </c>
      <c r="Q709">
        <v>3</v>
      </c>
      <c r="R709">
        <v>0</v>
      </c>
      <c r="T709">
        <f t="shared" si="47"/>
        <v>3.5714285714285719E-2</v>
      </c>
      <c r="U709">
        <f t="shared" si="44"/>
        <v>0.33333333333333331</v>
      </c>
      <c r="V709">
        <f t="shared" si="45"/>
        <v>0.34602649006622516</v>
      </c>
      <c r="W709">
        <f t="shared" si="46"/>
        <v>0.32850241545893721</v>
      </c>
    </row>
    <row r="710" spans="4:23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>
        <v>1</v>
      </c>
      <c r="J710" t="s">
        <v>40</v>
      </c>
      <c r="K710">
        <v>0</v>
      </c>
      <c r="L710" t="s">
        <v>36</v>
      </c>
      <c r="M710">
        <v>28</v>
      </c>
      <c r="N710">
        <v>10</v>
      </c>
      <c r="O710">
        <v>7</v>
      </c>
      <c r="P710">
        <v>13</v>
      </c>
      <c r="Q710">
        <v>2</v>
      </c>
      <c r="R710">
        <v>0</v>
      </c>
      <c r="T710">
        <f t="shared" si="47"/>
        <v>0.44642857142857145</v>
      </c>
      <c r="U710">
        <f t="shared" si="44"/>
        <v>0.64814814814814814</v>
      </c>
      <c r="V710">
        <f t="shared" si="45"/>
        <v>0.58940397350993379</v>
      </c>
      <c r="W710">
        <f t="shared" si="46"/>
        <v>0.54589371980676327</v>
      </c>
    </row>
    <row r="711" spans="4:23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>
        <v>2</v>
      </c>
      <c r="J711" t="s">
        <v>40</v>
      </c>
      <c r="K711">
        <v>2</v>
      </c>
      <c r="L711" t="s">
        <v>40</v>
      </c>
      <c r="M711">
        <v>4</v>
      </c>
      <c r="N711">
        <v>3</v>
      </c>
      <c r="O711">
        <v>12</v>
      </c>
      <c r="P711">
        <v>1</v>
      </c>
      <c r="Q711">
        <v>4</v>
      </c>
      <c r="R711">
        <v>0</v>
      </c>
      <c r="T711">
        <f t="shared" si="47"/>
        <v>8.9285714285714288E-2</v>
      </c>
      <c r="U711">
        <f t="shared" si="44"/>
        <v>0.14814814814814814</v>
      </c>
      <c r="V711">
        <f t="shared" si="45"/>
        <v>0.11423841059602649</v>
      </c>
      <c r="W711">
        <f t="shared" si="46"/>
        <v>9.1787439613526575E-2</v>
      </c>
    </row>
    <row r="712" spans="4:23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>
        <v>1</v>
      </c>
      <c r="J712" t="s">
        <v>35</v>
      </c>
      <c r="K712">
        <v>1</v>
      </c>
      <c r="L712" t="s">
        <v>36</v>
      </c>
      <c r="M712">
        <v>7</v>
      </c>
      <c r="N712">
        <v>3</v>
      </c>
      <c r="O712">
        <v>10</v>
      </c>
      <c r="P712">
        <v>2</v>
      </c>
      <c r="Q712">
        <v>3</v>
      </c>
      <c r="R712">
        <v>0</v>
      </c>
      <c r="T712">
        <f t="shared" si="47"/>
        <v>0.32142857142857145</v>
      </c>
      <c r="U712">
        <f t="shared" si="44"/>
        <v>0.29629629629629628</v>
      </c>
      <c r="V712">
        <f t="shared" si="45"/>
        <v>0.2251655629139073</v>
      </c>
      <c r="W712">
        <f t="shared" si="46"/>
        <v>0.2318840579710145</v>
      </c>
    </row>
    <row r="713" spans="4:23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>
        <v>2</v>
      </c>
      <c r="J713" t="s">
        <v>36</v>
      </c>
      <c r="K713">
        <v>1</v>
      </c>
      <c r="L713" t="s">
        <v>35</v>
      </c>
      <c r="M713">
        <v>15</v>
      </c>
      <c r="N713">
        <v>4</v>
      </c>
      <c r="O713">
        <v>6</v>
      </c>
      <c r="P713">
        <v>6</v>
      </c>
      <c r="Q713">
        <v>1</v>
      </c>
      <c r="R713">
        <v>0</v>
      </c>
      <c r="T713">
        <f t="shared" si="47"/>
        <v>0.3035714285714286</v>
      </c>
      <c r="U713">
        <f t="shared" si="44"/>
        <v>0.18518518518518517</v>
      </c>
      <c r="V713">
        <f t="shared" si="45"/>
        <v>0.26655629139072845</v>
      </c>
      <c r="W713">
        <f t="shared" si="46"/>
        <v>0.27214170692431561</v>
      </c>
    </row>
    <row r="714" spans="4:23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>
        <v>0</v>
      </c>
      <c r="J714" t="s">
        <v>35</v>
      </c>
      <c r="K714">
        <v>0</v>
      </c>
      <c r="L714" t="s">
        <v>35</v>
      </c>
      <c r="M714">
        <v>6</v>
      </c>
      <c r="N714">
        <v>3</v>
      </c>
      <c r="O714">
        <v>11</v>
      </c>
      <c r="P714">
        <v>2</v>
      </c>
      <c r="Q714">
        <v>0</v>
      </c>
      <c r="R714">
        <v>0</v>
      </c>
      <c r="T714">
        <f t="shared" si="47"/>
        <v>7.1428571428571438E-2</v>
      </c>
      <c r="U714">
        <f t="shared" si="44"/>
        <v>0.40740740740740738</v>
      </c>
      <c r="V714">
        <f t="shared" si="45"/>
        <v>0.42052980132450329</v>
      </c>
      <c r="W714">
        <f t="shared" si="46"/>
        <v>0.40257648953301128</v>
      </c>
    </row>
    <row r="715" spans="4:23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>
        <v>2</v>
      </c>
      <c r="J715" t="s">
        <v>35</v>
      </c>
      <c r="K715">
        <v>0</v>
      </c>
      <c r="L715" t="s">
        <v>35</v>
      </c>
      <c r="M715">
        <v>12</v>
      </c>
      <c r="N715">
        <v>4</v>
      </c>
      <c r="O715">
        <v>9</v>
      </c>
      <c r="P715">
        <v>1</v>
      </c>
      <c r="Q715">
        <v>1</v>
      </c>
      <c r="R715">
        <v>0</v>
      </c>
      <c r="T715">
        <f t="shared" si="47"/>
        <v>0.23214285714285718</v>
      </c>
      <c r="U715">
        <f t="shared" si="44"/>
        <v>0.44444444444444442</v>
      </c>
      <c r="V715">
        <f t="shared" si="45"/>
        <v>0.50496688741721851</v>
      </c>
      <c r="W715">
        <f t="shared" si="46"/>
        <v>0.50402576489533013</v>
      </c>
    </row>
    <row r="716" spans="4:23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>
        <v>0</v>
      </c>
      <c r="J716" t="s">
        <v>35</v>
      </c>
      <c r="K716">
        <v>0</v>
      </c>
      <c r="L716" t="s">
        <v>35</v>
      </c>
      <c r="M716">
        <v>4</v>
      </c>
      <c r="N716">
        <v>0</v>
      </c>
      <c r="O716">
        <v>9</v>
      </c>
      <c r="P716">
        <v>2</v>
      </c>
      <c r="Q716">
        <v>2</v>
      </c>
      <c r="R716">
        <v>1</v>
      </c>
      <c r="T716">
        <f t="shared" si="47"/>
        <v>1.785714285714286E-2</v>
      </c>
      <c r="U716">
        <f t="shared" si="44"/>
        <v>0</v>
      </c>
      <c r="V716">
        <f t="shared" si="45"/>
        <v>0</v>
      </c>
      <c r="W716">
        <f t="shared" si="46"/>
        <v>9.6618357487922701E-3</v>
      </c>
    </row>
    <row r="717" spans="4:23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>
        <v>2</v>
      </c>
      <c r="J717" t="s">
        <v>40</v>
      </c>
      <c r="K717">
        <v>0</v>
      </c>
      <c r="L717" t="s">
        <v>35</v>
      </c>
      <c r="M717">
        <v>26</v>
      </c>
      <c r="N717">
        <v>5</v>
      </c>
      <c r="O717">
        <v>12</v>
      </c>
      <c r="P717">
        <v>13</v>
      </c>
      <c r="Q717">
        <v>1</v>
      </c>
      <c r="R717">
        <v>0</v>
      </c>
      <c r="T717">
        <f t="shared" si="47"/>
        <v>0.4285714285714286</v>
      </c>
      <c r="U717">
        <f t="shared" si="44"/>
        <v>0.77777777777777779</v>
      </c>
      <c r="V717">
        <f t="shared" si="45"/>
        <v>0.6887417218543046</v>
      </c>
      <c r="W717">
        <f t="shared" si="46"/>
        <v>0.62640901771336555</v>
      </c>
    </row>
    <row r="718" spans="4:23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>
        <v>0</v>
      </c>
      <c r="J718" t="s">
        <v>35</v>
      </c>
      <c r="K718">
        <v>0</v>
      </c>
      <c r="L718" t="s">
        <v>35</v>
      </c>
      <c r="M718">
        <v>8</v>
      </c>
      <c r="N718">
        <v>2</v>
      </c>
      <c r="O718">
        <v>17</v>
      </c>
      <c r="P718">
        <v>2</v>
      </c>
      <c r="Q718">
        <v>4</v>
      </c>
      <c r="R718">
        <v>0</v>
      </c>
      <c r="T718">
        <f t="shared" si="47"/>
        <v>0.19642857142857145</v>
      </c>
      <c r="U718">
        <f t="shared" si="44"/>
        <v>0.3888888888888889</v>
      </c>
      <c r="V718">
        <f t="shared" si="45"/>
        <v>0.50331125827814571</v>
      </c>
      <c r="W718">
        <f t="shared" si="46"/>
        <v>0.47665056360708535</v>
      </c>
    </row>
    <row r="719" spans="4:23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>
        <v>1</v>
      </c>
      <c r="J719" t="s">
        <v>36</v>
      </c>
      <c r="K719">
        <v>0</v>
      </c>
      <c r="L719" t="s">
        <v>35</v>
      </c>
      <c r="M719">
        <v>25</v>
      </c>
      <c r="N719">
        <v>6</v>
      </c>
      <c r="O719">
        <v>12</v>
      </c>
      <c r="P719">
        <v>10</v>
      </c>
      <c r="Q719">
        <v>2</v>
      </c>
      <c r="R719">
        <v>0</v>
      </c>
      <c r="T719">
        <f t="shared" si="47"/>
        <v>0.4107142857142857</v>
      </c>
      <c r="U719">
        <f t="shared" si="44"/>
        <v>0.70370370370370372</v>
      </c>
      <c r="V719">
        <f t="shared" si="45"/>
        <v>0.52317880794701987</v>
      </c>
      <c r="W719">
        <f t="shared" si="46"/>
        <v>0.46376811594202899</v>
      </c>
    </row>
    <row r="720" spans="4:23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>
        <v>1</v>
      </c>
      <c r="J720" t="s">
        <v>35</v>
      </c>
      <c r="K720">
        <v>1</v>
      </c>
      <c r="L720" t="s">
        <v>35</v>
      </c>
      <c r="M720">
        <v>8</v>
      </c>
      <c r="N720">
        <v>3</v>
      </c>
      <c r="O720">
        <v>9</v>
      </c>
      <c r="P720">
        <v>2</v>
      </c>
      <c r="Q720">
        <v>1</v>
      </c>
      <c r="R720">
        <v>0</v>
      </c>
      <c r="T720">
        <f t="shared" si="47"/>
        <v>8.9285714285714288E-2</v>
      </c>
      <c r="U720">
        <f t="shared" si="44"/>
        <v>0.29629629629629628</v>
      </c>
      <c r="V720">
        <f t="shared" si="45"/>
        <v>0.25331125827814571</v>
      </c>
      <c r="W720">
        <f t="shared" si="46"/>
        <v>0.21256038647342995</v>
      </c>
    </row>
    <row r="721" spans="4:23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>
        <v>2</v>
      </c>
      <c r="J721" t="s">
        <v>40</v>
      </c>
      <c r="K721">
        <v>1</v>
      </c>
      <c r="L721" t="s">
        <v>40</v>
      </c>
      <c r="M721">
        <v>11</v>
      </c>
      <c r="N721">
        <v>3</v>
      </c>
      <c r="O721">
        <v>12</v>
      </c>
      <c r="P721">
        <v>5</v>
      </c>
      <c r="Q721">
        <v>5</v>
      </c>
      <c r="R721">
        <v>0</v>
      </c>
      <c r="T721">
        <f t="shared" si="47"/>
        <v>0.23214285714285718</v>
      </c>
      <c r="U721">
        <f t="shared" si="44"/>
        <v>0.40740740740740738</v>
      </c>
      <c r="V721">
        <f t="shared" si="45"/>
        <v>0.2433774834437086</v>
      </c>
      <c r="W721">
        <f t="shared" si="46"/>
        <v>0.21900161030595813</v>
      </c>
    </row>
    <row r="722" spans="4:23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>
        <v>0</v>
      </c>
      <c r="J722" t="s">
        <v>35</v>
      </c>
      <c r="K722">
        <v>0</v>
      </c>
      <c r="L722" t="s">
        <v>35</v>
      </c>
      <c r="M722">
        <v>6</v>
      </c>
      <c r="N722">
        <v>1</v>
      </c>
      <c r="O722">
        <v>11</v>
      </c>
      <c r="P722">
        <v>5</v>
      </c>
      <c r="Q722">
        <v>0</v>
      </c>
      <c r="R722">
        <v>0</v>
      </c>
      <c r="T722">
        <f t="shared" si="47"/>
        <v>7.1428571428571438E-2</v>
      </c>
      <c r="U722">
        <f t="shared" si="44"/>
        <v>0.25925925925925924</v>
      </c>
      <c r="V722">
        <f t="shared" si="45"/>
        <v>0.34933774834437087</v>
      </c>
      <c r="W722">
        <f t="shared" si="46"/>
        <v>0.34460547504025762</v>
      </c>
    </row>
    <row r="723" spans="4:23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>
        <v>0</v>
      </c>
      <c r="J723" t="s">
        <v>35</v>
      </c>
      <c r="K723">
        <v>0</v>
      </c>
      <c r="L723" t="s">
        <v>35</v>
      </c>
      <c r="M723">
        <v>11</v>
      </c>
      <c r="N723">
        <v>3</v>
      </c>
      <c r="O723">
        <v>17</v>
      </c>
      <c r="P723">
        <v>3</v>
      </c>
      <c r="Q723">
        <v>5</v>
      </c>
      <c r="R723">
        <v>0</v>
      </c>
      <c r="T723">
        <f t="shared" si="47"/>
        <v>0.16071428571428573</v>
      </c>
      <c r="U723">
        <f t="shared" si="44"/>
        <v>0.46296296296296297</v>
      </c>
      <c r="V723">
        <f t="shared" si="45"/>
        <v>0.38576158940397354</v>
      </c>
      <c r="W723">
        <f t="shared" si="46"/>
        <v>0.39774557165861513</v>
      </c>
    </row>
    <row r="724" spans="4:23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>
        <v>2</v>
      </c>
      <c r="J724" t="s">
        <v>36</v>
      </c>
      <c r="K724">
        <v>1</v>
      </c>
      <c r="L724" t="s">
        <v>35</v>
      </c>
      <c r="M724">
        <v>12</v>
      </c>
      <c r="N724">
        <v>5</v>
      </c>
      <c r="O724">
        <v>15</v>
      </c>
      <c r="P724">
        <v>3</v>
      </c>
      <c r="Q724">
        <v>4</v>
      </c>
      <c r="R724">
        <v>0</v>
      </c>
      <c r="T724">
        <f t="shared" si="47"/>
        <v>0.14285714285714288</v>
      </c>
      <c r="U724">
        <f t="shared" si="44"/>
        <v>0.35185185185185186</v>
      </c>
      <c r="V724">
        <f t="shared" si="45"/>
        <v>0.30463576158940397</v>
      </c>
      <c r="W724">
        <f t="shared" si="46"/>
        <v>0.3140096618357488</v>
      </c>
    </row>
    <row r="725" spans="4:23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>
        <v>0</v>
      </c>
      <c r="J725" t="s">
        <v>35</v>
      </c>
      <c r="K725">
        <v>0</v>
      </c>
      <c r="L725" t="s">
        <v>35</v>
      </c>
      <c r="M725">
        <v>8</v>
      </c>
      <c r="N725">
        <v>2</v>
      </c>
      <c r="O725">
        <v>13</v>
      </c>
      <c r="P725">
        <v>7</v>
      </c>
      <c r="Q725">
        <v>3</v>
      </c>
      <c r="R725">
        <v>0</v>
      </c>
      <c r="T725">
        <f t="shared" si="47"/>
        <v>8.9285714285714288E-2</v>
      </c>
      <c r="U725">
        <f t="shared" si="44"/>
        <v>0.51851851851851849</v>
      </c>
      <c r="V725">
        <f t="shared" si="45"/>
        <v>0.47516556291390727</v>
      </c>
      <c r="W725">
        <f t="shared" si="46"/>
        <v>0.46859903381642515</v>
      </c>
    </row>
    <row r="726" spans="4:23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>
        <v>2</v>
      </c>
      <c r="J726" t="s">
        <v>40</v>
      </c>
      <c r="K726">
        <v>0</v>
      </c>
      <c r="L726" t="s">
        <v>35</v>
      </c>
      <c r="M726">
        <v>9</v>
      </c>
      <c r="N726">
        <v>2</v>
      </c>
      <c r="O726">
        <v>16</v>
      </c>
      <c r="P726">
        <v>3</v>
      </c>
      <c r="Q726">
        <v>2</v>
      </c>
      <c r="R726">
        <v>0</v>
      </c>
      <c r="T726">
        <f t="shared" si="47"/>
        <v>0.16071428571428573</v>
      </c>
      <c r="U726">
        <f t="shared" si="44"/>
        <v>0.48148148148148145</v>
      </c>
      <c r="V726">
        <f t="shared" si="45"/>
        <v>0.39900662251655628</v>
      </c>
      <c r="W726">
        <f t="shared" si="46"/>
        <v>0.38164251207729466</v>
      </c>
    </row>
    <row r="727" spans="4:23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>
        <v>3</v>
      </c>
      <c r="J727" t="s">
        <v>35</v>
      </c>
      <c r="K727">
        <v>1</v>
      </c>
      <c r="L727" t="s">
        <v>35</v>
      </c>
      <c r="M727">
        <v>14</v>
      </c>
      <c r="N727">
        <v>5</v>
      </c>
      <c r="O727">
        <v>10</v>
      </c>
      <c r="P727">
        <v>4</v>
      </c>
      <c r="Q727">
        <v>2</v>
      </c>
      <c r="R727">
        <v>0</v>
      </c>
      <c r="T727">
        <f t="shared" si="47"/>
        <v>0.26785714285714285</v>
      </c>
      <c r="U727">
        <f t="shared" si="44"/>
        <v>0.55555555555555558</v>
      </c>
      <c r="V727">
        <f t="shared" si="45"/>
        <v>0.50331125827814571</v>
      </c>
      <c r="W727">
        <f t="shared" si="46"/>
        <v>0.46376811594202899</v>
      </c>
    </row>
    <row r="728" spans="4:23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>
        <v>1</v>
      </c>
      <c r="J728" t="s">
        <v>36</v>
      </c>
      <c r="K728">
        <v>0</v>
      </c>
      <c r="L728" t="s">
        <v>35</v>
      </c>
      <c r="M728">
        <v>13</v>
      </c>
      <c r="N728">
        <v>5</v>
      </c>
      <c r="O728">
        <v>10</v>
      </c>
      <c r="P728">
        <v>4</v>
      </c>
      <c r="Q728">
        <v>1</v>
      </c>
      <c r="R728">
        <v>0</v>
      </c>
      <c r="T728">
        <f t="shared" si="47"/>
        <v>0.3035714285714286</v>
      </c>
      <c r="U728">
        <f t="shared" si="44"/>
        <v>0.59259259259259256</v>
      </c>
      <c r="V728">
        <f t="shared" si="45"/>
        <v>0.47019867549668876</v>
      </c>
      <c r="W728">
        <f t="shared" si="46"/>
        <v>0.43961352657004832</v>
      </c>
    </row>
    <row r="729" spans="4:23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>
        <v>1</v>
      </c>
      <c r="J729" t="s">
        <v>36</v>
      </c>
      <c r="K729">
        <v>1</v>
      </c>
      <c r="L729" t="s">
        <v>36</v>
      </c>
      <c r="M729">
        <v>7</v>
      </c>
      <c r="N729">
        <v>2</v>
      </c>
      <c r="O729">
        <v>15</v>
      </c>
      <c r="P729">
        <v>3</v>
      </c>
      <c r="Q729">
        <v>2</v>
      </c>
      <c r="R729">
        <v>0</v>
      </c>
      <c r="T729">
        <f t="shared" si="47"/>
        <v>0.14285714285714288</v>
      </c>
      <c r="U729">
        <f t="shared" si="44"/>
        <v>0.40740740740740738</v>
      </c>
      <c r="V729">
        <f t="shared" si="45"/>
        <v>0.32615894039735099</v>
      </c>
      <c r="W729">
        <f t="shared" si="46"/>
        <v>0.25281803542673109</v>
      </c>
    </row>
    <row r="730" spans="4:23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>
        <v>1</v>
      </c>
      <c r="J730" t="s">
        <v>35</v>
      </c>
      <c r="K730">
        <v>0</v>
      </c>
      <c r="L730" t="s">
        <v>35</v>
      </c>
      <c r="M730">
        <v>11</v>
      </c>
      <c r="N730">
        <v>2</v>
      </c>
      <c r="O730">
        <v>11</v>
      </c>
      <c r="P730">
        <v>6</v>
      </c>
      <c r="Q730">
        <v>2</v>
      </c>
      <c r="R730">
        <v>0</v>
      </c>
      <c r="T730">
        <f t="shared" si="47"/>
        <v>0.17857142857142858</v>
      </c>
      <c r="U730">
        <f t="shared" si="44"/>
        <v>0.7592592592592593</v>
      </c>
      <c r="V730">
        <f t="shared" si="45"/>
        <v>0.81788079470198671</v>
      </c>
      <c r="W730">
        <f t="shared" si="46"/>
        <v>0.77777777777777779</v>
      </c>
    </row>
    <row r="731" spans="4:23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>
        <v>1</v>
      </c>
      <c r="J731" t="s">
        <v>36</v>
      </c>
      <c r="K731">
        <v>0</v>
      </c>
      <c r="L731" t="s">
        <v>36</v>
      </c>
      <c r="M731">
        <v>12</v>
      </c>
      <c r="N731">
        <v>4</v>
      </c>
      <c r="O731">
        <v>15</v>
      </c>
      <c r="P731">
        <v>4</v>
      </c>
      <c r="Q731">
        <v>8</v>
      </c>
      <c r="R731">
        <v>0</v>
      </c>
      <c r="T731">
        <f t="shared" si="47"/>
        <v>0.125</v>
      </c>
      <c r="U731">
        <f t="shared" si="44"/>
        <v>0.5</v>
      </c>
      <c r="V731">
        <f t="shared" si="45"/>
        <v>0.40066225165562913</v>
      </c>
      <c r="W731">
        <f t="shared" si="46"/>
        <v>0.36231884057971014</v>
      </c>
    </row>
    <row r="732" spans="4:23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>
        <v>3</v>
      </c>
      <c r="J732" t="s">
        <v>40</v>
      </c>
      <c r="K732">
        <v>1</v>
      </c>
      <c r="L732" t="s">
        <v>36</v>
      </c>
      <c r="M732">
        <v>11</v>
      </c>
      <c r="N732">
        <v>7</v>
      </c>
      <c r="O732">
        <v>9</v>
      </c>
      <c r="P732">
        <v>5</v>
      </c>
      <c r="Q732">
        <v>0</v>
      </c>
      <c r="R732">
        <v>0</v>
      </c>
      <c r="T732">
        <f t="shared" si="47"/>
        <v>0.19642857142857145</v>
      </c>
      <c r="U732">
        <f t="shared" si="44"/>
        <v>0.24074074074074073</v>
      </c>
      <c r="V732">
        <f t="shared" si="45"/>
        <v>0.23178807947019867</v>
      </c>
      <c r="W732">
        <f t="shared" si="46"/>
        <v>0.21900161030595813</v>
      </c>
    </row>
    <row r="733" spans="4:23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>
        <v>1</v>
      </c>
      <c r="J733" t="s">
        <v>40</v>
      </c>
      <c r="K733">
        <v>1</v>
      </c>
      <c r="L733" t="s">
        <v>40</v>
      </c>
      <c r="M733">
        <v>15</v>
      </c>
      <c r="N733">
        <v>5</v>
      </c>
      <c r="O733">
        <v>12</v>
      </c>
      <c r="P733">
        <v>6</v>
      </c>
      <c r="Q733">
        <v>4</v>
      </c>
      <c r="R733">
        <v>0</v>
      </c>
      <c r="T733">
        <f t="shared" si="47"/>
        <v>0.25</v>
      </c>
      <c r="U733">
        <f t="shared" si="44"/>
        <v>0.51851851851851849</v>
      </c>
      <c r="V733">
        <f t="shared" si="45"/>
        <v>0.34768211920529801</v>
      </c>
      <c r="W733">
        <f t="shared" si="46"/>
        <v>0.32689210950080516</v>
      </c>
    </row>
    <row r="734" spans="4:23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>
        <v>0</v>
      </c>
      <c r="J734" t="s">
        <v>36</v>
      </c>
      <c r="K734">
        <v>0</v>
      </c>
      <c r="L734" t="s">
        <v>36</v>
      </c>
      <c r="M734">
        <v>26</v>
      </c>
      <c r="N734">
        <v>5</v>
      </c>
      <c r="O734">
        <v>8</v>
      </c>
      <c r="P734">
        <v>15</v>
      </c>
      <c r="Q734">
        <v>0</v>
      </c>
      <c r="R734">
        <v>0</v>
      </c>
      <c r="T734">
        <f t="shared" si="47"/>
        <v>0.3035714285714286</v>
      </c>
      <c r="U734">
        <f t="shared" si="44"/>
        <v>0.90740740740740744</v>
      </c>
      <c r="V734">
        <f t="shared" si="45"/>
        <v>0.82947019867549665</v>
      </c>
      <c r="W734">
        <f t="shared" si="46"/>
        <v>0.76650563607085342</v>
      </c>
    </row>
    <row r="735" spans="4:23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>
        <v>2</v>
      </c>
      <c r="J735" t="s">
        <v>40</v>
      </c>
      <c r="K735">
        <v>1</v>
      </c>
      <c r="L735" t="s">
        <v>40</v>
      </c>
      <c r="M735">
        <v>7</v>
      </c>
      <c r="N735">
        <v>2</v>
      </c>
      <c r="O735">
        <v>12</v>
      </c>
      <c r="P735">
        <v>4</v>
      </c>
      <c r="Q735">
        <v>1</v>
      </c>
      <c r="R735">
        <v>0</v>
      </c>
      <c r="T735">
        <f t="shared" si="47"/>
        <v>0.28571428571428575</v>
      </c>
      <c r="U735">
        <f t="shared" si="44"/>
        <v>0.3888888888888889</v>
      </c>
      <c r="V735">
        <f t="shared" si="45"/>
        <v>0.41390728476821192</v>
      </c>
      <c r="W735">
        <f t="shared" si="46"/>
        <v>0.39291465378421903</v>
      </c>
    </row>
    <row r="736" spans="4:23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>
        <v>1</v>
      </c>
      <c r="J736" t="s">
        <v>40</v>
      </c>
      <c r="K736">
        <v>1</v>
      </c>
      <c r="L736" t="s">
        <v>40</v>
      </c>
      <c r="M736">
        <v>6</v>
      </c>
      <c r="N736">
        <v>3</v>
      </c>
      <c r="O736">
        <v>12</v>
      </c>
      <c r="P736">
        <v>0</v>
      </c>
      <c r="Q736">
        <v>3</v>
      </c>
      <c r="R736">
        <v>1</v>
      </c>
      <c r="T736">
        <f t="shared" si="47"/>
        <v>0.17857142857142858</v>
      </c>
      <c r="U736">
        <f t="shared" si="44"/>
        <v>0.20370370370370369</v>
      </c>
      <c r="V736">
        <f t="shared" si="45"/>
        <v>0.12913907284768211</v>
      </c>
      <c r="W736">
        <f t="shared" si="46"/>
        <v>9.6618357487922704E-2</v>
      </c>
    </row>
    <row r="737" spans="4:23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>
        <v>0</v>
      </c>
      <c r="J737" t="s">
        <v>35</v>
      </c>
      <c r="K737">
        <v>0</v>
      </c>
      <c r="L737" t="s">
        <v>35</v>
      </c>
      <c r="M737">
        <v>10</v>
      </c>
      <c r="N737">
        <v>3</v>
      </c>
      <c r="O737">
        <v>13</v>
      </c>
      <c r="P737">
        <v>8</v>
      </c>
      <c r="Q737">
        <v>2</v>
      </c>
      <c r="R737">
        <v>1</v>
      </c>
      <c r="T737">
        <f t="shared" si="47"/>
        <v>0.125</v>
      </c>
      <c r="U737">
        <f t="shared" si="44"/>
        <v>0.59259259259259256</v>
      </c>
      <c r="V737">
        <f t="shared" si="45"/>
        <v>0.55298013245033117</v>
      </c>
      <c r="W737">
        <f t="shared" si="46"/>
        <v>0.52657004830917875</v>
      </c>
    </row>
    <row r="738" spans="4:23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>
        <v>2</v>
      </c>
      <c r="J738" t="s">
        <v>40</v>
      </c>
      <c r="K738">
        <v>1</v>
      </c>
      <c r="L738" t="s">
        <v>40</v>
      </c>
      <c r="M738">
        <v>9</v>
      </c>
      <c r="N738">
        <v>4</v>
      </c>
      <c r="O738">
        <v>13</v>
      </c>
      <c r="P738">
        <v>5</v>
      </c>
      <c r="Q738">
        <v>1</v>
      </c>
      <c r="R738">
        <v>0</v>
      </c>
      <c r="T738">
        <f t="shared" si="47"/>
        <v>0.3035714285714286</v>
      </c>
      <c r="U738">
        <f t="shared" si="44"/>
        <v>0.46296296296296297</v>
      </c>
      <c r="V738">
        <f t="shared" si="45"/>
        <v>0.49503311258278143</v>
      </c>
      <c r="W738">
        <f t="shared" si="46"/>
        <v>0.47342995169082125</v>
      </c>
    </row>
    <row r="739" spans="4:23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>
        <v>2</v>
      </c>
      <c r="J739" t="s">
        <v>36</v>
      </c>
      <c r="K739">
        <v>1</v>
      </c>
      <c r="L739" t="s">
        <v>36</v>
      </c>
      <c r="M739">
        <v>10</v>
      </c>
      <c r="N739">
        <v>6</v>
      </c>
      <c r="O739">
        <v>11</v>
      </c>
      <c r="P739">
        <v>4</v>
      </c>
      <c r="Q739">
        <v>3</v>
      </c>
      <c r="R739">
        <v>0</v>
      </c>
      <c r="T739">
        <f t="shared" si="47"/>
        <v>0.19642857142857145</v>
      </c>
      <c r="U739">
        <f t="shared" si="44"/>
        <v>0.40740740740740738</v>
      </c>
      <c r="V739">
        <f t="shared" si="45"/>
        <v>0.29635761589403975</v>
      </c>
      <c r="W739">
        <f t="shared" si="46"/>
        <v>0.27375201288244766</v>
      </c>
    </row>
    <row r="740" spans="4:23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>
        <v>2</v>
      </c>
      <c r="J740" t="s">
        <v>40</v>
      </c>
      <c r="K740">
        <v>1</v>
      </c>
      <c r="L740" t="s">
        <v>40</v>
      </c>
      <c r="M740">
        <v>23</v>
      </c>
      <c r="N740">
        <v>10</v>
      </c>
      <c r="O740">
        <v>10</v>
      </c>
      <c r="P740">
        <v>8</v>
      </c>
      <c r="Q740">
        <v>1</v>
      </c>
      <c r="R740">
        <v>0</v>
      </c>
      <c r="T740">
        <f t="shared" si="47"/>
        <v>0.5892857142857143</v>
      </c>
      <c r="U740">
        <f t="shared" si="44"/>
        <v>0.53703703703703709</v>
      </c>
      <c r="V740">
        <f t="shared" si="45"/>
        <v>0.41225165562913907</v>
      </c>
      <c r="W740">
        <f t="shared" si="46"/>
        <v>0.3719806763285024</v>
      </c>
    </row>
    <row r="741" spans="4:23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>
        <v>2</v>
      </c>
      <c r="J741" t="s">
        <v>36</v>
      </c>
      <c r="K741">
        <v>0</v>
      </c>
      <c r="L741" t="s">
        <v>35</v>
      </c>
      <c r="M741">
        <v>15</v>
      </c>
      <c r="N741">
        <v>7</v>
      </c>
      <c r="O741">
        <v>10</v>
      </c>
      <c r="P741">
        <v>1</v>
      </c>
      <c r="Q741">
        <v>1</v>
      </c>
      <c r="R741">
        <v>1</v>
      </c>
      <c r="T741">
        <f t="shared" si="47"/>
        <v>0.46428571428571436</v>
      </c>
      <c r="U741">
        <f t="shared" si="44"/>
        <v>0.59259259259259256</v>
      </c>
      <c r="V741">
        <f t="shared" si="45"/>
        <v>0.45033112582781459</v>
      </c>
      <c r="W741">
        <f t="shared" si="46"/>
        <v>0.44122383252818037</v>
      </c>
    </row>
    <row r="742" spans="4:23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>
        <v>0</v>
      </c>
      <c r="J742" t="s">
        <v>35</v>
      </c>
      <c r="K742">
        <v>0</v>
      </c>
      <c r="L742" t="s">
        <v>36</v>
      </c>
      <c r="M742">
        <v>3</v>
      </c>
      <c r="N742">
        <v>1</v>
      </c>
      <c r="O742">
        <v>12</v>
      </c>
      <c r="P742">
        <v>1</v>
      </c>
      <c r="Q742">
        <v>2</v>
      </c>
      <c r="R742">
        <v>0</v>
      </c>
      <c r="T742">
        <f t="shared" si="47"/>
        <v>8.9285714285714288E-2</v>
      </c>
      <c r="U742">
        <f t="shared" si="44"/>
        <v>0.18518518518518517</v>
      </c>
      <c r="V742">
        <f t="shared" si="45"/>
        <v>0.16390728476821192</v>
      </c>
      <c r="W742">
        <f t="shared" si="46"/>
        <v>0.1819645732689211</v>
      </c>
    </row>
    <row r="743" spans="4:23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>
        <v>0</v>
      </c>
      <c r="J743" t="s">
        <v>35</v>
      </c>
      <c r="K743">
        <v>0</v>
      </c>
      <c r="L743" t="s">
        <v>36</v>
      </c>
      <c r="M743">
        <v>4</v>
      </c>
      <c r="N743">
        <v>1</v>
      </c>
      <c r="O743">
        <v>14</v>
      </c>
      <c r="P743">
        <v>2</v>
      </c>
      <c r="Q743">
        <v>6</v>
      </c>
      <c r="R743">
        <v>0</v>
      </c>
      <c r="T743">
        <f t="shared" si="47"/>
        <v>5.3571428571428575E-2</v>
      </c>
      <c r="U743">
        <f t="shared" si="44"/>
        <v>0.55555555555555558</v>
      </c>
      <c r="V743">
        <f t="shared" si="45"/>
        <v>0.49503311258278143</v>
      </c>
      <c r="W743">
        <f t="shared" si="46"/>
        <v>0.44605475040257647</v>
      </c>
    </row>
    <row r="744" spans="4:23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>
        <v>0</v>
      </c>
      <c r="J744" t="s">
        <v>35</v>
      </c>
      <c r="K744">
        <v>0</v>
      </c>
      <c r="L744" t="s">
        <v>35</v>
      </c>
      <c r="M744">
        <v>6</v>
      </c>
      <c r="N744">
        <v>2</v>
      </c>
      <c r="O744">
        <v>10</v>
      </c>
      <c r="P744">
        <v>5</v>
      </c>
      <c r="Q744">
        <v>1</v>
      </c>
      <c r="R744">
        <v>0</v>
      </c>
      <c r="T744">
        <f t="shared" si="47"/>
        <v>0.2142857142857143</v>
      </c>
      <c r="U744">
        <f t="shared" si="44"/>
        <v>0.5</v>
      </c>
      <c r="V744">
        <f t="shared" si="45"/>
        <v>0.55794701986754969</v>
      </c>
      <c r="W744">
        <f t="shared" si="46"/>
        <v>0.53945249597423506</v>
      </c>
    </row>
    <row r="745" spans="4:23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>
        <v>2</v>
      </c>
      <c r="J745" t="s">
        <v>40</v>
      </c>
      <c r="K745">
        <v>1</v>
      </c>
      <c r="L745" t="s">
        <v>40</v>
      </c>
      <c r="M745">
        <v>10</v>
      </c>
      <c r="N745">
        <v>5</v>
      </c>
      <c r="O745">
        <v>7</v>
      </c>
      <c r="P745">
        <v>7</v>
      </c>
      <c r="Q745">
        <v>3</v>
      </c>
      <c r="R745">
        <v>0</v>
      </c>
      <c r="T745">
        <f t="shared" si="47"/>
        <v>0.3392857142857143</v>
      </c>
      <c r="U745">
        <f t="shared" si="44"/>
        <v>0.31481481481481483</v>
      </c>
      <c r="V745">
        <f t="shared" si="45"/>
        <v>0.27317880794701987</v>
      </c>
      <c r="W745">
        <f t="shared" si="46"/>
        <v>0.23993558776167473</v>
      </c>
    </row>
    <row r="746" spans="4:23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>
        <v>3</v>
      </c>
      <c r="J746" t="s">
        <v>40</v>
      </c>
      <c r="K746">
        <v>1</v>
      </c>
      <c r="L746" t="s">
        <v>35</v>
      </c>
      <c r="M746">
        <v>16</v>
      </c>
      <c r="N746">
        <v>7</v>
      </c>
      <c r="O746">
        <v>8</v>
      </c>
      <c r="P746">
        <v>3</v>
      </c>
      <c r="Q746">
        <v>4</v>
      </c>
      <c r="R746">
        <v>0</v>
      </c>
      <c r="T746">
        <f t="shared" si="47"/>
        <v>0.17857142857142858</v>
      </c>
      <c r="U746">
        <f t="shared" si="44"/>
        <v>0.48148148148148145</v>
      </c>
      <c r="V746">
        <f t="shared" si="45"/>
        <v>0.32119205298013243</v>
      </c>
      <c r="W746">
        <f t="shared" si="46"/>
        <v>0.322061191626409</v>
      </c>
    </row>
    <row r="747" spans="4:23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>
        <v>0</v>
      </c>
      <c r="J747" t="s">
        <v>35</v>
      </c>
      <c r="K747">
        <v>0</v>
      </c>
      <c r="L747" t="s">
        <v>35</v>
      </c>
      <c r="M747">
        <v>20</v>
      </c>
      <c r="N747">
        <v>2</v>
      </c>
      <c r="O747">
        <v>12</v>
      </c>
      <c r="P747">
        <v>2</v>
      </c>
      <c r="Q747">
        <v>0</v>
      </c>
      <c r="R747">
        <v>0</v>
      </c>
      <c r="T747">
        <f t="shared" si="47"/>
        <v>0.25</v>
      </c>
      <c r="U747">
        <f t="shared" si="44"/>
        <v>0.5</v>
      </c>
      <c r="V747">
        <f t="shared" si="45"/>
        <v>0.45033112582781459</v>
      </c>
      <c r="W747">
        <f t="shared" si="46"/>
        <v>0.44444444444444442</v>
      </c>
    </row>
    <row r="748" spans="4:23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>
        <v>0</v>
      </c>
      <c r="J748" t="s">
        <v>35</v>
      </c>
      <c r="K748">
        <v>0</v>
      </c>
      <c r="L748" t="s">
        <v>36</v>
      </c>
      <c r="M748">
        <v>14</v>
      </c>
      <c r="N748">
        <v>5</v>
      </c>
      <c r="O748">
        <v>9</v>
      </c>
      <c r="P748">
        <v>7</v>
      </c>
      <c r="Q748">
        <v>3</v>
      </c>
      <c r="R748">
        <v>0</v>
      </c>
      <c r="T748">
        <f t="shared" si="47"/>
        <v>0.26785714285714285</v>
      </c>
      <c r="U748">
        <f t="shared" si="44"/>
        <v>0.48148148148148145</v>
      </c>
      <c r="V748">
        <f t="shared" si="45"/>
        <v>0.36589403973509932</v>
      </c>
      <c r="W748">
        <f t="shared" si="46"/>
        <v>0.33816425120772947</v>
      </c>
    </row>
    <row r="749" spans="4:23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>
        <v>2</v>
      </c>
      <c r="J749" t="s">
        <v>35</v>
      </c>
      <c r="K749">
        <v>2</v>
      </c>
      <c r="L749" t="s">
        <v>40</v>
      </c>
      <c r="M749">
        <v>18</v>
      </c>
      <c r="N749">
        <v>5</v>
      </c>
      <c r="O749">
        <v>8</v>
      </c>
      <c r="P749">
        <v>3</v>
      </c>
      <c r="Q749">
        <v>0</v>
      </c>
      <c r="R749">
        <v>0</v>
      </c>
      <c r="T749">
        <f t="shared" si="47"/>
        <v>0.3928571428571429</v>
      </c>
      <c r="U749">
        <f t="shared" si="44"/>
        <v>0.51851851851851849</v>
      </c>
      <c r="V749">
        <f t="shared" si="45"/>
        <v>0.48841059602649006</v>
      </c>
      <c r="W749">
        <f t="shared" si="46"/>
        <v>0.48953301127214172</v>
      </c>
    </row>
    <row r="750" spans="4:23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>
        <v>2</v>
      </c>
      <c r="J750" t="s">
        <v>35</v>
      </c>
      <c r="K750">
        <v>1</v>
      </c>
      <c r="L750" t="s">
        <v>35</v>
      </c>
      <c r="M750">
        <v>12</v>
      </c>
      <c r="N750">
        <v>3</v>
      </c>
      <c r="O750">
        <v>8</v>
      </c>
      <c r="P750">
        <v>10</v>
      </c>
      <c r="Q750">
        <v>2</v>
      </c>
      <c r="R750">
        <v>0</v>
      </c>
      <c r="T750">
        <f t="shared" si="47"/>
        <v>0.25</v>
      </c>
      <c r="U750">
        <f t="shared" si="44"/>
        <v>0.85185185185185186</v>
      </c>
      <c r="V750">
        <f t="shared" si="45"/>
        <v>0.76986754966887416</v>
      </c>
      <c r="W750">
        <f t="shared" si="46"/>
        <v>0.72302737520128824</v>
      </c>
    </row>
    <row r="751" spans="4:23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>
        <v>1</v>
      </c>
      <c r="J751" t="s">
        <v>35</v>
      </c>
      <c r="K751">
        <v>0</v>
      </c>
      <c r="L751" t="s">
        <v>35</v>
      </c>
      <c r="M751">
        <v>8</v>
      </c>
      <c r="N751">
        <v>2</v>
      </c>
      <c r="O751">
        <v>13</v>
      </c>
      <c r="P751">
        <v>1</v>
      </c>
      <c r="Q751">
        <v>3</v>
      </c>
      <c r="R751">
        <v>1</v>
      </c>
      <c r="T751">
        <f t="shared" si="47"/>
        <v>0.19642857142857145</v>
      </c>
      <c r="U751">
        <f t="shared" si="44"/>
        <v>0.37037037037037035</v>
      </c>
      <c r="V751">
        <f t="shared" si="45"/>
        <v>0.45695364238410596</v>
      </c>
      <c r="W751">
        <f t="shared" si="46"/>
        <v>0.43961352657004832</v>
      </c>
    </row>
    <row r="752" spans="4:23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>
        <v>0</v>
      </c>
      <c r="J752" t="s">
        <v>35</v>
      </c>
      <c r="K752">
        <v>0</v>
      </c>
      <c r="L752" t="s">
        <v>36</v>
      </c>
      <c r="M752">
        <v>3</v>
      </c>
      <c r="N752">
        <v>0</v>
      </c>
      <c r="O752">
        <v>16</v>
      </c>
      <c r="P752">
        <v>1</v>
      </c>
      <c r="Q752">
        <v>2</v>
      </c>
      <c r="R752">
        <v>0</v>
      </c>
      <c r="T752">
        <f t="shared" si="47"/>
        <v>5.3571428571428575E-2</v>
      </c>
      <c r="U752">
        <f t="shared" si="44"/>
        <v>0.25925925925925924</v>
      </c>
      <c r="V752">
        <f t="shared" si="45"/>
        <v>0.19205298013245034</v>
      </c>
      <c r="W752">
        <f t="shared" si="46"/>
        <v>0.17069243156199679</v>
      </c>
    </row>
    <row r="753" spans="4:23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>
        <v>2</v>
      </c>
      <c r="J753" t="s">
        <v>40</v>
      </c>
      <c r="K753">
        <v>1</v>
      </c>
      <c r="L753" t="s">
        <v>40</v>
      </c>
      <c r="M753">
        <v>20</v>
      </c>
      <c r="N753">
        <v>5</v>
      </c>
      <c r="O753">
        <v>5</v>
      </c>
      <c r="P753">
        <v>6</v>
      </c>
      <c r="Q753">
        <v>0</v>
      </c>
      <c r="R753">
        <v>0</v>
      </c>
      <c r="T753">
        <f t="shared" si="47"/>
        <v>0.5357142857142857</v>
      </c>
      <c r="U753">
        <f t="shared" si="44"/>
        <v>0.55555555555555558</v>
      </c>
      <c r="V753">
        <f t="shared" si="45"/>
        <v>0.55132450331125826</v>
      </c>
      <c r="W753">
        <f t="shared" si="46"/>
        <v>0.51529790660225439</v>
      </c>
    </row>
    <row r="754" spans="4:23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>
        <v>3</v>
      </c>
      <c r="J754" t="s">
        <v>40</v>
      </c>
      <c r="K754">
        <v>1</v>
      </c>
      <c r="L754" t="s">
        <v>40</v>
      </c>
      <c r="M754">
        <v>10</v>
      </c>
      <c r="N754">
        <v>6</v>
      </c>
      <c r="O754">
        <v>9</v>
      </c>
      <c r="P754">
        <v>0</v>
      </c>
      <c r="Q754">
        <v>1</v>
      </c>
      <c r="R754">
        <v>0</v>
      </c>
      <c r="T754">
        <f t="shared" si="47"/>
        <v>0.19642857142857145</v>
      </c>
      <c r="U754">
        <f t="shared" si="44"/>
        <v>0.64814814814814814</v>
      </c>
      <c r="V754">
        <f t="shared" si="45"/>
        <v>0.74172185430463577</v>
      </c>
      <c r="W754">
        <f t="shared" si="46"/>
        <v>0.70209339774557167</v>
      </c>
    </row>
    <row r="755" spans="4:23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>
        <v>1</v>
      </c>
      <c r="J755" t="s">
        <v>36</v>
      </c>
      <c r="K755">
        <v>1</v>
      </c>
      <c r="L755" t="s">
        <v>40</v>
      </c>
      <c r="M755">
        <v>8</v>
      </c>
      <c r="N755">
        <v>5</v>
      </c>
      <c r="O755">
        <v>10</v>
      </c>
      <c r="P755">
        <v>0</v>
      </c>
      <c r="Q755">
        <v>0</v>
      </c>
      <c r="R755">
        <v>0</v>
      </c>
      <c r="T755">
        <f t="shared" si="47"/>
        <v>0.32142857142857145</v>
      </c>
      <c r="U755">
        <f t="shared" si="44"/>
        <v>0.14814814814814814</v>
      </c>
      <c r="V755">
        <f t="shared" si="45"/>
        <v>0.1870860927152318</v>
      </c>
      <c r="W755">
        <f t="shared" si="46"/>
        <v>0.15458937198067632</v>
      </c>
    </row>
    <row r="756" spans="4:23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>
        <v>0</v>
      </c>
      <c r="J756" t="s">
        <v>35</v>
      </c>
      <c r="K756">
        <v>0</v>
      </c>
      <c r="L756" t="s">
        <v>36</v>
      </c>
      <c r="M756">
        <v>6</v>
      </c>
      <c r="N756">
        <v>1</v>
      </c>
      <c r="O756">
        <v>10</v>
      </c>
      <c r="P756">
        <v>3</v>
      </c>
      <c r="Q756">
        <v>2</v>
      </c>
      <c r="R756">
        <v>1</v>
      </c>
      <c r="T756">
        <f t="shared" si="47"/>
        <v>7.1428571428571438E-2</v>
      </c>
      <c r="U756">
        <f t="shared" si="44"/>
        <v>0.18518518518518517</v>
      </c>
      <c r="V756">
        <f t="shared" si="45"/>
        <v>0.19205298013245034</v>
      </c>
      <c r="W756">
        <f t="shared" si="46"/>
        <v>0.1529790660225443</v>
      </c>
    </row>
    <row r="757" spans="4:23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>
        <v>1</v>
      </c>
      <c r="J757" t="s">
        <v>40</v>
      </c>
      <c r="K757">
        <v>0</v>
      </c>
      <c r="L757" t="s">
        <v>36</v>
      </c>
      <c r="M757">
        <v>14</v>
      </c>
      <c r="N757">
        <v>6</v>
      </c>
      <c r="O757">
        <v>9</v>
      </c>
      <c r="P757">
        <v>3</v>
      </c>
      <c r="Q757">
        <v>4</v>
      </c>
      <c r="R757">
        <v>0</v>
      </c>
      <c r="T757">
        <f t="shared" si="47"/>
        <v>0.2142857142857143</v>
      </c>
      <c r="U757">
        <f t="shared" si="44"/>
        <v>0.22222222222222221</v>
      </c>
      <c r="V757">
        <f t="shared" si="45"/>
        <v>0.18543046357615894</v>
      </c>
      <c r="W757">
        <f t="shared" si="46"/>
        <v>0.18035426731078905</v>
      </c>
    </row>
    <row r="758" spans="4:23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>
        <v>1</v>
      </c>
      <c r="J758" t="s">
        <v>40</v>
      </c>
      <c r="K758">
        <v>0</v>
      </c>
      <c r="L758" t="s">
        <v>36</v>
      </c>
      <c r="M758">
        <v>6</v>
      </c>
      <c r="N758">
        <v>2</v>
      </c>
      <c r="O758">
        <v>11</v>
      </c>
      <c r="P758">
        <v>4</v>
      </c>
      <c r="Q758">
        <v>2</v>
      </c>
      <c r="R758">
        <v>0</v>
      </c>
      <c r="T758">
        <f t="shared" si="47"/>
        <v>0.19642857142857145</v>
      </c>
      <c r="U758">
        <f t="shared" si="44"/>
        <v>0.46296296296296297</v>
      </c>
      <c r="V758">
        <f t="shared" si="45"/>
        <v>0.39238410596026491</v>
      </c>
      <c r="W758">
        <f t="shared" si="46"/>
        <v>0.35265700483091789</v>
      </c>
    </row>
    <row r="759" spans="4:23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>
        <v>2</v>
      </c>
      <c r="J759" t="s">
        <v>40</v>
      </c>
      <c r="K759">
        <v>1</v>
      </c>
      <c r="L759" t="s">
        <v>40</v>
      </c>
      <c r="M759">
        <v>23</v>
      </c>
      <c r="N759">
        <v>8</v>
      </c>
      <c r="O759">
        <v>8</v>
      </c>
      <c r="P759">
        <v>8</v>
      </c>
      <c r="Q759">
        <v>0</v>
      </c>
      <c r="R759">
        <v>0</v>
      </c>
      <c r="T759">
        <f t="shared" si="47"/>
        <v>0.4107142857142857</v>
      </c>
      <c r="U759">
        <f t="shared" si="44"/>
        <v>0.72222222222222221</v>
      </c>
      <c r="V759">
        <f t="shared" si="45"/>
        <v>0.62086092715231789</v>
      </c>
      <c r="W759">
        <f t="shared" si="46"/>
        <v>0.61352657004830913</v>
      </c>
    </row>
    <row r="760" spans="4:23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>
        <v>4</v>
      </c>
      <c r="J760" t="s">
        <v>40</v>
      </c>
      <c r="K760">
        <v>0</v>
      </c>
      <c r="L760" t="s">
        <v>35</v>
      </c>
      <c r="M760">
        <v>23</v>
      </c>
      <c r="N760">
        <v>8</v>
      </c>
      <c r="O760">
        <v>8</v>
      </c>
      <c r="P760">
        <v>11</v>
      </c>
      <c r="Q760">
        <v>1</v>
      </c>
      <c r="R760">
        <v>0</v>
      </c>
      <c r="T760">
        <f t="shared" si="47"/>
        <v>0.3928571428571429</v>
      </c>
      <c r="U760">
        <f t="shared" si="44"/>
        <v>0.79629629629629628</v>
      </c>
      <c r="V760">
        <f t="shared" si="45"/>
        <v>0.63907284768211925</v>
      </c>
      <c r="W760">
        <f t="shared" si="46"/>
        <v>0.61352657004830913</v>
      </c>
    </row>
    <row r="761" spans="4:23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>
        <v>1</v>
      </c>
      <c r="J761" t="s">
        <v>36</v>
      </c>
      <c r="K761">
        <v>1</v>
      </c>
      <c r="L761" t="s">
        <v>40</v>
      </c>
      <c r="M761">
        <v>13</v>
      </c>
      <c r="N761">
        <v>7</v>
      </c>
      <c r="O761">
        <v>9</v>
      </c>
      <c r="P761">
        <v>3</v>
      </c>
      <c r="Q761">
        <v>1</v>
      </c>
      <c r="R761">
        <v>0</v>
      </c>
      <c r="T761">
        <f t="shared" si="47"/>
        <v>0.25</v>
      </c>
      <c r="U761">
        <f t="shared" si="44"/>
        <v>0.51851851851851849</v>
      </c>
      <c r="V761">
        <f t="shared" si="45"/>
        <v>0.47019867549668876</v>
      </c>
      <c r="W761">
        <f t="shared" si="46"/>
        <v>0.44122383252818037</v>
      </c>
    </row>
  </sheetData>
  <autoFilter ref="A1:R761" xr:uid="{28F25B26-0C9E-4282-B391-1477FBD0F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V43"/>
  <sheetViews>
    <sheetView workbookViewId="0">
      <selection activeCell="J33" sqref="J33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42578125" bestFit="1" customWidth="1"/>
    <col min="13" max="13" width="13.140625" bestFit="1" customWidth="1"/>
    <col min="14" max="14" width="12" bestFit="1" customWidth="1"/>
  </cols>
  <sheetData>
    <row r="1" spans="1:22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</row>
    <row r="2" spans="1:22" x14ac:dyDescent="0.25">
      <c r="A2" s="5" t="s">
        <v>42</v>
      </c>
      <c r="B2">
        <v>1.5789473684210522</v>
      </c>
      <c r="C2">
        <v>56.89473684210526</v>
      </c>
      <c r="D2">
        <v>532.65789473684208</v>
      </c>
      <c r="E2">
        <v>449.10526315789474</v>
      </c>
      <c r="F2">
        <v>14.394736842105264</v>
      </c>
      <c r="G2">
        <v>4.9473684210526319</v>
      </c>
      <c r="H2">
        <v>10.526315789473685</v>
      </c>
      <c r="I2">
        <v>6.6052631578947372</v>
      </c>
      <c r="J2">
        <v>1.6842105263157894</v>
      </c>
      <c r="K2">
        <v>0.15789473684210525</v>
      </c>
      <c r="M2">
        <f>(B2-(MIN($B$2:$B$21)))/((MAX($B$2:$B$21))-(MIN($B$2:$B$21)))</f>
        <v>0.55443548387096742</v>
      </c>
      <c r="N2">
        <f>(C2-(MIN($C$2:$C$21)))/((MAX($C$2:$C$21))-(MIN($C$2:$C$21)))</f>
        <v>0.78580481622306686</v>
      </c>
      <c r="O2">
        <f>(D2-(MIN($D$2:$D$21)))/((MAX($D$2:$D$21))-(MIN($D$2:$D$21)))</f>
        <v>0.58301081671132282</v>
      </c>
      <c r="P2">
        <f>(E2-(MIN($E$2:$E$21)))/((MAX($E$2:$E$21))-(MIN($E$2:$E$21)))</f>
        <v>0.58306097674852941</v>
      </c>
      <c r="Q2">
        <f>(F2-(MIN($F$2:$F$21)))/((MAX($F$2:$F$21))-(MIN($F$2:$F$21)))</f>
        <v>0.67731629392971238</v>
      </c>
      <c r="R2">
        <f>(G2-(MIN($G$2:$G$21)))/((MAX($G$2:$G$21))-(MIN($G$2:$G$21)))</f>
        <v>0.64166666666666683</v>
      </c>
      <c r="S2">
        <f>(H2-(MIN($H$2:$H$21)))/((MAX($H$2:$H$21))-(MIN($H$2:$H$21)))</f>
        <v>0.49779735682819393</v>
      </c>
      <c r="T2">
        <f>(I2-(MIN($I$2:$I$21)))/((MAX($I$2:$I$21))-(MIN($I$2:$I$21)))</f>
        <v>0.98214285714285721</v>
      </c>
      <c r="U2">
        <f>(J2-(MIN($J$2:$J$21)))/((MAX($J$2:$J$21))-(MIN($J$2:$J$21)))</f>
        <v>0.17073170731707307</v>
      </c>
      <c r="V2">
        <f>(K2-(MIN($K$2:$K$21)))/((MAX($K$2:$K$21))-(MIN($K$2:$K$21)))</f>
        <v>1</v>
      </c>
    </row>
    <row r="3" spans="1:22" x14ac:dyDescent="0.25">
      <c r="A3" s="5" t="s">
        <v>52</v>
      </c>
      <c r="B3">
        <v>1.4736842105263157</v>
      </c>
      <c r="C3">
        <v>50.526315789473685</v>
      </c>
      <c r="D3">
        <v>468.34210526315792</v>
      </c>
      <c r="E3">
        <v>386.86842105263156</v>
      </c>
      <c r="F3">
        <v>12.736842105263158</v>
      </c>
      <c r="G3">
        <v>4.4736842105263159</v>
      </c>
      <c r="H3">
        <v>10.684210526315789</v>
      </c>
      <c r="I3">
        <v>6.1052631578947372</v>
      </c>
      <c r="J3">
        <v>1.8947368421052631</v>
      </c>
      <c r="K3">
        <v>0.10526315789473684</v>
      </c>
      <c r="M3">
        <f t="shared" ref="M3:M21" si="0">(B3-(MIN($B$2:$B$21)))/((MAX($B$2:$B$21))-(MIN($B$2:$B$21)))</f>
        <v>0.47379032258064507</v>
      </c>
      <c r="N3">
        <f t="shared" ref="N3:N21" si="1">(C3-(MIN($C$2:$C$21)))/((MAX($C$2:$C$21))-(MIN($C$2:$C$21)))</f>
        <v>0.47908745247148282</v>
      </c>
      <c r="O3">
        <f t="shared" ref="O3:O21" si="2">(D3-(MIN($D$2:$D$21)))/((MAX($D$2:$D$21))-(MIN($D$2:$D$21)))</f>
        <v>0.34047831695941272</v>
      </c>
      <c r="P3">
        <f t="shared" ref="P3:P21" si="3">(E3-(MIN($E$2:$E$21)))/((MAX($E$2:$E$21))-(MIN($E$2:$E$21)))</f>
        <v>0.36221869455598099</v>
      </c>
      <c r="Q3">
        <f t="shared" ref="Q3:Q21" si="4">(F3-(MIN($F$2:$F$21)))/((MAX($F$2:$F$21))-(MIN($F$2:$F$21)))</f>
        <v>0.47603833865814682</v>
      </c>
      <c r="R3">
        <f t="shared" ref="R3:R21" si="5">(G3-(MIN($G$2:$G$21)))/((MAX($G$2:$G$21))-(MIN($G$2:$G$21)))</f>
        <v>0.49166666666666681</v>
      </c>
      <c r="S3">
        <f t="shared" ref="S3:S21" si="6">(H3-(MIN($H$2:$H$21)))/((MAX($H$2:$H$21))-(MIN($H$2:$H$21)))</f>
        <v>0.52422907488986781</v>
      </c>
      <c r="T3">
        <f t="shared" ref="T3:T21" si="7">(I3-(MIN($I$2:$I$21)))/((MAX($I$2:$I$21))-(MIN($I$2:$I$21)))</f>
        <v>0.81250000000000011</v>
      </c>
      <c r="U3">
        <f t="shared" ref="U3:U21" si="8">(J3-(MIN($J$2:$J$21)))/((MAX($J$2:$J$21))-(MIN($J$2:$J$21)))</f>
        <v>0.36585365853658525</v>
      </c>
      <c r="V3">
        <f t="shared" ref="V3:V21" si="9">(K3-(MIN($K$2:$K$21)))/((MAX($K$2:$K$21))-(MIN($K$2:$K$21)))</f>
        <v>0.66666666666666663</v>
      </c>
    </row>
    <row r="4" spans="1:22" x14ac:dyDescent="0.25">
      <c r="A4" s="5" t="s">
        <v>49</v>
      </c>
      <c r="B4">
        <v>1.6789473684210532</v>
      </c>
      <c r="C4">
        <v>48.5</v>
      </c>
      <c r="D4">
        <v>444.73684210526318</v>
      </c>
      <c r="E4">
        <v>341.5</v>
      </c>
      <c r="F4">
        <v>15.263157894736842</v>
      </c>
      <c r="G4">
        <v>5.3157894736842106</v>
      </c>
      <c r="H4">
        <v>13.526315789473685</v>
      </c>
      <c r="I4">
        <v>6.0263157894736841</v>
      </c>
      <c r="J4">
        <v>2.5526315789473686</v>
      </c>
      <c r="K4">
        <v>7.8947368421052627E-2</v>
      </c>
      <c r="M4">
        <f t="shared" si="0"/>
        <v>0.63104838709677469</v>
      </c>
      <c r="N4">
        <f t="shared" si="1"/>
        <v>0.38149556400506962</v>
      </c>
      <c r="O4">
        <f t="shared" si="2"/>
        <v>0.25146372928450944</v>
      </c>
      <c r="P4">
        <f t="shared" si="3"/>
        <v>0.20123260808665613</v>
      </c>
      <c r="Q4">
        <f t="shared" si="4"/>
        <v>0.78274760383386577</v>
      </c>
      <c r="R4">
        <f t="shared" si="5"/>
        <v>0.75833333333333341</v>
      </c>
      <c r="S4">
        <f t="shared" si="6"/>
        <v>1</v>
      </c>
      <c r="T4">
        <f t="shared" si="7"/>
        <v>0.78571428571428559</v>
      </c>
      <c r="U4">
        <f t="shared" si="8"/>
        <v>0.97560975609756106</v>
      </c>
      <c r="V4">
        <f t="shared" si="9"/>
        <v>0.5</v>
      </c>
    </row>
    <row r="5" spans="1:22" x14ac:dyDescent="0.25">
      <c r="A5" s="5" t="s">
        <v>54</v>
      </c>
      <c r="B5">
        <v>1.5526315789473681</v>
      </c>
      <c r="C5">
        <v>47.868421052631582</v>
      </c>
      <c r="D5">
        <v>450</v>
      </c>
      <c r="E5">
        <v>351.5263157894737</v>
      </c>
      <c r="F5">
        <v>11.605263157894736</v>
      </c>
      <c r="G5">
        <v>4.8421052631578947</v>
      </c>
      <c r="H5">
        <v>8.3947368421052637</v>
      </c>
      <c r="I5">
        <v>4.6052631578947372</v>
      </c>
      <c r="J5">
        <v>1.631578947368421</v>
      </c>
      <c r="K5">
        <v>2.6315789473684209E-2</v>
      </c>
      <c r="M5">
        <f t="shared" si="0"/>
        <v>0.5342741935483869</v>
      </c>
      <c r="N5">
        <f t="shared" si="1"/>
        <v>0.35107731305449941</v>
      </c>
      <c r="O5">
        <f t="shared" si="2"/>
        <v>0.27131090602361824</v>
      </c>
      <c r="P5">
        <f t="shared" si="3"/>
        <v>0.23681015967877497</v>
      </c>
      <c r="Q5">
        <f t="shared" si="4"/>
        <v>0.33865814696485608</v>
      </c>
      <c r="R5">
        <f t="shared" si="5"/>
        <v>0.60833333333333339</v>
      </c>
      <c r="S5">
        <f t="shared" si="6"/>
        <v>0.14096916299559484</v>
      </c>
      <c r="T5">
        <f t="shared" si="7"/>
        <v>0.3035714285714286</v>
      </c>
      <c r="U5">
        <f t="shared" si="8"/>
        <v>0.12195121951219509</v>
      </c>
      <c r="V5">
        <f t="shared" si="9"/>
        <v>0.16666666666666666</v>
      </c>
    </row>
    <row r="6" spans="1:22" x14ac:dyDescent="0.25">
      <c r="A6" s="5" t="s">
        <v>45</v>
      </c>
      <c r="B6">
        <v>1.5394736842105261</v>
      </c>
      <c r="C6">
        <v>52.342105263157897</v>
      </c>
      <c r="D6">
        <v>504.94736842105266</v>
      </c>
      <c r="E6">
        <v>416.31578947368422</v>
      </c>
      <c r="F6">
        <v>14.026315789473685</v>
      </c>
      <c r="G6">
        <v>5.0263157894736841</v>
      </c>
      <c r="H6">
        <v>11.526315789473685</v>
      </c>
      <c r="I6">
        <v>4.9736842105263159</v>
      </c>
      <c r="J6">
        <v>1.8947368421052631</v>
      </c>
      <c r="K6">
        <v>7.8947368421052627E-2</v>
      </c>
      <c r="M6">
        <f t="shared" si="0"/>
        <v>0.52419354838709664</v>
      </c>
      <c r="N6">
        <f t="shared" si="1"/>
        <v>0.56653992395437258</v>
      </c>
      <c r="O6">
        <f t="shared" si="2"/>
        <v>0.47851543117991485</v>
      </c>
      <c r="P6">
        <f t="shared" si="3"/>
        <v>0.46671024372023545</v>
      </c>
      <c r="Q6">
        <f t="shared" si="4"/>
        <v>0.63258785942492013</v>
      </c>
      <c r="R6">
        <f t="shared" si="5"/>
        <v>0.66666666666666674</v>
      </c>
      <c r="S6">
        <f t="shared" si="6"/>
        <v>0.66519823788546262</v>
      </c>
      <c r="T6">
        <f t="shared" si="7"/>
        <v>0.42857142857142855</v>
      </c>
      <c r="U6">
        <f t="shared" si="8"/>
        <v>0.36585365853658525</v>
      </c>
      <c r="V6">
        <f t="shared" si="9"/>
        <v>0.5</v>
      </c>
    </row>
    <row r="7" spans="1:22" x14ac:dyDescent="0.25">
      <c r="A7" s="5" t="s">
        <v>57</v>
      </c>
      <c r="B7">
        <v>1.7842105263157895</v>
      </c>
      <c r="C7">
        <v>57.05263157894737</v>
      </c>
      <c r="D7">
        <v>561.0526315789474</v>
      </c>
      <c r="E7">
        <v>474.55263157894734</v>
      </c>
      <c r="F7">
        <v>15.657894736842104</v>
      </c>
      <c r="G7">
        <v>5.7368421052631575</v>
      </c>
      <c r="H7">
        <v>11.473684210526315</v>
      </c>
      <c r="I7">
        <v>6.2105263157894735</v>
      </c>
      <c r="J7">
        <v>2.5789473684210527</v>
      </c>
      <c r="K7">
        <v>5.2631578947368418E-2</v>
      </c>
      <c r="M7">
        <f t="shared" si="0"/>
        <v>0.71169354838709686</v>
      </c>
      <c r="N7">
        <f t="shared" si="1"/>
        <v>0.79340937896070973</v>
      </c>
      <c r="O7">
        <f t="shared" si="2"/>
        <v>0.69008633521881535</v>
      </c>
      <c r="P7">
        <f t="shared" si="3"/>
        <v>0.67335885703613785</v>
      </c>
      <c r="Q7">
        <f t="shared" si="4"/>
        <v>0.83067092651757168</v>
      </c>
      <c r="R7">
        <f t="shared" si="5"/>
        <v>0.89166666666666672</v>
      </c>
      <c r="S7">
        <f t="shared" si="6"/>
        <v>0.65638766519823766</v>
      </c>
      <c r="T7">
        <f t="shared" si="7"/>
        <v>0.84821428571428559</v>
      </c>
      <c r="U7">
        <f t="shared" si="8"/>
        <v>1</v>
      </c>
      <c r="V7">
        <f t="shared" si="9"/>
        <v>0.33333333333333331</v>
      </c>
    </row>
    <row r="8" spans="1:22" x14ac:dyDescent="0.25">
      <c r="A8" s="5" t="s">
        <v>55</v>
      </c>
      <c r="B8">
        <v>1.5894736842105259</v>
      </c>
      <c r="C8">
        <v>42.763157894736842</v>
      </c>
      <c r="D8">
        <v>414.57894736842104</v>
      </c>
      <c r="E8">
        <v>312.5</v>
      </c>
      <c r="F8">
        <v>13.578947368421053</v>
      </c>
      <c r="G8">
        <v>4.8947368421052628</v>
      </c>
      <c r="H8">
        <v>10.973684210526315</v>
      </c>
      <c r="I8">
        <v>4.5263157894736841</v>
      </c>
      <c r="J8">
        <v>1.9736842105263157</v>
      </c>
      <c r="K8">
        <v>0.10526315789473684</v>
      </c>
      <c r="M8">
        <f t="shared" si="0"/>
        <v>0.56249999999999967</v>
      </c>
      <c r="N8">
        <f t="shared" si="1"/>
        <v>0.10519645120405567</v>
      </c>
      <c r="O8">
        <f t="shared" si="2"/>
        <v>0.13773940656941555</v>
      </c>
      <c r="P8">
        <f t="shared" si="3"/>
        <v>9.8328508730973985E-2</v>
      </c>
      <c r="Q8">
        <f t="shared" si="4"/>
        <v>0.57827476038338654</v>
      </c>
      <c r="R8">
        <f t="shared" si="5"/>
        <v>0.625</v>
      </c>
      <c r="S8">
        <f t="shared" si="6"/>
        <v>0.57268722466960331</v>
      </c>
      <c r="T8">
        <f t="shared" si="7"/>
        <v>0.27678571428571419</v>
      </c>
      <c r="U8">
        <f t="shared" si="8"/>
        <v>0.43902439024390233</v>
      </c>
      <c r="V8">
        <f t="shared" si="9"/>
        <v>0.66666666666666663</v>
      </c>
    </row>
    <row r="9" spans="1:22" x14ac:dyDescent="0.25">
      <c r="A9" s="5" t="s">
        <v>44</v>
      </c>
      <c r="B9">
        <v>1.1052631578947369</v>
      </c>
      <c r="C9">
        <v>40.89473684210526</v>
      </c>
      <c r="D9">
        <v>393.5</v>
      </c>
      <c r="E9">
        <v>300.13157894736844</v>
      </c>
      <c r="F9">
        <v>10.657894736842104</v>
      </c>
      <c r="G9">
        <v>3.7894736842105261</v>
      </c>
      <c r="H9">
        <v>11.315789473684211</v>
      </c>
      <c r="I9">
        <v>4.1052631578947372</v>
      </c>
      <c r="J9">
        <v>2.1052631578947367</v>
      </c>
      <c r="K9">
        <v>5.2631578947368418E-2</v>
      </c>
      <c r="M9">
        <f t="shared" si="0"/>
        <v>0.1915322580645161</v>
      </c>
      <c r="N9">
        <f t="shared" si="1"/>
        <v>1.5209125475284919E-2</v>
      </c>
      <c r="O9">
        <f t="shared" si="2"/>
        <v>5.8251463729284615E-2</v>
      </c>
      <c r="P9">
        <f t="shared" si="3"/>
        <v>5.4440190493977123E-2</v>
      </c>
      <c r="Q9">
        <f t="shared" si="4"/>
        <v>0.22364217252396151</v>
      </c>
      <c r="R9">
        <f t="shared" si="5"/>
        <v>0.27499999999999997</v>
      </c>
      <c r="S9">
        <f t="shared" si="6"/>
        <v>0.62995594713656378</v>
      </c>
      <c r="T9">
        <f t="shared" si="7"/>
        <v>0.13392857142857148</v>
      </c>
      <c r="U9">
        <f t="shared" si="8"/>
        <v>0.56097560975609739</v>
      </c>
      <c r="V9">
        <f t="shared" si="9"/>
        <v>0.33333333333333331</v>
      </c>
    </row>
    <row r="10" spans="1:22" x14ac:dyDescent="0.25">
      <c r="A10" s="5" t="s">
        <v>34</v>
      </c>
      <c r="B10">
        <v>1.2921052631578949</v>
      </c>
      <c r="C10">
        <v>52.263157894736842</v>
      </c>
      <c r="D10">
        <v>519.81578947368416</v>
      </c>
      <c r="E10">
        <v>426.28947368421052</v>
      </c>
      <c r="F10">
        <v>13.710526315789474</v>
      </c>
      <c r="G10">
        <v>4.5526315789473681</v>
      </c>
      <c r="H10">
        <v>11.368421052631579</v>
      </c>
      <c r="I10">
        <v>5.3947368421052628</v>
      </c>
      <c r="J10">
        <v>2.1052631578947367</v>
      </c>
      <c r="K10">
        <v>5.2631578947368418E-2</v>
      </c>
      <c r="M10">
        <f t="shared" si="0"/>
        <v>0.33467741935483875</v>
      </c>
      <c r="N10">
        <f t="shared" si="1"/>
        <v>0.56273764258555126</v>
      </c>
      <c r="O10">
        <f t="shared" si="2"/>
        <v>0.53458370546789713</v>
      </c>
      <c r="P10">
        <f t="shared" si="3"/>
        <v>0.50210103651134563</v>
      </c>
      <c r="Q10">
        <f t="shared" si="4"/>
        <v>0.59424920127795522</v>
      </c>
      <c r="R10">
        <f t="shared" si="5"/>
        <v>0.51666666666666661</v>
      </c>
      <c r="S10">
        <f t="shared" si="6"/>
        <v>0.6387665198237884</v>
      </c>
      <c r="T10">
        <f t="shared" si="7"/>
        <v>0.57142857142857129</v>
      </c>
      <c r="U10">
        <f t="shared" si="8"/>
        <v>0.56097560975609739</v>
      </c>
      <c r="V10">
        <f t="shared" si="9"/>
        <v>0.33333333333333331</v>
      </c>
    </row>
    <row r="11" spans="1:22" x14ac:dyDescent="0.25">
      <c r="A11" s="5" t="s">
        <v>38</v>
      </c>
      <c r="B11">
        <v>0.90263157894736856</v>
      </c>
      <c r="C11">
        <v>40.578947368421055</v>
      </c>
      <c r="D11">
        <v>388.81578947368422</v>
      </c>
      <c r="E11">
        <v>303.26315789473682</v>
      </c>
      <c r="F11">
        <v>9.8947368421052637</v>
      </c>
      <c r="G11">
        <v>3.3421052631578947</v>
      </c>
      <c r="H11">
        <v>11.315789473684211</v>
      </c>
      <c r="I11">
        <v>3.8157894736842106</v>
      </c>
      <c r="J11">
        <v>2.2105263157894739</v>
      </c>
      <c r="K11">
        <v>0.13157894736842105</v>
      </c>
      <c r="M11">
        <f t="shared" si="0"/>
        <v>3.6290322580645115E-2</v>
      </c>
      <c r="N11">
        <f t="shared" si="1"/>
        <v>0</v>
      </c>
      <c r="O11">
        <f t="shared" si="2"/>
        <v>4.0587476431477761E-2</v>
      </c>
      <c r="P11">
        <f t="shared" si="3"/>
        <v>6.5552339153982592E-2</v>
      </c>
      <c r="Q11">
        <f t="shared" si="4"/>
        <v>0.13099041533546329</v>
      </c>
      <c r="R11">
        <f t="shared" si="5"/>
        <v>0.13333333333333333</v>
      </c>
      <c r="S11">
        <f t="shared" si="6"/>
        <v>0.62995594713656378</v>
      </c>
      <c r="T11">
        <f t="shared" si="7"/>
        <v>3.5714285714285678E-2</v>
      </c>
      <c r="U11">
        <f t="shared" si="8"/>
        <v>0.6585365853658538</v>
      </c>
      <c r="V11">
        <f t="shared" si="9"/>
        <v>0.83333333333333337</v>
      </c>
    </row>
    <row r="12" spans="1:22" x14ac:dyDescent="0.25">
      <c r="A12" s="5" t="s">
        <v>59</v>
      </c>
      <c r="B12">
        <v>0.86052631578947381</v>
      </c>
      <c r="C12">
        <v>45.421052631578945</v>
      </c>
      <c r="D12">
        <v>460.15789473684208</v>
      </c>
      <c r="E12">
        <v>366.9736842105263</v>
      </c>
      <c r="F12">
        <v>8.8157894736842106</v>
      </c>
      <c r="G12">
        <v>2.9210526315789473</v>
      </c>
      <c r="H12">
        <v>11.052631578947368</v>
      </c>
      <c r="I12">
        <v>3.7105263157894739</v>
      </c>
      <c r="J12">
        <v>2.2894736842105261</v>
      </c>
      <c r="K12">
        <v>0</v>
      </c>
      <c r="M12">
        <f t="shared" si="0"/>
        <v>4.0322580645160578E-3</v>
      </c>
      <c r="N12">
        <f t="shared" si="1"/>
        <v>0.23320659062103907</v>
      </c>
      <c r="O12">
        <f t="shared" si="2"/>
        <v>0.30961595713009826</v>
      </c>
      <c r="P12">
        <f t="shared" si="3"/>
        <v>0.2916238677747689</v>
      </c>
      <c r="Q12">
        <f t="shared" si="4"/>
        <v>0</v>
      </c>
      <c r="R12">
        <f t="shared" si="5"/>
        <v>0</v>
      </c>
      <c r="S12">
        <f t="shared" si="6"/>
        <v>0.58590308370044042</v>
      </c>
      <c r="T12">
        <f t="shared" si="7"/>
        <v>0</v>
      </c>
      <c r="U12">
        <f t="shared" si="8"/>
        <v>0.73170731707317049</v>
      </c>
      <c r="V12">
        <f t="shared" si="9"/>
        <v>0</v>
      </c>
    </row>
    <row r="13" spans="1:22" x14ac:dyDescent="0.25">
      <c r="A13" s="5" t="s">
        <v>39</v>
      </c>
      <c r="B13">
        <v>2.1605263157894736</v>
      </c>
      <c r="C13">
        <v>57.736842105263158</v>
      </c>
      <c r="D13">
        <v>572.57894736842104</v>
      </c>
      <c r="E13">
        <v>481.65789473684208</v>
      </c>
      <c r="F13">
        <v>17.05263157894737</v>
      </c>
      <c r="G13">
        <v>6.0789473684210522</v>
      </c>
      <c r="H13">
        <v>11.315789473684211</v>
      </c>
      <c r="I13">
        <v>6.6578947368421053</v>
      </c>
      <c r="J13">
        <v>1.6842105263157894</v>
      </c>
      <c r="K13">
        <v>7.8947368421052627E-2</v>
      </c>
      <c r="M13">
        <f t="shared" si="0"/>
        <v>1</v>
      </c>
      <c r="N13">
        <f t="shared" si="1"/>
        <v>0.82636248415716085</v>
      </c>
      <c r="O13">
        <f t="shared" si="2"/>
        <v>0.73355165227746366</v>
      </c>
      <c r="P13">
        <f t="shared" si="3"/>
        <v>0.698571295172285</v>
      </c>
      <c r="Q13">
        <f t="shared" si="4"/>
        <v>1</v>
      </c>
      <c r="R13">
        <f t="shared" si="5"/>
        <v>1</v>
      </c>
      <c r="S13">
        <f t="shared" si="6"/>
        <v>0.62995594713656378</v>
      </c>
      <c r="T13">
        <f t="shared" si="7"/>
        <v>1</v>
      </c>
      <c r="U13">
        <f t="shared" si="8"/>
        <v>0.17073170731707307</v>
      </c>
      <c r="V13">
        <f t="shared" si="9"/>
        <v>0.5</v>
      </c>
    </row>
    <row r="14" spans="1:22" x14ac:dyDescent="0.25">
      <c r="A14" s="5" t="s">
        <v>58</v>
      </c>
      <c r="B14">
        <v>1.7868421052631576</v>
      </c>
      <c r="C14">
        <v>61.342105263157897</v>
      </c>
      <c r="D14">
        <v>643.23684210526312</v>
      </c>
      <c r="E14">
        <v>566.60526315789468</v>
      </c>
      <c r="F14">
        <v>15.973684210526315</v>
      </c>
      <c r="G14">
        <v>5.7105263157894735</v>
      </c>
      <c r="H14">
        <v>7.5526315789473681</v>
      </c>
      <c r="I14">
        <v>6.6578947368421053</v>
      </c>
      <c r="J14">
        <v>1.5</v>
      </c>
      <c r="K14">
        <v>5.2631578947368418E-2</v>
      </c>
      <c r="M14">
        <f t="shared" si="0"/>
        <v>0.71370967741935465</v>
      </c>
      <c r="N14">
        <f t="shared" si="1"/>
        <v>1</v>
      </c>
      <c r="O14">
        <f t="shared" si="2"/>
        <v>1</v>
      </c>
      <c r="P14">
        <f t="shared" si="3"/>
        <v>1</v>
      </c>
      <c r="Q14">
        <f t="shared" si="4"/>
        <v>0.86900958466453648</v>
      </c>
      <c r="R14">
        <f t="shared" si="5"/>
        <v>0.88333333333333341</v>
      </c>
      <c r="S14">
        <f t="shared" si="6"/>
        <v>0</v>
      </c>
      <c r="T14">
        <f t="shared" si="7"/>
        <v>1</v>
      </c>
      <c r="U14">
        <f t="shared" si="8"/>
        <v>0</v>
      </c>
      <c r="V14">
        <f t="shared" si="9"/>
        <v>0.33333333333333331</v>
      </c>
    </row>
    <row r="15" spans="1:22" x14ac:dyDescent="0.25">
      <c r="A15" s="5" t="s">
        <v>33</v>
      </c>
      <c r="B15">
        <v>1.3815789473684208</v>
      </c>
      <c r="C15">
        <v>53.526315789473685</v>
      </c>
      <c r="D15">
        <v>537.23684210526312</v>
      </c>
      <c r="E15">
        <v>443.07894736842104</v>
      </c>
      <c r="F15">
        <v>13.868421052631579</v>
      </c>
      <c r="G15">
        <v>4.5789473684210522</v>
      </c>
      <c r="H15">
        <v>10.868421052631579</v>
      </c>
      <c r="I15">
        <v>5.2631578947368425</v>
      </c>
      <c r="J15">
        <v>2.1842105263157894</v>
      </c>
      <c r="K15">
        <v>7.8947368421052627E-2</v>
      </c>
      <c r="M15">
        <f t="shared" si="0"/>
        <v>0.40322580645161266</v>
      </c>
      <c r="N15">
        <f t="shared" si="1"/>
        <v>0.62357414448669191</v>
      </c>
      <c r="O15">
        <f t="shared" si="2"/>
        <v>0.6002778604743475</v>
      </c>
      <c r="P15">
        <f t="shared" si="3"/>
        <v>0.56167709403305643</v>
      </c>
      <c r="Q15">
        <f t="shared" si="4"/>
        <v>0.61341853035143756</v>
      </c>
      <c r="R15">
        <f t="shared" si="5"/>
        <v>0.52499999999999991</v>
      </c>
      <c r="S15">
        <f t="shared" si="6"/>
        <v>0.55506607929515406</v>
      </c>
      <c r="T15">
        <f t="shared" si="7"/>
        <v>0.52678571428571441</v>
      </c>
      <c r="U15">
        <f t="shared" si="8"/>
        <v>0.63414634146341453</v>
      </c>
      <c r="V15">
        <f t="shared" si="9"/>
        <v>0.5</v>
      </c>
    </row>
    <row r="16" spans="1:22" x14ac:dyDescent="0.25">
      <c r="A16" s="5" t="s">
        <v>46</v>
      </c>
      <c r="B16">
        <v>1.6815789473684213</v>
      </c>
      <c r="C16">
        <v>51.315789473684212</v>
      </c>
      <c r="D16">
        <v>497.31578947368422</v>
      </c>
      <c r="E16">
        <v>405.68421052631578</v>
      </c>
      <c r="F16">
        <v>13.789473684210526</v>
      </c>
      <c r="G16">
        <v>4.5789473684210522</v>
      </c>
      <c r="H16">
        <v>10.368421052631579</v>
      </c>
      <c r="I16">
        <v>5.7368421052631575</v>
      </c>
      <c r="J16">
        <v>1.7894736842105263</v>
      </c>
      <c r="K16">
        <v>2.6315789473684209E-2</v>
      </c>
      <c r="M16">
        <f t="shared" si="0"/>
        <v>0.63306451612903247</v>
      </c>
      <c r="N16">
        <f t="shared" si="1"/>
        <v>0.5171102661596958</v>
      </c>
      <c r="O16">
        <f t="shared" si="2"/>
        <v>0.44973702490820694</v>
      </c>
      <c r="P16">
        <f t="shared" si="3"/>
        <v>0.42898496591651886</v>
      </c>
      <c r="Q16">
        <f t="shared" si="4"/>
        <v>0.60383386581469634</v>
      </c>
      <c r="R16">
        <f t="shared" si="5"/>
        <v>0.52499999999999991</v>
      </c>
      <c r="S16">
        <f t="shared" si="6"/>
        <v>0.47136563876651977</v>
      </c>
      <c r="T16">
        <f t="shared" si="7"/>
        <v>0.68749999999999989</v>
      </c>
      <c r="U16">
        <f t="shared" si="8"/>
        <v>0.26829268292682928</v>
      </c>
      <c r="V16">
        <f t="shared" si="9"/>
        <v>0.16666666666666666</v>
      </c>
    </row>
    <row r="17" spans="1:22" x14ac:dyDescent="0.25">
      <c r="A17" s="5" t="s">
        <v>48</v>
      </c>
      <c r="B17">
        <v>1.1921052631578946</v>
      </c>
      <c r="C17">
        <v>41.210526315789473</v>
      </c>
      <c r="D17">
        <v>378.05263157894734</v>
      </c>
      <c r="E17">
        <v>284.78947368421052</v>
      </c>
      <c r="F17">
        <v>12.184210526315789</v>
      </c>
      <c r="G17">
        <v>4.3684210526315788</v>
      </c>
      <c r="H17">
        <v>10.289473684210526</v>
      </c>
      <c r="I17">
        <v>4.2105263157894735</v>
      </c>
      <c r="J17">
        <v>2.236842105263158</v>
      </c>
      <c r="K17">
        <v>5.2631578947368418E-2</v>
      </c>
      <c r="M17">
        <f t="shared" si="0"/>
        <v>0.25806451612903203</v>
      </c>
      <c r="N17">
        <f t="shared" si="1"/>
        <v>3.0418250950570179E-2</v>
      </c>
      <c r="O17">
        <f t="shared" si="2"/>
        <v>0</v>
      </c>
      <c r="P17">
        <f t="shared" si="3"/>
        <v>0</v>
      </c>
      <c r="Q17">
        <f t="shared" si="4"/>
        <v>0.40894568690095839</v>
      </c>
      <c r="R17">
        <f t="shared" si="5"/>
        <v>0.45833333333333331</v>
      </c>
      <c r="S17">
        <f t="shared" si="6"/>
        <v>0.45814977973568266</v>
      </c>
      <c r="T17">
        <f t="shared" si="7"/>
        <v>0.16964285714285701</v>
      </c>
      <c r="U17">
        <f t="shared" si="8"/>
        <v>0.68292682926829273</v>
      </c>
      <c r="V17">
        <f t="shared" si="9"/>
        <v>0.33333333333333331</v>
      </c>
    </row>
    <row r="18" spans="1:22" x14ac:dyDescent="0.25">
      <c r="A18" s="5" t="s">
        <v>47</v>
      </c>
      <c r="B18">
        <v>0.85526315789473706</v>
      </c>
      <c r="C18">
        <v>48.526315789473685</v>
      </c>
      <c r="D18">
        <v>488.44736842105266</v>
      </c>
      <c r="E18">
        <v>408.68421052631578</v>
      </c>
      <c r="F18">
        <v>9.026315789473685</v>
      </c>
      <c r="G18">
        <v>2.9210526315789473</v>
      </c>
      <c r="H18">
        <v>12.078947368421053</v>
      </c>
      <c r="I18">
        <v>4</v>
      </c>
      <c r="J18">
        <v>2.3421052631578947</v>
      </c>
      <c r="K18">
        <v>7.8947368421052627E-2</v>
      </c>
      <c r="M18">
        <f t="shared" si="0"/>
        <v>0</v>
      </c>
      <c r="N18">
        <f t="shared" si="1"/>
        <v>0.38276299112801004</v>
      </c>
      <c r="O18">
        <f t="shared" si="2"/>
        <v>0.41629453210280859</v>
      </c>
      <c r="P18">
        <f t="shared" si="3"/>
        <v>0.43963021757400322</v>
      </c>
      <c r="Q18">
        <f t="shared" si="4"/>
        <v>2.5559105431309979E-2</v>
      </c>
      <c r="R18">
        <f t="shared" si="5"/>
        <v>0</v>
      </c>
      <c r="S18">
        <f t="shared" si="6"/>
        <v>0.75770925110132159</v>
      </c>
      <c r="T18">
        <f t="shared" si="7"/>
        <v>9.8214285714285643E-2</v>
      </c>
      <c r="U18">
        <f t="shared" si="8"/>
        <v>0.7804878048780487</v>
      </c>
      <c r="V18">
        <f t="shared" si="9"/>
        <v>0.5</v>
      </c>
    </row>
    <row r="19" spans="1:22" x14ac:dyDescent="0.25">
      <c r="A19" s="5" t="s">
        <v>60</v>
      </c>
      <c r="B19">
        <v>1.544736842105263</v>
      </c>
      <c r="C19">
        <v>54.684210526315788</v>
      </c>
      <c r="D19">
        <v>525.26315789473688</v>
      </c>
      <c r="E19">
        <v>434.55263157894734</v>
      </c>
      <c r="F19">
        <v>13.078947368421053</v>
      </c>
      <c r="G19">
        <v>4.8684210526315788</v>
      </c>
      <c r="H19">
        <v>11.736842105263158</v>
      </c>
      <c r="I19">
        <v>6.3947368421052628</v>
      </c>
      <c r="J19">
        <v>1.8421052631578947</v>
      </c>
      <c r="K19">
        <v>2.6315789473684209E-2</v>
      </c>
      <c r="M19">
        <f t="shared" si="0"/>
        <v>0.52822580645161277</v>
      </c>
      <c r="N19">
        <f t="shared" si="1"/>
        <v>0.67934093789607075</v>
      </c>
      <c r="O19">
        <f t="shared" si="2"/>
        <v>0.55512553339287507</v>
      </c>
      <c r="P19">
        <f t="shared" si="3"/>
        <v>0.5314221682696797</v>
      </c>
      <c r="Q19">
        <f t="shared" si="4"/>
        <v>0.51757188498402551</v>
      </c>
      <c r="R19">
        <f t="shared" si="5"/>
        <v>0.6166666666666667</v>
      </c>
      <c r="S19">
        <f t="shared" si="6"/>
        <v>0.70044052863436113</v>
      </c>
      <c r="T19">
        <f t="shared" si="7"/>
        <v>0.91071428571428559</v>
      </c>
      <c r="U19">
        <f t="shared" si="8"/>
        <v>0.31707317073170727</v>
      </c>
      <c r="V19">
        <f t="shared" si="9"/>
        <v>0.16666666666666666</v>
      </c>
    </row>
    <row r="20" spans="1:22" x14ac:dyDescent="0.25">
      <c r="A20" s="5" t="s">
        <v>51</v>
      </c>
      <c r="B20">
        <v>1.2421052631578948</v>
      </c>
      <c r="C20">
        <v>48.44736842105263</v>
      </c>
      <c r="D20">
        <v>483.23684210526318</v>
      </c>
      <c r="E20">
        <v>390</v>
      </c>
      <c r="F20">
        <v>12.526315789473685</v>
      </c>
      <c r="G20">
        <v>3.8421052631578947</v>
      </c>
      <c r="H20">
        <v>11.657894736842104</v>
      </c>
      <c r="I20">
        <v>4.0526315789473681</v>
      </c>
      <c r="J20">
        <v>2.0526315789473686</v>
      </c>
      <c r="K20">
        <v>7.8947368421052627E-2</v>
      </c>
      <c r="M20">
        <f t="shared" si="0"/>
        <v>0.2963709677419355</v>
      </c>
      <c r="N20">
        <f t="shared" si="1"/>
        <v>0.37896070975918866</v>
      </c>
      <c r="O20">
        <f t="shared" si="2"/>
        <v>0.39664582713109081</v>
      </c>
      <c r="P20">
        <f t="shared" si="3"/>
        <v>0.37333084321598664</v>
      </c>
      <c r="Q20">
        <f t="shared" si="4"/>
        <v>0.45047923322683708</v>
      </c>
      <c r="R20">
        <f t="shared" si="5"/>
        <v>0.29166666666666669</v>
      </c>
      <c r="S20">
        <f t="shared" si="6"/>
        <v>0.68722466960352402</v>
      </c>
      <c r="T20">
        <f t="shared" si="7"/>
        <v>0.11607142857142841</v>
      </c>
      <c r="U20">
        <f t="shared" si="8"/>
        <v>0.51219512195121963</v>
      </c>
      <c r="V20">
        <f t="shared" si="9"/>
        <v>0.5</v>
      </c>
    </row>
    <row r="21" spans="1:22" x14ac:dyDescent="0.25">
      <c r="A21" s="5" t="s">
        <v>43</v>
      </c>
      <c r="B21">
        <v>1.1473684210526316</v>
      </c>
      <c r="C21">
        <v>48.10526315789474</v>
      </c>
      <c r="D21">
        <v>470.63157894736844</v>
      </c>
      <c r="E21">
        <v>380.84210526315792</v>
      </c>
      <c r="F21">
        <v>11.342105263157896</v>
      </c>
      <c r="G21">
        <v>4.2105263157894735</v>
      </c>
      <c r="H21">
        <v>12.631578947368421</v>
      </c>
      <c r="I21">
        <v>3.9210526315789473</v>
      </c>
      <c r="J21">
        <v>1.9473684210526316</v>
      </c>
      <c r="K21">
        <v>5.2631578947368418E-2</v>
      </c>
      <c r="M21">
        <f t="shared" si="0"/>
        <v>0.22379032258064507</v>
      </c>
      <c r="N21">
        <f t="shared" si="1"/>
        <v>0.36248415716096327</v>
      </c>
      <c r="O21">
        <f t="shared" si="2"/>
        <v>0.34911183884092506</v>
      </c>
      <c r="P21">
        <f t="shared" si="3"/>
        <v>0.34083481184050812</v>
      </c>
      <c r="Q21">
        <f t="shared" si="4"/>
        <v>0.30670926517571889</v>
      </c>
      <c r="R21">
        <f t="shared" si="5"/>
        <v>0.40833333333333333</v>
      </c>
      <c r="S21">
        <f t="shared" si="6"/>
        <v>0.85022026431718056</v>
      </c>
      <c r="T21">
        <f t="shared" si="7"/>
        <v>7.1428571428571355E-2</v>
      </c>
      <c r="U21">
        <f t="shared" si="8"/>
        <v>0.41463414634146345</v>
      </c>
      <c r="V21">
        <f t="shared" si="9"/>
        <v>0.33333333333333331</v>
      </c>
    </row>
    <row r="22" spans="1:22" x14ac:dyDescent="0.25">
      <c r="A22" s="5" t="s">
        <v>98</v>
      </c>
      <c r="B22">
        <v>1.4174999999999991</v>
      </c>
      <c r="C22">
        <v>50</v>
      </c>
      <c r="D22">
        <v>486.73026315789474</v>
      </c>
      <c r="E22">
        <v>396.24605263157895</v>
      </c>
      <c r="F22">
        <v>12.95921052631579</v>
      </c>
      <c r="G22">
        <v>4.55</v>
      </c>
      <c r="H22">
        <v>11.032894736842104</v>
      </c>
      <c r="I22">
        <v>5.1486842105263158</v>
      </c>
      <c r="J22">
        <v>2.0249999999999999</v>
      </c>
      <c r="K22">
        <v>6.8421052631578952E-2</v>
      </c>
    </row>
    <row r="23" spans="1:22" x14ac:dyDescent="0.25">
      <c r="M23" t="s">
        <v>93</v>
      </c>
      <c r="N23" t="s">
        <v>92</v>
      </c>
      <c r="P23" t="s">
        <v>96</v>
      </c>
      <c r="Q23" t="s">
        <v>97</v>
      </c>
    </row>
    <row r="24" spans="1:22" x14ac:dyDescent="0.25">
      <c r="L24" s="5" t="s">
        <v>42</v>
      </c>
      <c r="M24">
        <v>0</v>
      </c>
      <c r="N24">
        <f>SQRT((M2-$M$3)^2+(N2-$N$3)^2+(O2-$O$3)^2+(P2-$P$3)^2+(Q2-$Q$3)^2+(R2-$R$3)^2+(S2-$S$3)^2+(T2-$T$3)^2+(U2-$U$3)^2+(V2-$V$3)^2)</f>
        <v>0.6707058574685284</v>
      </c>
      <c r="O24" t="s">
        <v>94</v>
      </c>
      <c r="P24">
        <f>(M35+M36)/2</f>
        <v>0.9849344611750086</v>
      </c>
    </row>
    <row r="25" spans="1:22" x14ac:dyDescent="0.25">
      <c r="L25" s="5" t="s">
        <v>52</v>
      </c>
      <c r="M25">
        <f>SQRT((M3-$M$2)^2+(N3-$N$2)^2+(O3-$O$3)^2+(P3-$P$2)^2+(Q3-$Q$2)^2+(R3-$R$2)^2+(S3-$S$2)^2+(T3-$T$2)^2+(U3-$U$2)^2+(V3-$V$2)^2)</f>
        <v>0.62531938543969967</v>
      </c>
      <c r="N25">
        <f>SQRT((M3-$M$3)^2+(N3-$N$3)^2+(O3-$O$3)^2+(P3-$P$3)^2+(Q3-$Q$3)^2+(R3-$R$3)^2+(S3-$S$3)^2+(T3-$T$3)^2+(U3-$U$3)^2+(V3-$V$3)^2)</f>
        <v>0</v>
      </c>
      <c r="O25" t="s">
        <v>95</v>
      </c>
    </row>
    <row r="26" spans="1:22" x14ac:dyDescent="0.25">
      <c r="L26" s="5" t="s">
        <v>49</v>
      </c>
      <c r="M26">
        <f t="shared" ref="M26:M43" si="10">SQRT((M4-$M$2)^2+(N4-$N$2)^2+(O4-$O$3)^2+(P4-$P$2)^2+(Q4-$Q$2)^2+(R4-$R$2)^2+(S4-$S$2)^2+(T4-$T$2)^2+(U4-$U$2)^2+(V4-$V$2)^2)</f>
        <v>1.2395157249562443</v>
      </c>
      <c r="N26">
        <f>SQRT((M4-$M$3)^2+(N4-$N$3)^2+(O4-$O$3)^2+(P4-$P$3)^2+(Q4-$Q$3)^2+(R4-$R$3)^2+(S4-$S$3)^2+(T4-$T$3)^2+(U4-$U$3)^2+(V4-$V$3)^2)</f>
        <v>0.92732507828792032</v>
      </c>
      <c r="O26" t="s">
        <v>95</v>
      </c>
    </row>
    <row r="27" spans="1:22" x14ac:dyDescent="0.25">
      <c r="L27" s="5" t="s">
        <v>54</v>
      </c>
      <c r="M27">
        <f t="shared" si="10"/>
        <v>1.3093808515228462</v>
      </c>
      <c r="N27">
        <f t="shared" ref="N27:N43" si="11">SQRT((M5-$M$3)^2+(N5-$N$3)^2+(O5-$O$3)^2+(P5-$P$3)^2+(Q5-$Q$3)^2+(R5-$R$3)^2+(S5-$S$3)^2+(T5-$T$3)^2+(U5-$U$3)^2+(V5-$V$3)^2)</f>
        <v>0.88793333343262981</v>
      </c>
      <c r="O27" t="s">
        <v>95</v>
      </c>
    </row>
    <row r="28" spans="1:22" x14ac:dyDescent="0.25">
      <c r="L28" s="5" t="s">
        <v>45</v>
      </c>
      <c r="M28">
        <f t="shared" si="10"/>
        <v>0.84068186362754327</v>
      </c>
      <c r="N28">
        <f t="shared" si="11"/>
        <v>0.53883683225460566</v>
      </c>
      <c r="O28" t="s">
        <v>95</v>
      </c>
    </row>
    <row r="29" spans="1:22" x14ac:dyDescent="0.25">
      <c r="L29" s="5" t="s">
        <v>57</v>
      </c>
      <c r="M29">
        <f t="shared" si="10"/>
        <v>1.1901273625243451</v>
      </c>
      <c r="N29">
        <f t="shared" si="11"/>
        <v>1.091873872995986</v>
      </c>
      <c r="O29" t="s">
        <v>95</v>
      </c>
    </row>
    <row r="30" spans="1:22" x14ac:dyDescent="0.25">
      <c r="L30" s="5" t="s">
        <v>55</v>
      </c>
      <c r="M30">
        <f t="shared" si="10"/>
        <v>1.1981976813296835</v>
      </c>
      <c r="N30">
        <f t="shared" si="11"/>
        <v>0.76244802546761892</v>
      </c>
      <c r="O30" t="s">
        <v>95</v>
      </c>
    </row>
    <row r="31" spans="1:22" x14ac:dyDescent="0.25">
      <c r="L31" s="5" t="s">
        <v>44</v>
      </c>
      <c r="M31">
        <f t="shared" si="10"/>
        <v>1.6608856584483591</v>
      </c>
      <c r="N31">
        <f>SQRT((M9-$M$3)^2+(N9-$N$3)^2+(O9-$O$3)^2+(P9-$P$3)^2+(Q9-$Q$3)^2+(R9-$R$3)^2+(S9-$S$3)^2+(T9-$T$3)^2+(U9-$U$3)^2+(V9-$V$3)^2)</f>
        <v>1.0957653182862868</v>
      </c>
      <c r="O31" t="s">
        <v>95</v>
      </c>
    </row>
    <row r="32" spans="1:22" x14ac:dyDescent="0.25">
      <c r="L32" s="5" t="s">
        <v>34</v>
      </c>
      <c r="M32">
        <f t="shared" si="10"/>
        <v>0.97473196508995019</v>
      </c>
      <c r="N32">
        <f t="shared" si="11"/>
        <v>0.56445591551030805</v>
      </c>
      <c r="O32" t="s">
        <v>95</v>
      </c>
    </row>
    <row r="33" spans="12:15" x14ac:dyDescent="0.25">
      <c r="L33" s="5" t="s">
        <v>38</v>
      </c>
      <c r="M33">
        <f t="shared" si="10"/>
        <v>1.7261264083547296</v>
      </c>
      <c r="N33">
        <f t="shared" si="11"/>
        <v>1.2547320900540113</v>
      </c>
      <c r="O33" t="s">
        <v>95</v>
      </c>
    </row>
    <row r="34" spans="12:15" x14ac:dyDescent="0.25">
      <c r="L34" s="5" t="s">
        <v>59</v>
      </c>
      <c r="M34">
        <f t="shared" si="10"/>
        <v>1.9625878075839851</v>
      </c>
      <c r="N34">
        <f t="shared" si="11"/>
        <v>1.4133888497084217</v>
      </c>
      <c r="O34" t="s">
        <v>95</v>
      </c>
    </row>
    <row r="35" spans="12:15" x14ac:dyDescent="0.25">
      <c r="L35" s="5" t="s">
        <v>39</v>
      </c>
      <c r="M35">
        <f>SQRT((M13-$M$2)^2+(N13-$N$2)^2+(O13-$O$2)^2+(P13-$P$2)^2+(Q13-$Q$2)^2+(R13-$R$2)^2+(S13-$S$2)^2+(T13-$T$2)^2+(U13-$U$2)^2+(V13-$V$2)^2)</f>
        <v>0.85819004991971903</v>
      </c>
      <c r="N35">
        <f t="shared" si="11"/>
        <v>1.1446657444843569</v>
      </c>
      <c r="O35" t="s">
        <v>94</v>
      </c>
    </row>
    <row r="36" spans="12:15" x14ac:dyDescent="0.25">
      <c r="L36" s="5" t="s">
        <v>58</v>
      </c>
      <c r="M36">
        <f>SQRT((M14-$M$2)^2+(N14-$N$2)^2+(O14-$O$2)^2+(P14-$P$2)^2+(Q14-$Q$2)^2+(R14-$R$2)^2+(S14-$S$2)^2+(T14-$T$2)^2+(U14-$U$2)^2+(V14-$V$2)^2)</f>
        <v>1.1116788724302982</v>
      </c>
      <c r="N36">
        <f t="shared" si="11"/>
        <v>1.4259756605477643</v>
      </c>
      <c r="O36" t="s">
        <v>94</v>
      </c>
    </row>
    <row r="37" spans="12:15" x14ac:dyDescent="0.25">
      <c r="L37" s="5" t="s">
        <v>33</v>
      </c>
      <c r="M37">
        <f t="shared" si="10"/>
        <v>0.90011844954665843</v>
      </c>
      <c r="N37">
        <f t="shared" si="11"/>
        <v>0.57919077566127897</v>
      </c>
      <c r="O37" t="s">
        <v>95</v>
      </c>
    </row>
    <row r="38" spans="12:15" x14ac:dyDescent="0.25">
      <c r="L38" s="5" t="s">
        <v>46</v>
      </c>
      <c r="M38">
        <f t="shared" si="10"/>
        <v>0.96153137445863024</v>
      </c>
      <c r="N38">
        <f t="shared" si="11"/>
        <v>0.58188460888591376</v>
      </c>
      <c r="O38" t="s">
        <v>95</v>
      </c>
    </row>
    <row r="39" spans="12:15" x14ac:dyDescent="0.25">
      <c r="L39" s="5" t="s">
        <v>48</v>
      </c>
      <c r="M39">
        <f t="shared" si="10"/>
        <v>1.608875558280815</v>
      </c>
      <c r="N39">
        <f t="shared" si="11"/>
        <v>1.0629489000315964</v>
      </c>
      <c r="O39" t="s">
        <v>95</v>
      </c>
    </row>
    <row r="40" spans="12:15" x14ac:dyDescent="0.25">
      <c r="L40" s="5" t="s">
        <v>47</v>
      </c>
      <c r="M40">
        <f t="shared" si="10"/>
        <v>1.6743272840943861</v>
      </c>
      <c r="N40">
        <f t="shared" si="11"/>
        <v>1.2060598211055071</v>
      </c>
      <c r="O40" t="s">
        <v>95</v>
      </c>
    </row>
    <row r="41" spans="12:15" x14ac:dyDescent="0.25">
      <c r="L41" s="5" t="s">
        <v>60</v>
      </c>
      <c r="M41">
        <f t="shared" si="10"/>
        <v>0.92137470069824434</v>
      </c>
      <c r="N41">
        <f t="shared" si="11"/>
        <v>0.65436535450647049</v>
      </c>
      <c r="O41" t="s">
        <v>95</v>
      </c>
    </row>
    <row r="42" spans="12:15" x14ac:dyDescent="0.25">
      <c r="L42" s="5" t="s">
        <v>51</v>
      </c>
      <c r="M42">
        <f t="shared" si="10"/>
        <v>1.2671920459877957</v>
      </c>
      <c r="N42">
        <f t="shared" si="11"/>
        <v>0.80387091605863481</v>
      </c>
      <c r="O42" t="s">
        <v>95</v>
      </c>
    </row>
    <row r="43" spans="12:15" x14ac:dyDescent="0.25">
      <c r="L43" s="5" t="s">
        <v>43</v>
      </c>
      <c r="M43">
        <f t="shared" si="10"/>
        <v>1.4130123602005309</v>
      </c>
      <c r="N43">
        <f t="shared" si="11"/>
        <v>0.93871863788833299</v>
      </c>
      <c r="O43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tabSelected="1" topLeftCell="G1" workbookViewId="0">
      <selection activeCell="X16" sqref="X16"/>
    </sheetView>
  </sheetViews>
  <sheetFormatPr defaultRowHeight="15" x14ac:dyDescent="0.25"/>
  <cols>
    <col min="17" max="17" width="10.42578125" bestFit="1" customWidth="1"/>
    <col min="18" max="18" width="18.140625" bestFit="1" customWidth="1"/>
    <col min="19" max="19" width="19.85546875" bestFit="1" customWidth="1"/>
    <col min="20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Q2" t="str">
        <f>IF(B2&gt;$Q$1,"xG Tinggi",IF(B2&gt;($Q$1/5*4),"xG Normal","xG Rendah"))</f>
        <v>xG Tinggi</v>
      </c>
      <c r="R2" t="str">
        <f>IF(C2&gt;$R$1,"Possession Tinggi",IF(C2&gt;($R$1/5*4),"Possession Normal","Possession Rendah"))</f>
        <v>Possession Tinggi</v>
      </c>
      <c r="S2" t="str">
        <f>IF(D2&gt;$S$1,"Total Pass Tinggi",IF(D2&gt;($S$1/5*4),"Total Pass Normal","Total Pass Rendah"))</f>
        <v>Total Pass Tinggi</v>
      </c>
      <c r="T2" t="str">
        <f>IF(E2&gt;$T$1,"Pass Sukses Tinggi",IF(E2&gt;($T$1/5*4),"Pass Sukses Normal","Pass Sukses Rendah"))</f>
        <v>Pass Sukses Tinggi</v>
      </c>
      <c r="U2" t="str">
        <f>IF(J2&gt;$U$1,"Total Shot Tinggi",IF(J2&gt;($U$1/5*4),"Total Shot Normal","Total Shot Rendah"))</f>
        <v>Total Shot Tinggi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IF(B3&gt;$Q$1,"xG Tinggi",IF(B3&gt;($Q$1/5*4),"xG Normal","xG Rendah"))</f>
        <v>xG Rendah</v>
      </c>
      <c r="R3" t="str">
        <f>IF(C3&gt;$R$1,"Possession Tinggi",IF(C3&gt;($R$1/5*4),"Possession Normal","Possession Rendah"))</f>
        <v>Possession Rendah</v>
      </c>
      <c r="S3" t="str">
        <f>IF(D3&gt;$S$1,"Total Pass Tinggi",IF(D3&gt;($S$1/5*4),"Total Pass Normal","Total Pass Rendah"))</f>
        <v>Total Pass Rendah</v>
      </c>
      <c r="T3" t="str">
        <f t="shared" ref="T3:T66" si="1">IF(E3&gt;$T$1,"Pass Sukses Tinggi",IF(E3&gt;($T$1/5*4),"Pass Sukses Normal","Pass Sukses Rendah"))</f>
        <v>Pass Sukses Rendah</v>
      </c>
      <c r="U3" t="str">
        <f t="shared" ref="U3:U66" si="2">IF(J3&gt;$U$1,"Total Shot Tinggi",IF(J3&gt;($U$1/5*4),"Total Shot Normal","Total Shot Rendah"))</f>
        <v>Total Shot Rendah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3">IF(N3&lt;$Y$1,"Yellow Card Rendah","Yellow Card Tinggi")</f>
        <v>Yellow Card Tinggi</v>
      </c>
      <c r="Z3" t="str">
        <f t="shared" ref="Z3:Z66" si="4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Normal</v>
      </c>
      <c r="R4" t="str">
        <f t="shared" ref="R4:R67" si="5">IF(C4&gt;$R$1,"Possession Tinggi",IF(C4&gt;($R$1/5*4),"Possession Normal","Possession Rendah"))</f>
        <v>Possession Tinggi</v>
      </c>
      <c r="S4" t="str">
        <f>IF(D4&gt;$S$1,"Total Pass Tinggi",IF(D4&gt;($S$1/5*4),"Total Pass Normal","Total Pass Rendah"))</f>
        <v>Total Pass Normal</v>
      </c>
      <c r="T4" t="str">
        <f t="shared" si="1"/>
        <v>Pass Sukses Normal</v>
      </c>
      <c r="U4" t="str">
        <f t="shared" si="2"/>
        <v>Total Shot Tinggi</v>
      </c>
      <c r="V4" t="str">
        <f t="shared" ref="V4:V67" si="6">IF(K4&gt;$V$1,"Shot on Target Tinggi",IF(K4&gt;($V$1/5*4),"Shot on Target Normal","Shot on Target Rendah"))</f>
        <v>Shot on Target Tinggi</v>
      </c>
      <c r="W4" t="str">
        <f t="shared" ref="W4:W67" si="7">IF(L4&gt;$W$1,"Fouls Tinggi",IF(L4&gt;($W$1/5*4),"Fouls Normal","Fouls Rendah"))</f>
        <v>Fouls Tinggi</v>
      </c>
      <c r="X4" t="str">
        <f t="shared" ref="X4:X67" si="8">IF(M4&gt;$X$1,"Corner Tinggi",IF(M4&gt;($X$1/5*4),"Corner Normal","Corner Rendah"))</f>
        <v>Corner Tinggi</v>
      </c>
      <c r="Y4" t="str">
        <f t="shared" si="3"/>
        <v>Yellow Card Rendah</v>
      </c>
      <c r="Z4" t="str">
        <f t="shared" si="4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Rendah</v>
      </c>
      <c r="R5" t="str">
        <f t="shared" si="5"/>
        <v>Possession Rendah</v>
      </c>
      <c r="S5" t="str">
        <f t="shared" ref="S5:S68" si="9">IF(D5&gt;$S$1,"Total Pass Tinggi",IF(D5&gt;($S$1/5*4),"Total Pass Normal","Total Pass Rendah"))</f>
        <v>Total Pass Normal</v>
      </c>
      <c r="T5" t="str">
        <f t="shared" si="1"/>
        <v>Pass Sukses Rendah</v>
      </c>
      <c r="U5" t="str">
        <f t="shared" si="2"/>
        <v>Total Shot Rendah</v>
      </c>
      <c r="V5" t="str">
        <f t="shared" si="6"/>
        <v>Shot on Target Rendah</v>
      </c>
      <c r="W5" t="str">
        <f t="shared" si="7"/>
        <v>Fouls Rendah</v>
      </c>
      <c r="X5" t="str">
        <f t="shared" si="8"/>
        <v>Corner Rendah</v>
      </c>
      <c r="Y5" t="str">
        <f t="shared" si="3"/>
        <v>Yellow Card Rendah</v>
      </c>
      <c r="Z5" t="str">
        <f t="shared" si="4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Rendah</v>
      </c>
      <c r="R6" t="str">
        <f t="shared" si="5"/>
        <v>Possession Rendah</v>
      </c>
      <c r="S6" t="str">
        <f t="shared" si="9"/>
        <v>Total Pass Rendah</v>
      </c>
      <c r="T6" t="str">
        <f t="shared" si="1"/>
        <v>Pass Sukses Rendah</v>
      </c>
      <c r="U6" t="str">
        <f t="shared" si="2"/>
        <v>Total Shot Rendah</v>
      </c>
      <c r="V6" t="str">
        <f t="shared" si="6"/>
        <v>Shot on Target Rendah</v>
      </c>
      <c r="W6" t="str">
        <f t="shared" si="7"/>
        <v>Fouls Tinggi</v>
      </c>
      <c r="X6" t="str">
        <f t="shared" si="8"/>
        <v>Corner Rendah</v>
      </c>
      <c r="Y6" t="str">
        <f t="shared" si="3"/>
        <v>Yellow Card Rendah</v>
      </c>
      <c r="Z6" t="str">
        <f t="shared" si="4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Normal</v>
      </c>
      <c r="R7" t="str">
        <f t="shared" si="5"/>
        <v>Possession Tinggi</v>
      </c>
      <c r="S7" t="str">
        <f t="shared" si="9"/>
        <v>Total Pass Tinggi</v>
      </c>
      <c r="T7" t="str">
        <f t="shared" si="1"/>
        <v>Pass Sukses Tinggi</v>
      </c>
      <c r="U7" t="str">
        <f t="shared" si="2"/>
        <v>Total Shot Tinggi</v>
      </c>
      <c r="V7" t="str">
        <f t="shared" si="6"/>
        <v>Shot on Target Tinggi</v>
      </c>
      <c r="W7" t="str">
        <f t="shared" si="7"/>
        <v>Fouls Tinggi</v>
      </c>
      <c r="X7" t="str">
        <f t="shared" si="8"/>
        <v>Corner Rendah</v>
      </c>
      <c r="Y7" t="str">
        <f t="shared" si="3"/>
        <v>Yellow Card Rendah</v>
      </c>
      <c r="Z7" t="str">
        <f t="shared" si="4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Tinggi</v>
      </c>
      <c r="R8" t="str">
        <f t="shared" si="5"/>
        <v>Possession Tinggi</v>
      </c>
      <c r="S8" t="str">
        <f t="shared" si="9"/>
        <v>Total Pass Normal</v>
      </c>
      <c r="T8" t="str">
        <f t="shared" si="1"/>
        <v>Pass Sukses Normal</v>
      </c>
      <c r="U8" t="str">
        <f t="shared" si="2"/>
        <v>Total Shot Tinggi</v>
      </c>
      <c r="V8" t="str">
        <f t="shared" si="6"/>
        <v>Shot on Target Rendah</v>
      </c>
      <c r="W8" t="str">
        <f t="shared" si="7"/>
        <v>Fouls Tinggi</v>
      </c>
      <c r="X8" t="str">
        <f t="shared" si="8"/>
        <v>Corner Normal</v>
      </c>
      <c r="Y8" t="str">
        <f t="shared" si="3"/>
        <v>Yellow Card Rendah</v>
      </c>
      <c r="Z8" t="str">
        <f t="shared" si="4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Tinggi</v>
      </c>
      <c r="R9" t="str">
        <f t="shared" si="5"/>
        <v>Possession Normal</v>
      </c>
      <c r="S9" t="str">
        <f t="shared" si="9"/>
        <v>Total Pass Normal</v>
      </c>
      <c r="T9" t="str">
        <f t="shared" si="1"/>
        <v>Pass Sukses Normal</v>
      </c>
      <c r="U9" t="str">
        <f t="shared" si="2"/>
        <v>Total Shot Rendah</v>
      </c>
      <c r="V9" t="str">
        <f t="shared" si="6"/>
        <v>Shot on Target Tinggi</v>
      </c>
      <c r="W9" t="str">
        <f t="shared" si="7"/>
        <v>Fouls Rendah</v>
      </c>
      <c r="X9" t="str">
        <f t="shared" si="8"/>
        <v>Corner Rendah</v>
      </c>
      <c r="Y9" t="str">
        <f t="shared" si="3"/>
        <v>Yellow Card Rendah</v>
      </c>
      <c r="Z9" t="str">
        <f t="shared" si="4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Rendah</v>
      </c>
      <c r="R10" t="str">
        <f t="shared" si="5"/>
        <v>Possession Normal</v>
      </c>
      <c r="S10" t="str">
        <f t="shared" si="9"/>
        <v>Total Pass Tinggi</v>
      </c>
      <c r="T10" t="str">
        <f t="shared" si="1"/>
        <v>Pass Sukses Tinggi</v>
      </c>
      <c r="U10" t="str">
        <f t="shared" si="2"/>
        <v>Total Shot Rendah</v>
      </c>
      <c r="V10" t="str">
        <f t="shared" si="6"/>
        <v>Shot on Target Rendah</v>
      </c>
      <c r="W10" t="str">
        <f t="shared" si="7"/>
        <v>Fouls Tinggi</v>
      </c>
      <c r="X10" t="str">
        <f t="shared" si="8"/>
        <v>Corner Rendah</v>
      </c>
      <c r="Y10" t="str">
        <f t="shared" si="3"/>
        <v>Yellow Card Rendah</v>
      </c>
      <c r="Z10" t="str">
        <f t="shared" si="4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Rendah</v>
      </c>
      <c r="R11" t="str">
        <f t="shared" si="5"/>
        <v>Possession Rendah</v>
      </c>
      <c r="S11" t="str">
        <f t="shared" si="9"/>
        <v>Total Pass Rendah</v>
      </c>
      <c r="T11" t="str">
        <f t="shared" si="1"/>
        <v>Pass Sukses Rendah</v>
      </c>
      <c r="U11" t="str">
        <f t="shared" si="2"/>
        <v>Total Shot Rendah</v>
      </c>
      <c r="V11" t="str">
        <f t="shared" si="6"/>
        <v>Shot on Target Rendah</v>
      </c>
      <c r="W11" t="str">
        <f t="shared" si="7"/>
        <v>Fouls Normal</v>
      </c>
      <c r="X11" t="str">
        <f t="shared" si="8"/>
        <v>Corner Rendah</v>
      </c>
      <c r="Y11" t="str">
        <f t="shared" si="3"/>
        <v>Yellow Card Rendah</v>
      </c>
      <c r="Z11" t="str">
        <f t="shared" si="4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Tinggi</v>
      </c>
      <c r="R12" t="str">
        <f t="shared" si="5"/>
        <v>Possession Normal</v>
      </c>
      <c r="S12" t="str">
        <f t="shared" si="9"/>
        <v>Total Pass Tinggi</v>
      </c>
      <c r="T12" t="str">
        <f t="shared" si="1"/>
        <v>Pass Sukses Tinggi</v>
      </c>
      <c r="U12" t="str">
        <f t="shared" si="2"/>
        <v>Total Shot Tinggi</v>
      </c>
      <c r="V12" t="str">
        <f t="shared" si="6"/>
        <v>Shot on Target Tinggi</v>
      </c>
      <c r="W12" t="str">
        <f t="shared" si="7"/>
        <v>Fouls Normal</v>
      </c>
      <c r="X12" t="str">
        <f t="shared" si="8"/>
        <v>Corner Rendah</v>
      </c>
      <c r="Y12" t="str">
        <f t="shared" si="3"/>
        <v>Yellow Card Rendah</v>
      </c>
      <c r="Z12" t="str">
        <f t="shared" si="4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Normal</v>
      </c>
      <c r="R13" t="str">
        <f t="shared" si="5"/>
        <v>Possession Tinggi</v>
      </c>
      <c r="S13" t="str">
        <f t="shared" si="9"/>
        <v>Total Pass Tinggi</v>
      </c>
      <c r="T13" t="str">
        <f t="shared" si="1"/>
        <v>Pass Sukses Tinggi</v>
      </c>
      <c r="U13" t="str">
        <f t="shared" si="2"/>
        <v>Total Shot Tinggi</v>
      </c>
      <c r="V13" t="str">
        <f t="shared" si="6"/>
        <v>Shot on Target Rendah</v>
      </c>
      <c r="W13" t="str">
        <f t="shared" si="7"/>
        <v>Fouls Normal</v>
      </c>
      <c r="X13" t="str">
        <f t="shared" si="8"/>
        <v>Corner Rendah</v>
      </c>
      <c r="Y13" t="str">
        <f t="shared" si="3"/>
        <v>Yellow Card Rendah</v>
      </c>
      <c r="Z13" t="str">
        <f t="shared" si="4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Tinggi</v>
      </c>
      <c r="R14" t="str">
        <f t="shared" si="5"/>
        <v>Possession Tinggi</v>
      </c>
      <c r="S14" t="str">
        <f t="shared" si="9"/>
        <v>Total Pass Tinggi</v>
      </c>
      <c r="T14" t="str">
        <f t="shared" si="1"/>
        <v>Pass Sukses Tinggi</v>
      </c>
      <c r="U14" t="str">
        <f t="shared" si="2"/>
        <v>Total Shot Tinggi</v>
      </c>
      <c r="V14" t="str">
        <f t="shared" si="6"/>
        <v>Shot on Target Tinggi</v>
      </c>
      <c r="W14" t="str">
        <f t="shared" si="7"/>
        <v>Fouls Tinggi</v>
      </c>
      <c r="X14" t="str">
        <f t="shared" si="8"/>
        <v>Corner Tinggi</v>
      </c>
      <c r="Y14" t="str">
        <f t="shared" si="3"/>
        <v>Yellow Card Rendah</v>
      </c>
      <c r="Z14" t="str">
        <f t="shared" si="4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Tinggi</v>
      </c>
      <c r="R15" t="str">
        <f t="shared" si="5"/>
        <v>Possession Tinggi</v>
      </c>
      <c r="S15" t="str">
        <f t="shared" si="9"/>
        <v>Total Pass Tinggi</v>
      </c>
      <c r="T15" t="str">
        <f t="shared" si="1"/>
        <v>Pass Sukses Tinggi</v>
      </c>
      <c r="U15" t="str">
        <f t="shared" si="2"/>
        <v>Total Shot Tinggi</v>
      </c>
      <c r="V15" t="str">
        <f t="shared" si="6"/>
        <v>Shot on Target Tinggi</v>
      </c>
      <c r="W15" t="str">
        <f t="shared" si="7"/>
        <v>Fouls Rendah</v>
      </c>
      <c r="X15" t="str">
        <f t="shared" si="8"/>
        <v>Corner Tinggi</v>
      </c>
      <c r="Y15" t="str">
        <f t="shared" si="3"/>
        <v>Yellow Card Rendah</v>
      </c>
      <c r="Z15" t="str">
        <f t="shared" si="4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Rendah</v>
      </c>
      <c r="R16" t="str">
        <f t="shared" si="5"/>
        <v>Possession Tinggi</v>
      </c>
      <c r="S16" t="str">
        <f t="shared" si="9"/>
        <v>Total Pass Tinggi</v>
      </c>
      <c r="T16" t="str">
        <f t="shared" si="1"/>
        <v>Pass Sukses Tinggi</v>
      </c>
      <c r="U16" t="str">
        <f t="shared" si="2"/>
        <v>Total Shot Rendah</v>
      </c>
      <c r="V16" t="str">
        <f t="shared" si="6"/>
        <v>Shot on Target Rendah</v>
      </c>
      <c r="W16" t="str">
        <f t="shared" si="7"/>
        <v>Fouls Tinggi</v>
      </c>
      <c r="X16" t="str">
        <f t="shared" si="8"/>
        <v>Corner Rendah</v>
      </c>
      <c r="Y16" t="str">
        <f t="shared" si="3"/>
        <v>Yellow Card Tinggi</v>
      </c>
      <c r="Z16" t="str">
        <f t="shared" si="4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Tinggi</v>
      </c>
      <c r="R17" t="str">
        <f t="shared" si="5"/>
        <v>Possession Tinggi</v>
      </c>
      <c r="S17" t="str">
        <f t="shared" si="9"/>
        <v>Total Pass Tinggi</v>
      </c>
      <c r="T17" t="str">
        <f t="shared" si="1"/>
        <v>Pass Sukses Tinggi</v>
      </c>
      <c r="U17" t="str">
        <f t="shared" si="2"/>
        <v>Total Shot Tinggi</v>
      </c>
      <c r="V17" t="str">
        <f t="shared" si="6"/>
        <v>Shot on Target Tinggi</v>
      </c>
      <c r="W17" t="str">
        <f t="shared" si="7"/>
        <v>Fouls Normal</v>
      </c>
      <c r="X17" t="str">
        <f t="shared" si="8"/>
        <v>Corner Tinggi</v>
      </c>
      <c r="Y17" t="str">
        <f t="shared" si="3"/>
        <v>Yellow Card Rendah</v>
      </c>
      <c r="Z17" t="str">
        <f t="shared" si="4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Normal</v>
      </c>
      <c r="R18" t="str">
        <f t="shared" si="5"/>
        <v>Possession Rendah</v>
      </c>
      <c r="S18" t="str">
        <f t="shared" si="9"/>
        <v>Total Pass Rendah</v>
      </c>
      <c r="T18" t="str">
        <f t="shared" si="1"/>
        <v>Pass Sukses Rendah</v>
      </c>
      <c r="U18" t="str">
        <f t="shared" si="2"/>
        <v>Total Shot Normal</v>
      </c>
      <c r="V18" t="str">
        <f t="shared" si="6"/>
        <v>Shot on Target Rendah</v>
      </c>
      <c r="W18" t="str">
        <f t="shared" si="7"/>
        <v>Fouls Rendah</v>
      </c>
      <c r="X18" t="str">
        <f t="shared" si="8"/>
        <v>Corner Rendah</v>
      </c>
      <c r="Y18" t="str">
        <f t="shared" si="3"/>
        <v>Yellow Card Rendah</v>
      </c>
      <c r="Z18" t="str">
        <f t="shared" si="4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Tinggi</v>
      </c>
      <c r="R19" t="str">
        <f t="shared" si="5"/>
        <v>Possession Rendah</v>
      </c>
      <c r="S19" t="str">
        <f t="shared" si="9"/>
        <v>Total Pass Rendah</v>
      </c>
      <c r="T19" t="str">
        <f t="shared" si="1"/>
        <v>Pass Sukses Rendah</v>
      </c>
      <c r="U19" t="str">
        <f t="shared" si="2"/>
        <v>Total Shot Tinggi</v>
      </c>
      <c r="V19" t="str">
        <f t="shared" si="6"/>
        <v>Shot on Target Normal</v>
      </c>
      <c r="W19" t="str">
        <f t="shared" si="7"/>
        <v>Fouls Tinggi</v>
      </c>
      <c r="X19" t="str">
        <f t="shared" si="8"/>
        <v>Corner Tinggi</v>
      </c>
      <c r="Y19" t="str">
        <f t="shared" si="3"/>
        <v>Yellow Card Rendah</v>
      </c>
      <c r="Z19" t="str">
        <f t="shared" si="4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Tinggi</v>
      </c>
      <c r="R20" t="str">
        <f t="shared" si="5"/>
        <v>Possession Rendah</v>
      </c>
      <c r="S20" t="str">
        <f t="shared" si="9"/>
        <v>Total Pass Rendah</v>
      </c>
      <c r="T20" t="str">
        <f t="shared" si="1"/>
        <v>Pass Sukses Rendah</v>
      </c>
      <c r="U20" t="str">
        <f t="shared" si="2"/>
        <v>Total Shot Normal</v>
      </c>
      <c r="V20" t="str">
        <f t="shared" si="6"/>
        <v>Shot on Target Normal</v>
      </c>
      <c r="W20" t="str">
        <f t="shared" si="7"/>
        <v>Fouls Tinggi</v>
      </c>
      <c r="X20" t="str">
        <f t="shared" si="8"/>
        <v>Corner Normal</v>
      </c>
      <c r="Y20" t="str">
        <f t="shared" si="3"/>
        <v>Yellow Card Rendah</v>
      </c>
      <c r="Z20" t="str">
        <f t="shared" si="4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Tinggi</v>
      </c>
      <c r="R21" t="str">
        <f t="shared" si="5"/>
        <v>Possession Tinggi</v>
      </c>
      <c r="S21" t="str">
        <f t="shared" si="9"/>
        <v>Total Pass Tinggi</v>
      </c>
      <c r="T21" t="str">
        <f t="shared" si="1"/>
        <v>Pass Sukses Tinggi</v>
      </c>
      <c r="U21" t="str">
        <f t="shared" si="2"/>
        <v>Total Shot Tinggi</v>
      </c>
      <c r="V21" t="str">
        <f t="shared" si="6"/>
        <v>Shot on Target Tinggi</v>
      </c>
      <c r="W21" t="str">
        <f t="shared" si="7"/>
        <v>Fouls Normal</v>
      </c>
      <c r="X21" t="str">
        <f t="shared" si="8"/>
        <v>Corner Tinggi</v>
      </c>
      <c r="Y21" t="str">
        <f t="shared" si="3"/>
        <v>Yellow Card Rendah</v>
      </c>
      <c r="Z21" t="str">
        <f t="shared" si="4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Tinggi</v>
      </c>
      <c r="R22" t="str">
        <f t="shared" si="5"/>
        <v>Possession Rendah</v>
      </c>
      <c r="S22" t="str">
        <f t="shared" si="9"/>
        <v>Total Pass Rendah</v>
      </c>
      <c r="T22" t="str">
        <f t="shared" si="1"/>
        <v>Pass Sukses Rendah</v>
      </c>
      <c r="U22" t="str">
        <f t="shared" si="2"/>
        <v>Total Shot Normal</v>
      </c>
      <c r="V22" t="str">
        <f t="shared" si="6"/>
        <v>Shot on Target Tinggi</v>
      </c>
      <c r="W22" t="str">
        <f t="shared" si="7"/>
        <v>Fouls Tinggi</v>
      </c>
      <c r="X22" t="str">
        <f t="shared" si="8"/>
        <v>Corner Rendah</v>
      </c>
      <c r="Y22" t="str">
        <f t="shared" si="3"/>
        <v>Yellow Card Tinggi</v>
      </c>
      <c r="Z22" t="str">
        <f t="shared" si="4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Tinggi</v>
      </c>
      <c r="R23" t="str">
        <f t="shared" si="5"/>
        <v>Possession Rendah</v>
      </c>
      <c r="S23" t="str">
        <f t="shared" si="9"/>
        <v>Total Pass Normal</v>
      </c>
      <c r="T23" t="str">
        <f t="shared" si="1"/>
        <v>Pass Sukses Normal</v>
      </c>
      <c r="U23" t="str">
        <f t="shared" si="2"/>
        <v>Total Shot Tinggi</v>
      </c>
      <c r="V23" t="str">
        <f t="shared" si="6"/>
        <v>Shot on Target Tinggi</v>
      </c>
      <c r="W23" t="str">
        <f t="shared" si="7"/>
        <v>Fouls Normal</v>
      </c>
      <c r="X23" t="str">
        <f t="shared" si="8"/>
        <v>Corner Rendah</v>
      </c>
      <c r="Y23" t="str">
        <f t="shared" si="3"/>
        <v>Yellow Card Rendah</v>
      </c>
      <c r="Z23" t="str">
        <f t="shared" si="4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Tinggi</v>
      </c>
      <c r="R24" t="str">
        <f t="shared" si="5"/>
        <v>Possession Normal</v>
      </c>
      <c r="S24" t="str">
        <f t="shared" si="9"/>
        <v>Total Pass Normal</v>
      </c>
      <c r="T24" t="str">
        <f t="shared" si="1"/>
        <v>Pass Sukses Rendah</v>
      </c>
      <c r="U24" t="str">
        <f t="shared" si="2"/>
        <v>Total Shot Tinggi</v>
      </c>
      <c r="V24" t="str">
        <f t="shared" si="6"/>
        <v>Shot on Target Tinggi</v>
      </c>
      <c r="W24" t="str">
        <f t="shared" si="7"/>
        <v>Fouls Rendah</v>
      </c>
      <c r="X24" t="str">
        <f t="shared" si="8"/>
        <v>Corner Tinggi</v>
      </c>
      <c r="Y24" t="str">
        <f t="shared" si="3"/>
        <v>Yellow Card Rendah</v>
      </c>
      <c r="Z24" t="str">
        <f t="shared" si="4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Rendah</v>
      </c>
      <c r="R25" t="str">
        <f t="shared" si="5"/>
        <v>Possession Normal</v>
      </c>
      <c r="S25" t="str">
        <f t="shared" si="9"/>
        <v>Total Pass Normal</v>
      </c>
      <c r="T25" t="str">
        <f t="shared" si="1"/>
        <v>Pass Sukses Normal</v>
      </c>
      <c r="U25" t="str">
        <f t="shared" si="2"/>
        <v>Total Shot Normal</v>
      </c>
      <c r="V25" t="str">
        <f t="shared" si="6"/>
        <v>Shot on Target Normal</v>
      </c>
      <c r="W25" t="str">
        <f t="shared" si="7"/>
        <v>Fouls Tinggi</v>
      </c>
      <c r="X25" t="str">
        <f t="shared" si="8"/>
        <v>Corner Tinggi</v>
      </c>
      <c r="Y25" t="str">
        <f t="shared" si="3"/>
        <v>Yellow Card Rendah</v>
      </c>
      <c r="Z25" t="str">
        <f t="shared" si="4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Rendah</v>
      </c>
      <c r="R26" t="str">
        <f t="shared" si="5"/>
        <v>Possession Tinggi</v>
      </c>
      <c r="S26" t="str">
        <f t="shared" si="9"/>
        <v>Total Pass Tinggi</v>
      </c>
      <c r="T26" t="str">
        <f t="shared" si="1"/>
        <v>Pass Sukses Tinggi</v>
      </c>
      <c r="U26" t="str">
        <f t="shared" si="2"/>
        <v>Total Shot Rendah</v>
      </c>
      <c r="V26" t="str">
        <f t="shared" si="6"/>
        <v>Shot on Target Rendah</v>
      </c>
      <c r="W26" t="str">
        <f t="shared" si="7"/>
        <v>Fouls Tinggi</v>
      </c>
      <c r="X26" t="str">
        <f t="shared" si="8"/>
        <v>Corner Rendah</v>
      </c>
      <c r="Y26" t="str">
        <f t="shared" si="3"/>
        <v>Yellow Card Tinggi</v>
      </c>
      <c r="Z26" t="str">
        <f t="shared" si="4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Rendah</v>
      </c>
      <c r="R27" t="str">
        <f t="shared" si="5"/>
        <v>Possession Tinggi</v>
      </c>
      <c r="S27" t="str">
        <f t="shared" si="9"/>
        <v>Total Pass Normal</v>
      </c>
      <c r="T27" t="str">
        <f t="shared" si="1"/>
        <v>Pass Sukses Rendah</v>
      </c>
      <c r="U27" t="str">
        <f t="shared" si="2"/>
        <v>Total Shot Tinggi</v>
      </c>
      <c r="V27" t="str">
        <f t="shared" si="6"/>
        <v>Shot on Target Tinggi</v>
      </c>
      <c r="W27" t="str">
        <f t="shared" si="7"/>
        <v>Fouls Tinggi</v>
      </c>
      <c r="X27" t="str">
        <f t="shared" si="8"/>
        <v>Corner Tinggi</v>
      </c>
      <c r="Y27" t="str">
        <f t="shared" si="3"/>
        <v>Yellow Card Tinggi</v>
      </c>
      <c r="Z27" t="str">
        <f t="shared" si="4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Rendah</v>
      </c>
      <c r="R28" t="str">
        <f t="shared" si="5"/>
        <v>Possession Rendah</v>
      </c>
      <c r="S28" t="str">
        <f t="shared" si="9"/>
        <v>Total Pass Rendah</v>
      </c>
      <c r="T28" t="str">
        <f t="shared" si="1"/>
        <v>Pass Sukses Rendah</v>
      </c>
      <c r="U28" t="str">
        <f t="shared" si="2"/>
        <v>Total Shot Rendah</v>
      </c>
      <c r="V28" t="str">
        <f t="shared" si="6"/>
        <v>Shot on Target Rendah</v>
      </c>
      <c r="W28" t="str">
        <f t="shared" si="7"/>
        <v>Fouls Normal</v>
      </c>
      <c r="X28" t="str">
        <f t="shared" si="8"/>
        <v>Corner Rendah</v>
      </c>
      <c r="Y28" t="str">
        <f t="shared" si="3"/>
        <v>Yellow Card Tinggi</v>
      </c>
      <c r="Z28" t="str">
        <f t="shared" si="4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Tinggi</v>
      </c>
      <c r="R29" t="str">
        <f t="shared" si="5"/>
        <v>Possession Tinggi</v>
      </c>
      <c r="S29" t="str">
        <f t="shared" si="9"/>
        <v>Total Pass Tinggi</v>
      </c>
      <c r="T29" t="str">
        <f t="shared" si="1"/>
        <v>Pass Sukses Tinggi</v>
      </c>
      <c r="U29" t="str">
        <f t="shared" si="2"/>
        <v>Total Shot Tinggi</v>
      </c>
      <c r="V29" t="str">
        <f t="shared" si="6"/>
        <v>Shot on Target Tinggi</v>
      </c>
      <c r="W29" t="str">
        <f t="shared" si="7"/>
        <v>Fouls Normal</v>
      </c>
      <c r="X29" t="str">
        <f t="shared" si="8"/>
        <v>Corner Rendah</v>
      </c>
      <c r="Y29" t="str">
        <f t="shared" si="3"/>
        <v>Yellow Card Tinggi</v>
      </c>
      <c r="Z29" t="str">
        <f t="shared" si="4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Tinggi</v>
      </c>
      <c r="R30" t="str">
        <f t="shared" si="5"/>
        <v>Possession Rendah</v>
      </c>
      <c r="S30" t="str">
        <f t="shared" si="9"/>
        <v>Total Pass Rendah</v>
      </c>
      <c r="T30" t="str">
        <f t="shared" si="1"/>
        <v>Pass Sukses Rendah</v>
      </c>
      <c r="U30" t="str">
        <f t="shared" si="2"/>
        <v>Total Shot Rendah</v>
      </c>
      <c r="V30" t="str">
        <f t="shared" si="6"/>
        <v>Shot on Target Rendah</v>
      </c>
      <c r="W30" t="str">
        <f t="shared" si="7"/>
        <v>Fouls Tinggi</v>
      </c>
      <c r="X30" t="str">
        <f t="shared" si="8"/>
        <v>Corner Tinggi</v>
      </c>
      <c r="Y30" t="str">
        <f t="shared" si="3"/>
        <v>Yellow Card Tinggi</v>
      </c>
      <c r="Z30" t="str">
        <f t="shared" si="4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Normal</v>
      </c>
      <c r="R31" t="str">
        <f t="shared" si="5"/>
        <v>Possession Tinggi</v>
      </c>
      <c r="S31" t="str">
        <f t="shared" si="9"/>
        <v>Total Pass Tinggi</v>
      </c>
      <c r="T31" t="str">
        <f t="shared" si="1"/>
        <v>Pass Sukses Tinggi</v>
      </c>
      <c r="U31" t="str">
        <f t="shared" si="2"/>
        <v>Total Shot Rendah</v>
      </c>
      <c r="V31" t="str">
        <f t="shared" si="6"/>
        <v>Shot on Target Rendah</v>
      </c>
      <c r="W31" t="str">
        <f t="shared" si="7"/>
        <v>Fouls Rendah</v>
      </c>
      <c r="X31" t="str">
        <f t="shared" si="8"/>
        <v>Corner Normal</v>
      </c>
      <c r="Y31" t="str">
        <f t="shared" si="3"/>
        <v>Yellow Card Tinggi</v>
      </c>
      <c r="Z31" t="str">
        <f t="shared" si="4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Rendah</v>
      </c>
      <c r="R32" t="str">
        <f t="shared" si="5"/>
        <v>Possession Normal</v>
      </c>
      <c r="S32" t="str">
        <f t="shared" si="9"/>
        <v>Total Pass Tinggi</v>
      </c>
      <c r="T32" t="str">
        <f t="shared" si="1"/>
        <v>Pass Sukses Tinggi</v>
      </c>
      <c r="U32" t="str">
        <f t="shared" si="2"/>
        <v>Total Shot Rendah</v>
      </c>
      <c r="V32" t="str">
        <f t="shared" si="6"/>
        <v>Shot on Target Normal</v>
      </c>
      <c r="W32" t="str">
        <f t="shared" si="7"/>
        <v>Fouls Normal</v>
      </c>
      <c r="X32" t="str">
        <f t="shared" si="8"/>
        <v>Corner Rendah</v>
      </c>
      <c r="Y32" t="str">
        <f t="shared" si="3"/>
        <v>Yellow Card Rendah</v>
      </c>
      <c r="Z32" t="str">
        <f t="shared" si="4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Tinggi</v>
      </c>
      <c r="R33" t="str">
        <f t="shared" si="5"/>
        <v>Possession Tinggi</v>
      </c>
      <c r="S33" t="str">
        <f t="shared" si="9"/>
        <v>Total Pass Tinggi</v>
      </c>
      <c r="T33" t="str">
        <f t="shared" si="1"/>
        <v>Pass Sukses Tinggi</v>
      </c>
      <c r="U33" t="str">
        <f t="shared" si="2"/>
        <v>Total Shot Tinggi</v>
      </c>
      <c r="V33" t="str">
        <f t="shared" si="6"/>
        <v>Shot on Target Tinggi</v>
      </c>
      <c r="W33" t="str">
        <f t="shared" si="7"/>
        <v>Fouls Tinggi</v>
      </c>
      <c r="X33" t="str">
        <f t="shared" si="8"/>
        <v>Corner Tinggi</v>
      </c>
      <c r="Y33" t="str">
        <f t="shared" si="3"/>
        <v>Yellow Card Tinggi</v>
      </c>
      <c r="Z33" t="str">
        <f t="shared" si="4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Tinggi</v>
      </c>
      <c r="R34" t="str">
        <f t="shared" si="5"/>
        <v>Possession Tinggi</v>
      </c>
      <c r="S34" t="str">
        <f t="shared" si="9"/>
        <v>Total Pass Tinggi</v>
      </c>
      <c r="T34" t="str">
        <f t="shared" si="1"/>
        <v>Pass Sukses Tinggi</v>
      </c>
      <c r="U34" t="str">
        <f t="shared" si="2"/>
        <v>Total Shot Tinggi</v>
      </c>
      <c r="V34" t="str">
        <f t="shared" si="6"/>
        <v>Shot on Target Normal</v>
      </c>
      <c r="W34" t="str">
        <f t="shared" si="7"/>
        <v>Fouls Normal</v>
      </c>
      <c r="X34" t="str">
        <f t="shared" si="8"/>
        <v>Corner Normal</v>
      </c>
      <c r="Y34" t="str">
        <f t="shared" si="3"/>
        <v>Yellow Card Rendah</v>
      </c>
      <c r="Z34" t="str">
        <f t="shared" si="4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Tinggi</v>
      </c>
      <c r="R35" t="str">
        <f t="shared" si="5"/>
        <v>Possession Tinggi</v>
      </c>
      <c r="S35" t="str">
        <f t="shared" si="9"/>
        <v>Total Pass Normal</v>
      </c>
      <c r="T35" t="str">
        <f t="shared" si="1"/>
        <v>Pass Sukses Normal</v>
      </c>
      <c r="U35" t="str">
        <f t="shared" si="2"/>
        <v>Total Shot Tinggi</v>
      </c>
      <c r="V35" t="str">
        <f t="shared" si="6"/>
        <v>Shot on Target Tinggi</v>
      </c>
      <c r="W35" t="str">
        <f t="shared" si="7"/>
        <v>Fouls Tinggi</v>
      </c>
      <c r="X35" t="str">
        <f t="shared" si="8"/>
        <v>Corner Rendah</v>
      </c>
      <c r="Y35" t="str">
        <f t="shared" si="3"/>
        <v>Yellow Card Rendah</v>
      </c>
      <c r="Z35" t="str">
        <f t="shared" si="4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Rendah</v>
      </c>
      <c r="R36" t="str">
        <f t="shared" si="5"/>
        <v>Possession Tinggi</v>
      </c>
      <c r="S36" t="str">
        <f t="shared" si="9"/>
        <v>Total Pass Tinggi</v>
      </c>
      <c r="T36" t="str">
        <f t="shared" si="1"/>
        <v>Pass Sukses Tinggi</v>
      </c>
      <c r="U36" t="str">
        <f t="shared" si="2"/>
        <v>Total Shot Tinggi</v>
      </c>
      <c r="V36" t="str">
        <f t="shared" si="6"/>
        <v>Shot on Target Tinggi</v>
      </c>
      <c r="W36" t="str">
        <f t="shared" si="7"/>
        <v>Fouls Tinggi</v>
      </c>
      <c r="X36" t="str">
        <f t="shared" si="8"/>
        <v>Corner Tinggi</v>
      </c>
      <c r="Y36" t="str">
        <f t="shared" si="3"/>
        <v>Yellow Card Tinggi</v>
      </c>
      <c r="Z36" t="str">
        <f t="shared" si="4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Tinggi</v>
      </c>
      <c r="R37" t="str">
        <f t="shared" si="5"/>
        <v>Possession Tinggi</v>
      </c>
      <c r="S37" t="str">
        <f t="shared" si="9"/>
        <v>Total Pass Tinggi</v>
      </c>
      <c r="T37" t="str">
        <f t="shared" si="1"/>
        <v>Pass Sukses Tinggi</v>
      </c>
      <c r="U37" t="str">
        <f t="shared" si="2"/>
        <v>Total Shot Tinggi</v>
      </c>
      <c r="V37" t="str">
        <f t="shared" si="6"/>
        <v>Shot on Target Tinggi</v>
      </c>
      <c r="W37" t="str">
        <f t="shared" si="7"/>
        <v>Fouls Normal</v>
      </c>
      <c r="X37" t="str">
        <f t="shared" si="8"/>
        <v>Corner Tinggi</v>
      </c>
      <c r="Y37" t="str">
        <f t="shared" si="3"/>
        <v>Yellow Card Tinggi</v>
      </c>
      <c r="Z37" t="str">
        <f t="shared" si="4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Tinggi</v>
      </c>
      <c r="R38" t="str">
        <f t="shared" si="5"/>
        <v>Possession Tinggi</v>
      </c>
      <c r="S38" t="str">
        <f t="shared" si="9"/>
        <v>Total Pass Tinggi</v>
      </c>
      <c r="T38" t="str">
        <f t="shared" si="1"/>
        <v>Pass Sukses Tinggi</v>
      </c>
      <c r="U38" t="str">
        <f t="shared" si="2"/>
        <v>Total Shot Tinggi</v>
      </c>
      <c r="V38" t="str">
        <f t="shared" si="6"/>
        <v>Shot on Target Tinggi</v>
      </c>
      <c r="W38" t="str">
        <f t="shared" si="7"/>
        <v>Fouls Normal</v>
      </c>
      <c r="X38" t="str">
        <f t="shared" si="8"/>
        <v>Corner Tinggi</v>
      </c>
      <c r="Y38" t="str">
        <f t="shared" si="3"/>
        <v>Yellow Card Rendah</v>
      </c>
      <c r="Z38" t="str">
        <f t="shared" si="4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Tinggi</v>
      </c>
      <c r="R39" t="str">
        <f t="shared" si="5"/>
        <v>Possession Rendah</v>
      </c>
      <c r="S39" t="str">
        <f t="shared" si="9"/>
        <v>Total Pass Rendah</v>
      </c>
      <c r="T39" t="str">
        <f t="shared" si="1"/>
        <v>Pass Sukses Rendah</v>
      </c>
      <c r="U39" t="str">
        <f t="shared" si="2"/>
        <v>Total Shot Tinggi</v>
      </c>
      <c r="V39" t="str">
        <f t="shared" si="6"/>
        <v>Shot on Target Tinggi</v>
      </c>
      <c r="W39" t="str">
        <f t="shared" si="7"/>
        <v>Fouls Tinggi</v>
      </c>
      <c r="X39" t="str">
        <f t="shared" si="8"/>
        <v>Corner Tinggi</v>
      </c>
      <c r="Y39" t="str">
        <f t="shared" si="3"/>
        <v>Yellow Card Tinggi</v>
      </c>
      <c r="Z39" t="str">
        <f t="shared" si="4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Rendah</v>
      </c>
      <c r="R40" t="str">
        <f t="shared" si="5"/>
        <v>Possession Tinggi</v>
      </c>
      <c r="S40" t="str">
        <f t="shared" si="9"/>
        <v>Total Pass Tinggi</v>
      </c>
      <c r="T40" t="str">
        <f t="shared" si="1"/>
        <v>Pass Sukses Tinggi</v>
      </c>
      <c r="U40" t="str">
        <f t="shared" si="2"/>
        <v>Total Shot Tinggi</v>
      </c>
      <c r="V40" t="str">
        <f t="shared" si="6"/>
        <v>Shot on Target Tinggi</v>
      </c>
      <c r="W40" t="str">
        <f t="shared" si="7"/>
        <v>Fouls Tinggi</v>
      </c>
      <c r="X40" t="str">
        <f t="shared" si="8"/>
        <v>Corner Tinggi</v>
      </c>
      <c r="Y40" t="str">
        <f t="shared" si="3"/>
        <v>Yellow Card Tinggi</v>
      </c>
      <c r="Z40" t="str">
        <f t="shared" si="4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Normal</v>
      </c>
      <c r="R41" t="str">
        <f t="shared" si="5"/>
        <v>Possession Normal</v>
      </c>
      <c r="S41" t="str">
        <f t="shared" si="9"/>
        <v>Total Pass Normal</v>
      </c>
      <c r="T41" t="str">
        <f t="shared" si="1"/>
        <v>Pass Sukses Normal</v>
      </c>
      <c r="U41" t="str">
        <f t="shared" si="2"/>
        <v>Total Shot Normal</v>
      </c>
      <c r="V41" t="str">
        <f t="shared" si="6"/>
        <v>Shot on Target Tinggi</v>
      </c>
      <c r="W41" t="str">
        <f t="shared" si="7"/>
        <v>Fouls Tinggi</v>
      </c>
      <c r="X41" t="str">
        <f t="shared" si="8"/>
        <v>Corner Rendah</v>
      </c>
      <c r="Y41" t="str">
        <f t="shared" si="3"/>
        <v>Yellow Card Tinggi</v>
      </c>
      <c r="Z41" t="str">
        <f t="shared" si="4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Rendah</v>
      </c>
      <c r="R42" t="str">
        <f t="shared" si="5"/>
        <v>Possession Tinggi</v>
      </c>
      <c r="S42" t="str">
        <f t="shared" si="9"/>
        <v>Total Pass Tinggi</v>
      </c>
      <c r="T42" t="str">
        <f t="shared" si="1"/>
        <v>Pass Sukses Tinggi</v>
      </c>
      <c r="U42" t="str">
        <f t="shared" si="2"/>
        <v>Total Shot Tinggi</v>
      </c>
      <c r="V42" t="str">
        <f t="shared" si="6"/>
        <v>Shot on Target Tinggi</v>
      </c>
      <c r="W42" t="str">
        <f t="shared" si="7"/>
        <v>Fouls Tinggi</v>
      </c>
      <c r="X42" t="str">
        <f t="shared" si="8"/>
        <v>Corner Tinggi</v>
      </c>
      <c r="Y42" t="str">
        <f t="shared" si="3"/>
        <v>Yellow Card Tinggi</v>
      </c>
      <c r="Z42" t="str">
        <f t="shared" si="4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Tinggi</v>
      </c>
      <c r="R43" t="str">
        <f t="shared" si="5"/>
        <v>Possession Tinggi</v>
      </c>
      <c r="S43" t="str">
        <f t="shared" si="9"/>
        <v>Total Pass Normal</v>
      </c>
      <c r="T43" t="str">
        <f t="shared" si="1"/>
        <v>Pass Sukses Tinggi</v>
      </c>
      <c r="U43" t="str">
        <f t="shared" si="2"/>
        <v>Total Shot Rendah</v>
      </c>
      <c r="V43" t="str">
        <f t="shared" si="6"/>
        <v>Shot on Target Normal</v>
      </c>
      <c r="W43" t="str">
        <f t="shared" si="7"/>
        <v>Fouls Normal</v>
      </c>
      <c r="X43" t="str">
        <f t="shared" si="8"/>
        <v>Corner Tinggi</v>
      </c>
      <c r="Y43" t="str">
        <f t="shared" si="3"/>
        <v>Yellow Card Tinggi</v>
      </c>
      <c r="Z43" t="str">
        <f t="shared" si="4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Tinggi</v>
      </c>
      <c r="R44" t="str">
        <f t="shared" si="5"/>
        <v>Possession Rendah</v>
      </c>
      <c r="S44" t="str">
        <f t="shared" si="9"/>
        <v>Total Pass Rendah</v>
      </c>
      <c r="T44" t="str">
        <f t="shared" si="1"/>
        <v>Pass Sukses Rendah</v>
      </c>
      <c r="U44" t="str">
        <f t="shared" si="2"/>
        <v>Total Shot Tinggi</v>
      </c>
      <c r="V44" t="str">
        <f t="shared" si="6"/>
        <v>Shot on Target Tinggi</v>
      </c>
      <c r="W44" t="str">
        <f t="shared" si="7"/>
        <v>Fouls Tinggi</v>
      </c>
      <c r="X44" t="str">
        <f t="shared" si="8"/>
        <v>Corner Tinggi</v>
      </c>
      <c r="Y44" t="str">
        <f t="shared" si="3"/>
        <v>Yellow Card Tinggi</v>
      </c>
      <c r="Z44" t="str">
        <f t="shared" si="4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Rendah</v>
      </c>
      <c r="R45" t="str">
        <f t="shared" si="5"/>
        <v>Possession Tinggi</v>
      </c>
      <c r="S45" t="str">
        <f t="shared" si="9"/>
        <v>Total Pass Tinggi</v>
      </c>
      <c r="T45" t="str">
        <f t="shared" si="1"/>
        <v>Pass Sukses Tinggi</v>
      </c>
      <c r="U45" t="str">
        <f t="shared" si="2"/>
        <v>Total Shot Normal</v>
      </c>
      <c r="V45" t="str">
        <f t="shared" si="6"/>
        <v>Shot on Target Rendah</v>
      </c>
      <c r="W45" t="str">
        <f t="shared" si="7"/>
        <v>Fouls Normal</v>
      </c>
      <c r="X45" t="str">
        <f t="shared" si="8"/>
        <v>Corner Tinggi</v>
      </c>
      <c r="Y45" t="str">
        <f t="shared" si="3"/>
        <v>Yellow Card Rendah</v>
      </c>
      <c r="Z45" t="str">
        <f t="shared" si="4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Tinggi</v>
      </c>
      <c r="R46" t="str">
        <f t="shared" si="5"/>
        <v>Possession Tinggi</v>
      </c>
      <c r="S46" t="str">
        <f t="shared" si="9"/>
        <v>Total Pass Tinggi</v>
      </c>
      <c r="T46" t="str">
        <f t="shared" si="1"/>
        <v>Pass Sukses Tinggi</v>
      </c>
      <c r="U46" t="str">
        <f t="shared" si="2"/>
        <v>Total Shot Tinggi</v>
      </c>
      <c r="V46" t="str">
        <f t="shared" si="6"/>
        <v>Shot on Target Tinggi</v>
      </c>
      <c r="W46" t="str">
        <f t="shared" si="7"/>
        <v>Fouls Normal</v>
      </c>
      <c r="X46" t="str">
        <f t="shared" si="8"/>
        <v>Corner Rendah</v>
      </c>
      <c r="Y46" t="str">
        <f t="shared" si="3"/>
        <v>Yellow Card Rendah</v>
      </c>
      <c r="Z46" t="str">
        <f t="shared" si="4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Tinggi</v>
      </c>
      <c r="R47" t="str">
        <f t="shared" si="5"/>
        <v>Possession Tinggi</v>
      </c>
      <c r="S47" t="str">
        <f t="shared" si="9"/>
        <v>Total Pass Tinggi</v>
      </c>
      <c r="T47" t="str">
        <f t="shared" si="1"/>
        <v>Pass Sukses Tinggi</v>
      </c>
      <c r="U47" t="str">
        <f t="shared" si="2"/>
        <v>Total Shot Normal</v>
      </c>
      <c r="V47" t="str">
        <f t="shared" si="6"/>
        <v>Shot on Target Rendah</v>
      </c>
      <c r="W47" t="str">
        <f t="shared" si="7"/>
        <v>Fouls Tinggi</v>
      </c>
      <c r="X47" t="str">
        <f t="shared" si="8"/>
        <v>Corner Rendah</v>
      </c>
      <c r="Y47" t="str">
        <f t="shared" si="3"/>
        <v>Yellow Card Tinggi</v>
      </c>
      <c r="Z47" t="str">
        <f t="shared" si="4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Tinggi</v>
      </c>
      <c r="R48" t="str">
        <f t="shared" si="5"/>
        <v>Possession Normal</v>
      </c>
      <c r="S48" t="str">
        <f t="shared" si="9"/>
        <v>Total Pass Normal</v>
      </c>
      <c r="T48" t="str">
        <f t="shared" si="1"/>
        <v>Pass Sukses Normal</v>
      </c>
      <c r="U48" t="str">
        <f t="shared" si="2"/>
        <v>Total Shot Tinggi</v>
      </c>
      <c r="V48" t="str">
        <f t="shared" si="6"/>
        <v>Shot on Target Tinggi</v>
      </c>
      <c r="W48" t="str">
        <f t="shared" si="7"/>
        <v>Fouls Normal</v>
      </c>
      <c r="X48" t="str">
        <f t="shared" si="8"/>
        <v>Corner Tinggi</v>
      </c>
      <c r="Y48" t="str">
        <f t="shared" si="3"/>
        <v>Yellow Card Tinggi</v>
      </c>
      <c r="Z48" t="str">
        <f t="shared" si="4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Rendah</v>
      </c>
      <c r="R49" t="str">
        <f t="shared" si="5"/>
        <v>Possession Rendah</v>
      </c>
      <c r="S49" t="str">
        <f t="shared" si="9"/>
        <v>Total Pass Rendah</v>
      </c>
      <c r="T49" t="str">
        <f t="shared" si="1"/>
        <v>Pass Sukses Rendah</v>
      </c>
      <c r="U49" t="str">
        <f t="shared" si="2"/>
        <v>Total Shot Rendah</v>
      </c>
      <c r="V49" t="str">
        <f t="shared" si="6"/>
        <v>Shot on Target Normal</v>
      </c>
      <c r="W49" t="str">
        <f t="shared" si="7"/>
        <v>Fouls Rendah</v>
      </c>
      <c r="X49" t="str">
        <f t="shared" si="8"/>
        <v>Corner Rendah</v>
      </c>
      <c r="Y49" t="str">
        <f t="shared" si="3"/>
        <v>Yellow Card Tinggi</v>
      </c>
      <c r="Z49" t="str">
        <f t="shared" si="4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Rendah</v>
      </c>
      <c r="R50" t="str">
        <f t="shared" si="5"/>
        <v>Possession Tinggi</v>
      </c>
      <c r="S50" t="str">
        <f t="shared" si="9"/>
        <v>Total Pass Tinggi</v>
      </c>
      <c r="T50" t="str">
        <f t="shared" si="1"/>
        <v>Pass Sukses Tinggi</v>
      </c>
      <c r="U50" t="str">
        <f t="shared" si="2"/>
        <v>Total Shot Tinggi</v>
      </c>
      <c r="V50" t="str">
        <f t="shared" si="6"/>
        <v>Shot on Target Rendah</v>
      </c>
      <c r="W50" t="str">
        <f t="shared" si="7"/>
        <v>Fouls Tinggi</v>
      </c>
      <c r="X50" t="str">
        <f t="shared" si="8"/>
        <v>Corner Tinggi</v>
      </c>
      <c r="Y50" t="str">
        <f t="shared" si="3"/>
        <v>Yellow Card Tinggi</v>
      </c>
      <c r="Z50" t="str">
        <f t="shared" si="4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Tinggi</v>
      </c>
      <c r="R51" t="str">
        <f t="shared" si="5"/>
        <v>Possession Tinggi</v>
      </c>
      <c r="S51" t="str">
        <f t="shared" si="9"/>
        <v>Total Pass Tinggi</v>
      </c>
      <c r="T51" t="str">
        <f t="shared" si="1"/>
        <v>Pass Sukses Tinggi</v>
      </c>
      <c r="U51" t="str">
        <f t="shared" si="2"/>
        <v>Total Shot Tinggi</v>
      </c>
      <c r="V51" t="str">
        <f t="shared" si="6"/>
        <v>Shot on Target Tinggi</v>
      </c>
      <c r="W51" t="str">
        <f t="shared" si="7"/>
        <v>Fouls Rendah</v>
      </c>
      <c r="X51" t="str">
        <f t="shared" si="8"/>
        <v>Corner Tinggi</v>
      </c>
      <c r="Y51" t="str">
        <f t="shared" si="3"/>
        <v>Yellow Card Tinggi</v>
      </c>
      <c r="Z51" t="str">
        <f t="shared" si="4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Tinggi</v>
      </c>
      <c r="R52" t="str">
        <f t="shared" si="5"/>
        <v>Possession Rendah</v>
      </c>
      <c r="S52" t="str">
        <f t="shared" si="9"/>
        <v>Total Pass Rendah</v>
      </c>
      <c r="T52" t="str">
        <f t="shared" si="1"/>
        <v>Pass Sukses Rendah</v>
      </c>
      <c r="U52" t="str">
        <f t="shared" si="2"/>
        <v>Total Shot Normal</v>
      </c>
      <c r="V52" t="str">
        <f t="shared" si="6"/>
        <v>Shot on Target Normal</v>
      </c>
      <c r="W52" t="str">
        <f t="shared" si="7"/>
        <v>Fouls Tinggi</v>
      </c>
      <c r="X52" t="str">
        <f t="shared" si="8"/>
        <v>Corner Normal</v>
      </c>
      <c r="Y52" t="str">
        <f t="shared" si="3"/>
        <v>Yellow Card Tinggi</v>
      </c>
      <c r="Z52" t="str">
        <f t="shared" si="4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Tinggi</v>
      </c>
      <c r="R53" t="str">
        <f t="shared" si="5"/>
        <v>Possession Tinggi</v>
      </c>
      <c r="S53" t="str">
        <f t="shared" si="9"/>
        <v>Total Pass Tinggi</v>
      </c>
      <c r="T53" t="str">
        <f t="shared" si="1"/>
        <v>Pass Sukses Tinggi</v>
      </c>
      <c r="U53" t="str">
        <f t="shared" si="2"/>
        <v>Total Shot Tinggi</v>
      </c>
      <c r="V53" t="str">
        <f t="shared" si="6"/>
        <v>Shot on Target Tinggi</v>
      </c>
      <c r="W53" t="str">
        <f t="shared" si="7"/>
        <v>Fouls Normal</v>
      </c>
      <c r="X53" t="str">
        <f t="shared" si="8"/>
        <v>Corner Tinggi</v>
      </c>
      <c r="Y53" t="str">
        <f t="shared" si="3"/>
        <v>Yellow Card Rendah</v>
      </c>
      <c r="Z53" t="str">
        <f t="shared" si="4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Rendah</v>
      </c>
      <c r="R54" t="str">
        <f t="shared" si="5"/>
        <v>Possession Tinggi</v>
      </c>
      <c r="S54" t="str">
        <f t="shared" si="9"/>
        <v>Total Pass Tinggi</v>
      </c>
      <c r="T54" t="str">
        <f t="shared" si="1"/>
        <v>Pass Sukses Tinggi</v>
      </c>
      <c r="U54" t="str">
        <f t="shared" si="2"/>
        <v>Total Shot Rendah</v>
      </c>
      <c r="V54" t="str">
        <f t="shared" si="6"/>
        <v>Shot on Target Rendah</v>
      </c>
      <c r="W54" t="str">
        <f t="shared" si="7"/>
        <v>Fouls Rendah</v>
      </c>
      <c r="X54" t="str">
        <f t="shared" si="8"/>
        <v>Corner Tinggi</v>
      </c>
      <c r="Y54" t="str">
        <f t="shared" si="3"/>
        <v>Yellow Card Rendah</v>
      </c>
      <c r="Z54" t="str">
        <f t="shared" si="4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Tinggi</v>
      </c>
      <c r="R55" t="str">
        <f t="shared" si="5"/>
        <v>Possession Normal</v>
      </c>
      <c r="S55" t="str">
        <f t="shared" si="9"/>
        <v>Total Pass Normal</v>
      </c>
      <c r="T55" t="str">
        <f t="shared" si="1"/>
        <v>Pass Sukses Rendah</v>
      </c>
      <c r="U55" t="str">
        <f t="shared" si="2"/>
        <v>Total Shot Tinggi</v>
      </c>
      <c r="V55" t="str">
        <f t="shared" si="6"/>
        <v>Shot on Target Tinggi</v>
      </c>
      <c r="W55" t="str">
        <f t="shared" si="7"/>
        <v>Fouls Normal</v>
      </c>
      <c r="X55" t="str">
        <f t="shared" si="8"/>
        <v>Corner Tinggi</v>
      </c>
      <c r="Y55" t="str">
        <f t="shared" si="3"/>
        <v>Yellow Card Tinggi</v>
      </c>
      <c r="Z55" t="str">
        <f t="shared" si="4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Rendah</v>
      </c>
      <c r="R56" t="str">
        <f t="shared" si="5"/>
        <v>Possession Normal</v>
      </c>
      <c r="S56" t="str">
        <f t="shared" si="9"/>
        <v>Total Pass Normal</v>
      </c>
      <c r="T56" t="str">
        <f t="shared" si="1"/>
        <v>Pass Sukses Rendah</v>
      </c>
      <c r="U56" t="str">
        <f t="shared" si="2"/>
        <v>Total Shot Rendah</v>
      </c>
      <c r="V56" t="str">
        <f t="shared" si="6"/>
        <v>Shot on Target Rendah</v>
      </c>
      <c r="W56" t="str">
        <f t="shared" si="7"/>
        <v>Fouls Tinggi</v>
      </c>
      <c r="X56" t="str">
        <f t="shared" si="8"/>
        <v>Corner Normal</v>
      </c>
      <c r="Y56" t="str">
        <f t="shared" si="3"/>
        <v>Yellow Card Rendah</v>
      </c>
      <c r="Z56" t="str">
        <f t="shared" si="4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Rendah</v>
      </c>
      <c r="R57" t="str">
        <f t="shared" si="5"/>
        <v>Possession Normal</v>
      </c>
      <c r="S57" t="str">
        <f t="shared" si="9"/>
        <v>Total Pass Normal</v>
      </c>
      <c r="T57" t="str">
        <f t="shared" si="1"/>
        <v>Pass Sukses Rendah</v>
      </c>
      <c r="U57" t="str">
        <f t="shared" si="2"/>
        <v>Total Shot Normal</v>
      </c>
      <c r="V57" t="str">
        <f t="shared" si="6"/>
        <v>Shot on Target Rendah</v>
      </c>
      <c r="W57" t="str">
        <f t="shared" si="7"/>
        <v>Fouls Normal</v>
      </c>
      <c r="X57" t="str">
        <f t="shared" si="8"/>
        <v>Corner Tinggi</v>
      </c>
      <c r="Y57" t="str">
        <f t="shared" si="3"/>
        <v>Yellow Card Rendah</v>
      </c>
      <c r="Z57" t="str">
        <f t="shared" si="4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Rendah</v>
      </c>
      <c r="R58" t="str">
        <f t="shared" si="5"/>
        <v>Possession Normal</v>
      </c>
      <c r="S58" t="str">
        <f t="shared" si="9"/>
        <v>Total Pass Normal</v>
      </c>
      <c r="T58" t="str">
        <f t="shared" si="1"/>
        <v>Pass Sukses Normal</v>
      </c>
      <c r="U58" t="str">
        <f t="shared" si="2"/>
        <v>Total Shot Rendah</v>
      </c>
      <c r="V58" t="str">
        <f t="shared" si="6"/>
        <v>Shot on Target Rendah</v>
      </c>
      <c r="W58" t="str">
        <f t="shared" si="7"/>
        <v>Fouls Tinggi</v>
      </c>
      <c r="X58" t="str">
        <f t="shared" si="8"/>
        <v>Corner Rendah</v>
      </c>
      <c r="Y58" t="str">
        <f t="shared" si="3"/>
        <v>Yellow Card Rendah</v>
      </c>
      <c r="Z58" t="str">
        <f t="shared" si="4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Normal</v>
      </c>
      <c r="R59" t="str">
        <f t="shared" si="5"/>
        <v>Possession Normal</v>
      </c>
      <c r="S59" t="str">
        <f t="shared" si="9"/>
        <v>Total Pass Normal</v>
      </c>
      <c r="T59" t="str">
        <f t="shared" si="1"/>
        <v>Pass Sukses Normal</v>
      </c>
      <c r="U59" t="str">
        <f t="shared" si="2"/>
        <v>Total Shot Tinggi</v>
      </c>
      <c r="V59" t="str">
        <f t="shared" si="6"/>
        <v>Shot on Target Tinggi</v>
      </c>
      <c r="W59" t="str">
        <f t="shared" si="7"/>
        <v>Fouls Normal</v>
      </c>
      <c r="X59" t="str">
        <f t="shared" si="8"/>
        <v>Corner Tinggi</v>
      </c>
      <c r="Y59" t="str">
        <f t="shared" si="3"/>
        <v>Yellow Card Tinggi</v>
      </c>
      <c r="Z59" t="str">
        <f t="shared" si="4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Rendah</v>
      </c>
      <c r="R60" t="str">
        <f t="shared" si="5"/>
        <v>Possession Rendah</v>
      </c>
      <c r="S60" t="str">
        <f t="shared" si="9"/>
        <v>Total Pass Normal</v>
      </c>
      <c r="T60" t="str">
        <f t="shared" si="1"/>
        <v>Pass Sukses Normal</v>
      </c>
      <c r="U60" t="str">
        <f t="shared" si="2"/>
        <v>Total Shot Normal</v>
      </c>
      <c r="V60" t="str">
        <f t="shared" si="6"/>
        <v>Shot on Target Rendah</v>
      </c>
      <c r="W60" t="str">
        <f t="shared" si="7"/>
        <v>Fouls Tinggi</v>
      </c>
      <c r="X60" t="str">
        <f t="shared" si="8"/>
        <v>Corner Normal</v>
      </c>
      <c r="Y60" t="str">
        <f t="shared" si="3"/>
        <v>Yellow Card Tinggi</v>
      </c>
      <c r="Z60" t="str">
        <f t="shared" si="4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Normal</v>
      </c>
      <c r="R61" t="str">
        <f t="shared" si="5"/>
        <v>Possession Rendah</v>
      </c>
      <c r="S61" t="str">
        <f t="shared" si="9"/>
        <v>Total Pass Normal</v>
      </c>
      <c r="T61" t="str">
        <f t="shared" si="1"/>
        <v>Pass Sukses Normal</v>
      </c>
      <c r="U61" t="str">
        <f t="shared" si="2"/>
        <v>Total Shot Tinggi</v>
      </c>
      <c r="V61" t="str">
        <f t="shared" si="6"/>
        <v>Shot on Target Tinggi</v>
      </c>
      <c r="W61" t="str">
        <f t="shared" si="7"/>
        <v>Fouls Tinggi</v>
      </c>
      <c r="X61" t="str">
        <f t="shared" si="8"/>
        <v>Corner Tinggi</v>
      </c>
      <c r="Y61" t="str">
        <f t="shared" si="3"/>
        <v>Yellow Card Rendah</v>
      </c>
      <c r="Z61" t="str">
        <f t="shared" si="4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Rendah</v>
      </c>
      <c r="R62" t="str">
        <f t="shared" si="5"/>
        <v>Possession Rendah</v>
      </c>
      <c r="S62" t="str">
        <f t="shared" si="9"/>
        <v>Total Pass Rendah</v>
      </c>
      <c r="T62" t="str">
        <f t="shared" si="1"/>
        <v>Pass Sukses Rendah</v>
      </c>
      <c r="U62" t="str">
        <f t="shared" si="2"/>
        <v>Total Shot Rendah</v>
      </c>
      <c r="V62" t="str">
        <f t="shared" si="6"/>
        <v>Shot on Target Tinggi</v>
      </c>
      <c r="W62" t="str">
        <f t="shared" si="7"/>
        <v>Fouls Rendah</v>
      </c>
      <c r="X62" t="str">
        <f t="shared" si="8"/>
        <v>Corner Rendah</v>
      </c>
      <c r="Y62" t="str">
        <f t="shared" si="3"/>
        <v>Yellow Card Tinggi</v>
      </c>
      <c r="Z62" t="str">
        <f t="shared" si="4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Tinggi</v>
      </c>
      <c r="R63" t="str">
        <f t="shared" si="5"/>
        <v>Possession Tinggi</v>
      </c>
      <c r="S63" t="str">
        <f t="shared" si="9"/>
        <v>Total Pass Tinggi</v>
      </c>
      <c r="T63" t="str">
        <f t="shared" si="1"/>
        <v>Pass Sukses Tinggi</v>
      </c>
      <c r="U63" t="str">
        <f t="shared" si="2"/>
        <v>Total Shot Tinggi</v>
      </c>
      <c r="V63" t="str">
        <f t="shared" si="6"/>
        <v>Shot on Target Tinggi</v>
      </c>
      <c r="W63" t="str">
        <f t="shared" si="7"/>
        <v>Fouls Normal</v>
      </c>
      <c r="X63" t="str">
        <f t="shared" si="8"/>
        <v>Corner Tinggi</v>
      </c>
      <c r="Y63" t="str">
        <f t="shared" si="3"/>
        <v>Yellow Card Rendah</v>
      </c>
      <c r="Z63" t="str">
        <f t="shared" si="4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Tinggi</v>
      </c>
      <c r="R64" t="str">
        <f t="shared" si="5"/>
        <v>Possession Normal</v>
      </c>
      <c r="S64" t="str">
        <f t="shared" si="9"/>
        <v>Total Pass Normal</v>
      </c>
      <c r="T64" t="str">
        <f t="shared" si="1"/>
        <v>Pass Sukses Rendah</v>
      </c>
      <c r="U64" t="str">
        <f t="shared" si="2"/>
        <v>Total Shot Tinggi</v>
      </c>
      <c r="V64" t="str">
        <f t="shared" si="6"/>
        <v>Shot on Target Tinggi</v>
      </c>
      <c r="W64" t="str">
        <f t="shared" si="7"/>
        <v>Fouls Normal</v>
      </c>
      <c r="X64" t="str">
        <f t="shared" si="8"/>
        <v>Corner Tinggi</v>
      </c>
      <c r="Y64" t="str">
        <f t="shared" si="3"/>
        <v>Yellow Card Rendah</v>
      </c>
      <c r="Z64" t="str">
        <f t="shared" si="4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Rendah</v>
      </c>
      <c r="R65" t="str">
        <f t="shared" si="5"/>
        <v>Possession Normal</v>
      </c>
      <c r="S65" t="str">
        <f t="shared" si="9"/>
        <v>Total Pass Normal</v>
      </c>
      <c r="T65" t="str">
        <f t="shared" si="1"/>
        <v>Pass Sukses Rendah</v>
      </c>
      <c r="U65" t="str">
        <f t="shared" si="2"/>
        <v>Total Shot Rendah</v>
      </c>
      <c r="V65" t="str">
        <f t="shared" si="6"/>
        <v>Shot on Target Rendah</v>
      </c>
      <c r="W65" t="str">
        <f t="shared" si="7"/>
        <v>Fouls Tinggi</v>
      </c>
      <c r="X65" t="str">
        <f t="shared" si="8"/>
        <v>Corner Rendah</v>
      </c>
      <c r="Y65" t="str">
        <f t="shared" si="3"/>
        <v>Yellow Card Tinggi</v>
      </c>
      <c r="Z65" t="str">
        <f t="shared" si="4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Tinggi</v>
      </c>
      <c r="R66" t="str">
        <f t="shared" si="5"/>
        <v>Possession Tinggi</v>
      </c>
      <c r="S66" t="str">
        <f t="shared" si="9"/>
        <v>Total Pass Tinggi</v>
      </c>
      <c r="T66" t="str">
        <f t="shared" si="1"/>
        <v>Pass Sukses Tinggi</v>
      </c>
      <c r="U66" t="str">
        <f t="shared" si="2"/>
        <v>Total Shot Tinggi</v>
      </c>
      <c r="V66" t="str">
        <f t="shared" si="6"/>
        <v>Shot on Target Tinggi</v>
      </c>
      <c r="W66" t="str">
        <f t="shared" si="7"/>
        <v>Fouls Rendah</v>
      </c>
      <c r="X66" t="str">
        <f t="shared" si="8"/>
        <v>Corner Tinggi</v>
      </c>
      <c r="Y66" t="str">
        <f t="shared" si="3"/>
        <v>Yellow Card Rendah</v>
      </c>
      <c r="Z66" t="str">
        <f t="shared" si="4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IF(B67&gt;$Q$1,"xG Tinggi",IF(B67&gt;($Q$1/5*4),"xG Normal","xG Rendah"))</f>
        <v>xG Tinggi</v>
      </c>
      <c r="R67" t="str">
        <f t="shared" si="5"/>
        <v>Possession Tinggi</v>
      </c>
      <c r="S67" t="str">
        <f t="shared" si="9"/>
        <v>Total Pass Tinggi</v>
      </c>
      <c r="T67" t="str">
        <f t="shared" ref="T67:T130" si="11">IF(E67&gt;$T$1,"Pass Sukses Tinggi",IF(E67&gt;($T$1/5*4),"Pass Sukses Normal","Pass Sukses Rendah"))</f>
        <v>Pass Sukses Tinggi</v>
      </c>
      <c r="U67" t="str">
        <f t="shared" ref="U67:U130" si="12">IF(J67&gt;$U$1,"Total Shot Tinggi",IF(J67&gt;($U$1/5*4),"Total Shot Normal","Total Shot Rendah"))</f>
        <v>Total Shot Tinggi</v>
      </c>
      <c r="V67" t="str">
        <f t="shared" si="6"/>
        <v>Shot on Target Tinggi</v>
      </c>
      <c r="W67" t="str">
        <f t="shared" si="7"/>
        <v>Fouls Tinggi</v>
      </c>
      <c r="X67" t="str">
        <f t="shared" si="8"/>
        <v>Corner Normal</v>
      </c>
      <c r="Y67" t="str">
        <f t="shared" ref="Y67:Y130" si="13">IF(N67&lt;$Y$1,"Yellow Card Rendah","Yellow Card Tinggi")</f>
        <v>Yellow Card Rendah</v>
      </c>
      <c r="Z67" t="str">
        <f t="shared" ref="Z67:Z130" si="14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Rendah</v>
      </c>
      <c r="R68" t="str">
        <f t="shared" ref="R68:R131" si="15">IF(C68&gt;$R$1,"Possession Tinggi",IF(C68&gt;($R$1/5*4),"Possession Normal","Possession Rendah"))</f>
        <v>Possession Rendah</v>
      </c>
      <c r="S68" t="str">
        <f t="shared" si="9"/>
        <v>Total Pass Rendah</v>
      </c>
      <c r="T68" t="str">
        <f t="shared" si="11"/>
        <v>Pass Sukses Rendah</v>
      </c>
      <c r="U68" t="str">
        <f t="shared" si="12"/>
        <v>Total Shot Rendah</v>
      </c>
      <c r="V68" t="str">
        <f t="shared" ref="V68:V131" si="16">IF(K68&gt;$V$1,"Shot on Target Tinggi",IF(K68&gt;($V$1/5*4),"Shot on Target Normal","Shot on Target Rendah"))</f>
        <v>Shot on Target Rendah</v>
      </c>
      <c r="W68" t="str">
        <f t="shared" ref="W68:W131" si="17">IF(L68&gt;$W$1,"Fouls Tinggi",IF(L68&gt;($W$1/5*4),"Fouls Normal","Fouls Rendah"))</f>
        <v>Fouls Tinggi</v>
      </c>
      <c r="X68" t="str">
        <f t="shared" ref="X68:X131" si="18">IF(M68&gt;$X$1,"Corner Tinggi",IF(M68&gt;($X$1/5*4),"Corner Normal","Corner Rendah"))</f>
        <v>Corner Rendah</v>
      </c>
      <c r="Y68" t="str">
        <f t="shared" si="13"/>
        <v>Yellow Card Rendah</v>
      </c>
      <c r="Z68" t="str">
        <f t="shared" si="14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Rendah</v>
      </c>
      <c r="R69" t="str">
        <f t="shared" si="15"/>
        <v>Possession Tinggi</v>
      </c>
      <c r="S69" t="str">
        <f t="shared" ref="S69:S132" si="19">IF(D69&gt;$S$1,"Total Pass Tinggi",IF(D69&gt;($S$1/5*4),"Total Pass Normal","Total Pass Rendah"))</f>
        <v>Total Pass Normal</v>
      </c>
      <c r="T69" t="str">
        <f t="shared" si="11"/>
        <v>Pass Sukses Normal</v>
      </c>
      <c r="U69" t="str">
        <f t="shared" si="12"/>
        <v>Total Shot Normal</v>
      </c>
      <c r="V69" t="str">
        <f t="shared" si="16"/>
        <v>Shot on Target Rendah</v>
      </c>
      <c r="W69" t="str">
        <f t="shared" si="17"/>
        <v>Fouls Tinggi</v>
      </c>
      <c r="X69" t="str">
        <f t="shared" si="18"/>
        <v>Corner Tinggi</v>
      </c>
      <c r="Y69" t="str">
        <f t="shared" si="13"/>
        <v>Yellow Card Rendah</v>
      </c>
      <c r="Z69" t="str">
        <f t="shared" si="14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Tinggi</v>
      </c>
      <c r="R70" t="str">
        <f t="shared" si="15"/>
        <v>Possession Tinggi</v>
      </c>
      <c r="S70" t="str">
        <f t="shared" si="19"/>
        <v>Total Pass Tinggi</v>
      </c>
      <c r="T70" t="str">
        <f t="shared" si="11"/>
        <v>Pass Sukses Tinggi</v>
      </c>
      <c r="U70" t="str">
        <f t="shared" si="12"/>
        <v>Total Shot Tinggi</v>
      </c>
      <c r="V70" t="str">
        <f t="shared" si="16"/>
        <v>Shot on Target Tinggi</v>
      </c>
      <c r="W70" t="str">
        <f t="shared" si="17"/>
        <v>Fouls Tinggi</v>
      </c>
      <c r="X70" t="str">
        <f t="shared" si="18"/>
        <v>Corner Tinggi</v>
      </c>
      <c r="Y70" t="str">
        <f t="shared" si="13"/>
        <v>Yellow Card Tinggi</v>
      </c>
      <c r="Z70" t="str">
        <f t="shared" si="14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Tinggi</v>
      </c>
      <c r="R71" t="str">
        <f t="shared" si="15"/>
        <v>Possession Normal</v>
      </c>
      <c r="S71" t="str">
        <f t="shared" si="19"/>
        <v>Total Pass Normal</v>
      </c>
      <c r="T71" t="str">
        <f t="shared" si="11"/>
        <v>Pass Sukses Normal</v>
      </c>
      <c r="U71" t="str">
        <f t="shared" si="12"/>
        <v>Total Shot Normal</v>
      </c>
      <c r="V71" t="str">
        <f t="shared" si="16"/>
        <v>Shot on Target Normal</v>
      </c>
      <c r="W71" t="str">
        <f t="shared" si="17"/>
        <v>Fouls Tinggi</v>
      </c>
      <c r="X71" t="str">
        <f t="shared" si="18"/>
        <v>Corner Rendah</v>
      </c>
      <c r="Y71" t="str">
        <f t="shared" si="13"/>
        <v>Yellow Card Rendah</v>
      </c>
      <c r="Z71" t="str">
        <f t="shared" si="14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Tinggi</v>
      </c>
      <c r="R72" t="str">
        <f t="shared" si="15"/>
        <v>Possession Tinggi</v>
      </c>
      <c r="S72" t="str">
        <f t="shared" si="19"/>
        <v>Total Pass Tinggi</v>
      </c>
      <c r="T72" t="str">
        <f t="shared" si="11"/>
        <v>Pass Sukses Tinggi</v>
      </c>
      <c r="U72" t="str">
        <f t="shared" si="12"/>
        <v>Total Shot Tinggi</v>
      </c>
      <c r="V72" t="str">
        <f t="shared" si="16"/>
        <v>Shot on Target Tinggi</v>
      </c>
      <c r="W72" t="str">
        <f t="shared" si="17"/>
        <v>Fouls Normal</v>
      </c>
      <c r="X72" t="str">
        <f t="shared" si="18"/>
        <v>Corner Tinggi</v>
      </c>
      <c r="Y72" t="str">
        <f t="shared" si="13"/>
        <v>Yellow Card Rendah</v>
      </c>
      <c r="Z72" t="str">
        <f t="shared" si="14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Tinggi</v>
      </c>
      <c r="R73" t="str">
        <f t="shared" si="15"/>
        <v>Possession Tinggi</v>
      </c>
      <c r="S73" t="str">
        <f t="shared" si="19"/>
        <v>Total Pass Normal</v>
      </c>
      <c r="T73" t="str">
        <f t="shared" si="11"/>
        <v>Pass Sukses Tinggi</v>
      </c>
      <c r="U73" t="str">
        <f t="shared" si="12"/>
        <v>Total Shot Rendah</v>
      </c>
      <c r="V73" t="str">
        <f t="shared" si="16"/>
        <v>Shot on Target Normal</v>
      </c>
      <c r="W73" t="str">
        <f t="shared" si="17"/>
        <v>Fouls Rendah</v>
      </c>
      <c r="X73" t="str">
        <f t="shared" si="18"/>
        <v>Corner Tinggi</v>
      </c>
      <c r="Y73" t="str">
        <f t="shared" si="13"/>
        <v>Yellow Card Tinggi</v>
      </c>
      <c r="Z73" t="str">
        <f t="shared" si="14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Normal</v>
      </c>
      <c r="R74" t="str">
        <f t="shared" si="15"/>
        <v>Possession Tinggi</v>
      </c>
      <c r="S74" t="str">
        <f t="shared" si="19"/>
        <v>Total Pass Tinggi</v>
      </c>
      <c r="T74" t="str">
        <f t="shared" si="11"/>
        <v>Pass Sukses Tinggi</v>
      </c>
      <c r="U74" t="str">
        <f t="shared" si="12"/>
        <v>Total Shot Tinggi</v>
      </c>
      <c r="V74" t="str">
        <f t="shared" si="16"/>
        <v>Shot on Target Rendah</v>
      </c>
      <c r="W74" t="str">
        <f t="shared" si="17"/>
        <v>Fouls Tinggi</v>
      </c>
      <c r="X74" t="str">
        <f t="shared" si="18"/>
        <v>Corner Normal</v>
      </c>
      <c r="Y74" t="str">
        <f t="shared" si="13"/>
        <v>Yellow Card Rendah</v>
      </c>
      <c r="Z74" t="str">
        <f t="shared" si="14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Normal</v>
      </c>
      <c r="R75" t="str">
        <f t="shared" si="15"/>
        <v>Possession Normal</v>
      </c>
      <c r="S75" t="str">
        <f t="shared" si="19"/>
        <v>Total Pass Tinggi</v>
      </c>
      <c r="T75" t="str">
        <f t="shared" si="11"/>
        <v>Pass Sukses Tinggi</v>
      </c>
      <c r="U75" t="str">
        <f t="shared" si="12"/>
        <v>Total Shot Tinggi</v>
      </c>
      <c r="V75" t="str">
        <f t="shared" si="16"/>
        <v>Shot on Target Tinggi</v>
      </c>
      <c r="W75" t="str">
        <f t="shared" si="17"/>
        <v>Fouls Tinggi</v>
      </c>
      <c r="X75" t="str">
        <f t="shared" si="18"/>
        <v>Corner Tinggi</v>
      </c>
      <c r="Y75" t="str">
        <f t="shared" si="13"/>
        <v>Yellow Card Rendah</v>
      </c>
      <c r="Z75" t="str">
        <f t="shared" si="14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Tinggi</v>
      </c>
      <c r="R76" t="str">
        <f t="shared" si="15"/>
        <v>Possession Tinggi</v>
      </c>
      <c r="S76" t="str">
        <f t="shared" si="19"/>
        <v>Total Pass Tinggi</v>
      </c>
      <c r="T76" t="str">
        <f t="shared" si="11"/>
        <v>Pass Sukses Tinggi</v>
      </c>
      <c r="U76" t="str">
        <f t="shared" si="12"/>
        <v>Total Shot Tinggi</v>
      </c>
      <c r="V76" t="str">
        <f t="shared" si="16"/>
        <v>Shot on Target Tinggi</v>
      </c>
      <c r="W76" t="str">
        <f t="shared" si="17"/>
        <v>Fouls Normal</v>
      </c>
      <c r="X76" t="str">
        <f t="shared" si="18"/>
        <v>Corner Tinggi</v>
      </c>
      <c r="Y76" t="str">
        <f t="shared" si="13"/>
        <v>Yellow Card Rendah</v>
      </c>
      <c r="Z76" t="str">
        <f t="shared" si="14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Tinggi</v>
      </c>
      <c r="R77" t="str">
        <f t="shared" si="15"/>
        <v>Possession Normal</v>
      </c>
      <c r="S77" t="str">
        <f t="shared" si="19"/>
        <v>Total Pass Normal</v>
      </c>
      <c r="T77" t="str">
        <f t="shared" si="11"/>
        <v>Pass Sukses Normal</v>
      </c>
      <c r="U77" t="str">
        <f t="shared" si="12"/>
        <v>Total Shot Tinggi</v>
      </c>
      <c r="V77" t="str">
        <f t="shared" si="16"/>
        <v>Shot on Target Tinggi</v>
      </c>
      <c r="W77" t="str">
        <f t="shared" si="17"/>
        <v>Fouls Normal</v>
      </c>
      <c r="X77" t="str">
        <f t="shared" si="18"/>
        <v>Corner Tinggi</v>
      </c>
      <c r="Y77" t="str">
        <f t="shared" si="13"/>
        <v>Yellow Card Tinggi</v>
      </c>
      <c r="Z77" t="str">
        <f t="shared" si="14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Tinggi</v>
      </c>
      <c r="R78" t="str">
        <f t="shared" si="15"/>
        <v>Possession Normal</v>
      </c>
      <c r="S78" t="str">
        <f t="shared" si="19"/>
        <v>Total Pass Normal</v>
      </c>
      <c r="T78" t="str">
        <f t="shared" si="11"/>
        <v>Pass Sukses Normal</v>
      </c>
      <c r="U78" t="str">
        <f t="shared" si="12"/>
        <v>Total Shot Tinggi</v>
      </c>
      <c r="V78" t="str">
        <f t="shared" si="16"/>
        <v>Shot on Target Normal</v>
      </c>
      <c r="W78" t="str">
        <f t="shared" si="17"/>
        <v>Fouls Tinggi</v>
      </c>
      <c r="X78" t="str">
        <f t="shared" si="18"/>
        <v>Corner Tinggi</v>
      </c>
      <c r="Y78" t="str">
        <f t="shared" si="13"/>
        <v>Yellow Card Rendah</v>
      </c>
      <c r="Z78" t="str">
        <f t="shared" si="14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Rendah</v>
      </c>
      <c r="R79" t="str">
        <f t="shared" si="15"/>
        <v>Possession Rendah</v>
      </c>
      <c r="S79" t="str">
        <f t="shared" si="19"/>
        <v>Total Pass Rendah</v>
      </c>
      <c r="T79" t="str">
        <f t="shared" si="11"/>
        <v>Pass Sukses Rendah</v>
      </c>
      <c r="U79" t="str">
        <f t="shared" si="12"/>
        <v>Total Shot Rendah</v>
      </c>
      <c r="V79" t="str">
        <f t="shared" si="16"/>
        <v>Shot on Target Rendah</v>
      </c>
      <c r="W79" t="str">
        <f t="shared" si="17"/>
        <v>Fouls Rendah</v>
      </c>
      <c r="X79" t="str">
        <f t="shared" si="18"/>
        <v>Corner Rendah</v>
      </c>
      <c r="Y79" t="str">
        <f t="shared" si="13"/>
        <v>Yellow Card Tinggi</v>
      </c>
      <c r="Z79" t="str">
        <f t="shared" si="14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Tinggi</v>
      </c>
      <c r="R80" t="str">
        <f t="shared" si="15"/>
        <v>Possession Normal</v>
      </c>
      <c r="S80" t="str">
        <f t="shared" si="19"/>
        <v>Total Pass Normal</v>
      </c>
      <c r="T80" t="str">
        <f t="shared" si="11"/>
        <v>Pass Sukses Normal</v>
      </c>
      <c r="U80" t="str">
        <f t="shared" si="12"/>
        <v>Total Shot Rendah</v>
      </c>
      <c r="V80" t="str">
        <f t="shared" si="16"/>
        <v>Shot on Target Tinggi</v>
      </c>
      <c r="W80" t="str">
        <f t="shared" si="17"/>
        <v>Fouls Tinggi</v>
      </c>
      <c r="X80" t="str">
        <f t="shared" si="18"/>
        <v>Corner Rendah</v>
      </c>
      <c r="Y80" t="str">
        <f t="shared" si="13"/>
        <v>Yellow Card Tinggi</v>
      </c>
      <c r="Z80" t="str">
        <f t="shared" si="14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Tinggi</v>
      </c>
      <c r="R81" t="str">
        <f t="shared" si="15"/>
        <v>Possession Tinggi</v>
      </c>
      <c r="S81" t="str">
        <f t="shared" si="19"/>
        <v>Total Pass Tinggi</v>
      </c>
      <c r="T81" t="str">
        <f t="shared" si="11"/>
        <v>Pass Sukses Normal</v>
      </c>
      <c r="U81" t="str">
        <f t="shared" si="12"/>
        <v>Total Shot Tinggi</v>
      </c>
      <c r="V81" t="str">
        <f t="shared" si="16"/>
        <v>Shot on Target Tinggi</v>
      </c>
      <c r="W81" t="str">
        <f t="shared" si="17"/>
        <v>Fouls Normal</v>
      </c>
      <c r="X81" t="str">
        <f t="shared" si="18"/>
        <v>Corner Tinggi</v>
      </c>
      <c r="Y81" t="str">
        <f t="shared" si="13"/>
        <v>Yellow Card Rendah</v>
      </c>
      <c r="Z81" t="str">
        <f t="shared" si="14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Rendah</v>
      </c>
      <c r="R82" t="str">
        <f t="shared" si="15"/>
        <v>Possession Tinggi</v>
      </c>
      <c r="S82" t="str">
        <f t="shared" si="19"/>
        <v>Total Pass Tinggi</v>
      </c>
      <c r="T82" t="str">
        <f t="shared" si="11"/>
        <v>Pass Sukses Tinggi</v>
      </c>
      <c r="U82" t="str">
        <f t="shared" si="12"/>
        <v>Total Shot Normal</v>
      </c>
      <c r="V82" t="str">
        <f t="shared" si="16"/>
        <v>Shot on Target Rendah</v>
      </c>
      <c r="W82" t="str">
        <f t="shared" si="17"/>
        <v>Fouls Tinggi</v>
      </c>
      <c r="X82" t="str">
        <f t="shared" si="18"/>
        <v>Corner Tinggi</v>
      </c>
      <c r="Y82" t="str">
        <f t="shared" si="13"/>
        <v>Yellow Card Tinggi</v>
      </c>
      <c r="Z82" t="str">
        <f t="shared" si="14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Tinggi</v>
      </c>
      <c r="R83" t="str">
        <f t="shared" si="15"/>
        <v>Possession Tinggi</v>
      </c>
      <c r="S83" t="str">
        <f t="shared" si="19"/>
        <v>Total Pass Normal</v>
      </c>
      <c r="T83" t="str">
        <f t="shared" si="11"/>
        <v>Pass Sukses Normal</v>
      </c>
      <c r="U83" t="str">
        <f t="shared" si="12"/>
        <v>Total Shot Tinggi</v>
      </c>
      <c r="V83" t="str">
        <f t="shared" si="16"/>
        <v>Shot on Target Tinggi</v>
      </c>
      <c r="W83" t="str">
        <f t="shared" si="17"/>
        <v>Fouls Tinggi</v>
      </c>
      <c r="X83" t="str">
        <f t="shared" si="18"/>
        <v>Corner Tinggi</v>
      </c>
      <c r="Y83" t="str">
        <f t="shared" si="13"/>
        <v>Yellow Card Tinggi</v>
      </c>
      <c r="Z83" t="str">
        <f t="shared" si="14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Tinggi</v>
      </c>
      <c r="R84" t="str">
        <f t="shared" si="15"/>
        <v>Possession Tinggi</v>
      </c>
      <c r="S84" t="str">
        <f t="shared" si="19"/>
        <v>Total Pass Tinggi</v>
      </c>
      <c r="T84" t="str">
        <f t="shared" si="11"/>
        <v>Pass Sukses Tinggi</v>
      </c>
      <c r="U84" t="str">
        <f t="shared" si="12"/>
        <v>Total Shot Tinggi</v>
      </c>
      <c r="V84" t="str">
        <f t="shared" si="16"/>
        <v>Shot on Target Tinggi</v>
      </c>
      <c r="W84" t="str">
        <f t="shared" si="17"/>
        <v>Fouls Rendah</v>
      </c>
      <c r="X84" t="str">
        <f t="shared" si="18"/>
        <v>Corner Normal</v>
      </c>
      <c r="Y84" t="str">
        <f t="shared" si="13"/>
        <v>Yellow Card Rendah</v>
      </c>
      <c r="Z84" t="str">
        <f t="shared" si="14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Normal</v>
      </c>
      <c r="R85" t="str">
        <f t="shared" si="15"/>
        <v>Possession Tinggi</v>
      </c>
      <c r="S85" t="str">
        <f t="shared" si="19"/>
        <v>Total Pass Tinggi</v>
      </c>
      <c r="T85" t="str">
        <f t="shared" si="11"/>
        <v>Pass Sukses Tinggi</v>
      </c>
      <c r="U85" t="str">
        <f t="shared" si="12"/>
        <v>Total Shot Tinggi</v>
      </c>
      <c r="V85" t="str">
        <f t="shared" si="16"/>
        <v>Shot on Target Tinggi</v>
      </c>
      <c r="W85" t="str">
        <f t="shared" si="17"/>
        <v>Fouls Tinggi</v>
      </c>
      <c r="X85" t="str">
        <f t="shared" si="18"/>
        <v>Corner Tinggi</v>
      </c>
      <c r="Y85" t="str">
        <f t="shared" si="13"/>
        <v>Yellow Card Tinggi</v>
      </c>
      <c r="Z85" t="str">
        <f t="shared" si="14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Tinggi</v>
      </c>
      <c r="R86" t="str">
        <f t="shared" si="15"/>
        <v>Possession Tinggi</v>
      </c>
      <c r="S86" t="str">
        <f t="shared" si="19"/>
        <v>Total Pass Tinggi</v>
      </c>
      <c r="T86" t="str">
        <f t="shared" si="11"/>
        <v>Pass Sukses Tinggi</v>
      </c>
      <c r="U86" t="str">
        <f t="shared" si="12"/>
        <v>Total Shot Tinggi</v>
      </c>
      <c r="V86" t="str">
        <f t="shared" si="16"/>
        <v>Shot on Target Tinggi</v>
      </c>
      <c r="W86" t="str">
        <f t="shared" si="17"/>
        <v>Fouls Normal</v>
      </c>
      <c r="X86" t="str">
        <f t="shared" si="18"/>
        <v>Corner Tinggi</v>
      </c>
      <c r="Y86" t="str">
        <f t="shared" si="13"/>
        <v>Yellow Card Rendah</v>
      </c>
      <c r="Z86" t="str">
        <f t="shared" si="14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Rendah</v>
      </c>
      <c r="R87" t="str">
        <f t="shared" si="15"/>
        <v>Possession Rendah</v>
      </c>
      <c r="S87" t="str">
        <f t="shared" si="19"/>
        <v>Total Pass Normal</v>
      </c>
      <c r="T87" t="str">
        <f t="shared" si="11"/>
        <v>Pass Sukses Normal</v>
      </c>
      <c r="U87" t="str">
        <f t="shared" si="12"/>
        <v>Total Shot Rendah</v>
      </c>
      <c r="V87" t="str">
        <f t="shared" si="16"/>
        <v>Shot on Target Tinggi</v>
      </c>
      <c r="W87" t="str">
        <f t="shared" si="17"/>
        <v>Fouls Rendah</v>
      </c>
      <c r="X87" t="str">
        <f t="shared" si="18"/>
        <v>Corner Rendah</v>
      </c>
      <c r="Y87" t="str">
        <f t="shared" si="13"/>
        <v>Yellow Card Rendah</v>
      </c>
      <c r="Z87" t="str">
        <f t="shared" si="14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Tinggi</v>
      </c>
      <c r="R88" t="str">
        <f t="shared" si="15"/>
        <v>Possession Normal</v>
      </c>
      <c r="S88" t="str">
        <f t="shared" si="19"/>
        <v>Total Pass Tinggi</v>
      </c>
      <c r="T88" t="str">
        <f t="shared" si="11"/>
        <v>Pass Sukses Tinggi</v>
      </c>
      <c r="U88" t="str">
        <f t="shared" si="12"/>
        <v>Total Shot Tinggi</v>
      </c>
      <c r="V88" t="str">
        <f t="shared" si="16"/>
        <v>Shot on Target Tinggi</v>
      </c>
      <c r="W88" t="str">
        <f t="shared" si="17"/>
        <v>Fouls Tinggi</v>
      </c>
      <c r="X88" t="str">
        <f t="shared" si="18"/>
        <v>Corner Tinggi</v>
      </c>
      <c r="Y88" t="str">
        <f t="shared" si="13"/>
        <v>Yellow Card Tinggi</v>
      </c>
      <c r="Z88" t="str">
        <f t="shared" si="14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Rendah</v>
      </c>
      <c r="R89" t="str">
        <f t="shared" si="15"/>
        <v>Possession Rendah</v>
      </c>
      <c r="S89" t="str">
        <f t="shared" si="19"/>
        <v>Total Pass Rendah</v>
      </c>
      <c r="T89" t="str">
        <f t="shared" si="11"/>
        <v>Pass Sukses Rendah</v>
      </c>
      <c r="U89" t="str">
        <f t="shared" si="12"/>
        <v>Total Shot Tinggi</v>
      </c>
      <c r="V89" t="str">
        <f t="shared" si="16"/>
        <v>Shot on Target Tinggi</v>
      </c>
      <c r="W89" t="str">
        <f t="shared" si="17"/>
        <v>Fouls Tinggi</v>
      </c>
      <c r="X89" t="str">
        <f t="shared" si="18"/>
        <v>Corner Tinggi</v>
      </c>
      <c r="Y89" t="str">
        <f t="shared" si="13"/>
        <v>Yellow Card Tinggi</v>
      </c>
      <c r="Z89" t="str">
        <f t="shared" si="14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Tinggi</v>
      </c>
      <c r="R90" t="str">
        <f t="shared" si="15"/>
        <v>Possession Normal</v>
      </c>
      <c r="S90" t="str">
        <f t="shared" si="19"/>
        <v>Total Pass Normal</v>
      </c>
      <c r="T90" t="str">
        <f t="shared" si="11"/>
        <v>Pass Sukses Normal</v>
      </c>
      <c r="U90" t="str">
        <f t="shared" si="12"/>
        <v>Total Shot Normal</v>
      </c>
      <c r="V90" t="str">
        <f t="shared" si="16"/>
        <v>Shot on Target Rendah</v>
      </c>
      <c r="W90" t="str">
        <f t="shared" si="17"/>
        <v>Fouls Rendah</v>
      </c>
      <c r="X90" t="str">
        <f t="shared" si="18"/>
        <v>Corner Tinggi</v>
      </c>
      <c r="Y90" t="str">
        <f t="shared" si="13"/>
        <v>Yellow Card Tinggi</v>
      </c>
      <c r="Z90" t="str">
        <f t="shared" si="14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Rendah</v>
      </c>
      <c r="R91" t="str">
        <f t="shared" si="15"/>
        <v>Possession Normal</v>
      </c>
      <c r="S91" t="str">
        <f t="shared" si="19"/>
        <v>Total Pass Normal</v>
      </c>
      <c r="T91" t="str">
        <f t="shared" si="11"/>
        <v>Pass Sukses Normal</v>
      </c>
      <c r="U91" t="str">
        <f t="shared" si="12"/>
        <v>Total Shot Rendah</v>
      </c>
      <c r="V91" t="str">
        <f t="shared" si="16"/>
        <v>Shot on Target Rendah</v>
      </c>
      <c r="W91" t="str">
        <f t="shared" si="17"/>
        <v>Fouls Tinggi</v>
      </c>
      <c r="X91" t="str">
        <f t="shared" si="18"/>
        <v>Corner Rendah</v>
      </c>
      <c r="Y91" t="str">
        <f t="shared" si="13"/>
        <v>Yellow Card Rendah</v>
      </c>
      <c r="Z91" t="str">
        <f t="shared" si="14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Rendah</v>
      </c>
      <c r="R92" t="str">
        <f t="shared" si="15"/>
        <v>Possession Rendah</v>
      </c>
      <c r="S92" t="str">
        <f t="shared" si="19"/>
        <v>Total Pass Rendah</v>
      </c>
      <c r="T92" t="str">
        <f t="shared" si="11"/>
        <v>Pass Sukses Rendah</v>
      </c>
      <c r="U92" t="str">
        <f t="shared" si="12"/>
        <v>Total Shot Rendah</v>
      </c>
      <c r="V92" t="str">
        <f t="shared" si="16"/>
        <v>Shot on Target Normal</v>
      </c>
      <c r="W92" t="str">
        <f t="shared" si="17"/>
        <v>Fouls Tinggi</v>
      </c>
      <c r="X92" t="str">
        <f t="shared" si="18"/>
        <v>Corner Rendah</v>
      </c>
      <c r="Y92" t="str">
        <f t="shared" si="13"/>
        <v>Yellow Card Tinggi</v>
      </c>
      <c r="Z92" t="str">
        <f t="shared" si="14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Tinggi</v>
      </c>
      <c r="R93" t="str">
        <f t="shared" si="15"/>
        <v>Possession Rendah</v>
      </c>
      <c r="S93" t="str">
        <f t="shared" si="19"/>
        <v>Total Pass Rendah</v>
      </c>
      <c r="T93" t="str">
        <f t="shared" si="11"/>
        <v>Pass Sukses Rendah</v>
      </c>
      <c r="U93" t="str">
        <f t="shared" si="12"/>
        <v>Total Shot Normal</v>
      </c>
      <c r="V93" t="str">
        <f t="shared" si="16"/>
        <v>Shot on Target Tinggi</v>
      </c>
      <c r="W93" t="str">
        <f t="shared" si="17"/>
        <v>Fouls Normal</v>
      </c>
      <c r="X93" t="str">
        <f t="shared" si="18"/>
        <v>Corner Rendah</v>
      </c>
      <c r="Y93" t="str">
        <f t="shared" si="13"/>
        <v>Yellow Card Rendah</v>
      </c>
      <c r="Z93" t="str">
        <f t="shared" si="14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Rendah</v>
      </c>
      <c r="R94" t="str">
        <f t="shared" si="15"/>
        <v>Possession Normal</v>
      </c>
      <c r="S94" t="str">
        <f t="shared" si="19"/>
        <v>Total Pass Rendah</v>
      </c>
      <c r="T94" t="str">
        <f t="shared" si="11"/>
        <v>Pass Sukses Rendah</v>
      </c>
      <c r="U94" t="str">
        <f t="shared" si="12"/>
        <v>Total Shot Tinggi</v>
      </c>
      <c r="V94" t="str">
        <f t="shared" si="16"/>
        <v>Shot on Target Rendah</v>
      </c>
      <c r="W94" t="str">
        <f t="shared" si="17"/>
        <v>Fouls Normal</v>
      </c>
      <c r="X94" t="str">
        <f t="shared" si="18"/>
        <v>Corner Rendah</v>
      </c>
      <c r="Y94" t="str">
        <f t="shared" si="13"/>
        <v>Yellow Card Tinggi</v>
      </c>
      <c r="Z94" t="str">
        <f t="shared" si="14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Tinggi</v>
      </c>
      <c r="R95" t="str">
        <f t="shared" si="15"/>
        <v>Possession Normal</v>
      </c>
      <c r="S95" t="str">
        <f t="shared" si="19"/>
        <v>Total Pass Normal</v>
      </c>
      <c r="T95" t="str">
        <f t="shared" si="11"/>
        <v>Pass Sukses Normal</v>
      </c>
      <c r="U95" t="str">
        <f t="shared" si="12"/>
        <v>Total Shot Tinggi</v>
      </c>
      <c r="V95" t="str">
        <f t="shared" si="16"/>
        <v>Shot on Target Tinggi</v>
      </c>
      <c r="W95" t="str">
        <f t="shared" si="17"/>
        <v>Fouls Normal</v>
      </c>
      <c r="X95" t="str">
        <f t="shared" si="18"/>
        <v>Corner Tinggi</v>
      </c>
      <c r="Y95" t="str">
        <f t="shared" si="13"/>
        <v>Yellow Card Rendah</v>
      </c>
      <c r="Z95" t="str">
        <f t="shared" si="14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Tinggi</v>
      </c>
      <c r="R96" t="str">
        <f t="shared" si="15"/>
        <v>Possession Tinggi</v>
      </c>
      <c r="S96" t="str">
        <f t="shared" si="19"/>
        <v>Total Pass Tinggi</v>
      </c>
      <c r="T96" t="str">
        <f t="shared" si="11"/>
        <v>Pass Sukses Tinggi</v>
      </c>
      <c r="U96" t="str">
        <f t="shared" si="12"/>
        <v>Total Shot Tinggi</v>
      </c>
      <c r="V96" t="str">
        <f t="shared" si="16"/>
        <v>Shot on Target Tinggi</v>
      </c>
      <c r="W96" t="str">
        <f t="shared" si="17"/>
        <v>Fouls Rendah</v>
      </c>
      <c r="X96" t="str">
        <f t="shared" si="18"/>
        <v>Corner Tinggi</v>
      </c>
      <c r="Y96" t="str">
        <f t="shared" si="13"/>
        <v>Yellow Card Rendah</v>
      </c>
      <c r="Z96" t="str">
        <f t="shared" si="14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Rendah</v>
      </c>
      <c r="R97" t="str">
        <f t="shared" si="15"/>
        <v>Possession Tinggi</v>
      </c>
      <c r="S97" t="str">
        <f t="shared" si="19"/>
        <v>Total Pass Tinggi</v>
      </c>
      <c r="T97" t="str">
        <f t="shared" si="11"/>
        <v>Pass Sukses Tinggi</v>
      </c>
      <c r="U97" t="str">
        <f t="shared" si="12"/>
        <v>Total Shot Rendah</v>
      </c>
      <c r="V97" t="str">
        <f t="shared" si="16"/>
        <v>Shot on Target Rendah</v>
      </c>
      <c r="W97" t="str">
        <f t="shared" si="17"/>
        <v>Fouls Tinggi</v>
      </c>
      <c r="X97" t="str">
        <f t="shared" si="18"/>
        <v>Corner Rendah</v>
      </c>
      <c r="Y97" t="str">
        <f t="shared" si="13"/>
        <v>Yellow Card Tinggi</v>
      </c>
      <c r="Z97" t="str">
        <f t="shared" si="14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Tinggi</v>
      </c>
      <c r="R98" t="str">
        <f t="shared" si="15"/>
        <v>Possession Tinggi</v>
      </c>
      <c r="S98" t="str">
        <f t="shared" si="19"/>
        <v>Total Pass Tinggi</v>
      </c>
      <c r="T98" t="str">
        <f t="shared" si="11"/>
        <v>Pass Sukses Tinggi</v>
      </c>
      <c r="U98" t="str">
        <f t="shared" si="12"/>
        <v>Total Shot Normal</v>
      </c>
      <c r="V98" t="str">
        <f t="shared" si="16"/>
        <v>Shot on Target Tinggi</v>
      </c>
      <c r="W98" t="str">
        <f t="shared" si="17"/>
        <v>Fouls Rendah</v>
      </c>
      <c r="X98" t="str">
        <f t="shared" si="18"/>
        <v>Corner Rendah</v>
      </c>
      <c r="Y98" t="str">
        <f t="shared" si="13"/>
        <v>Yellow Card Rendah</v>
      </c>
      <c r="Z98" t="str">
        <f t="shared" si="14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Tinggi</v>
      </c>
      <c r="R99" t="str">
        <f t="shared" si="15"/>
        <v>Possession Tinggi</v>
      </c>
      <c r="S99" t="str">
        <f t="shared" si="19"/>
        <v>Total Pass Normal</v>
      </c>
      <c r="T99" t="str">
        <f t="shared" si="11"/>
        <v>Pass Sukses Normal</v>
      </c>
      <c r="U99" t="str">
        <f t="shared" si="12"/>
        <v>Total Shot Tinggi</v>
      </c>
      <c r="V99" t="str">
        <f t="shared" si="16"/>
        <v>Shot on Target Tinggi</v>
      </c>
      <c r="W99" t="str">
        <f t="shared" si="17"/>
        <v>Fouls Tinggi</v>
      </c>
      <c r="X99" t="str">
        <f t="shared" si="18"/>
        <v>Corner Tinggi</v>
      </c>
      <c r="Y99" t="str">
        <f t="shared" si="13"/>
        <v>Yellow Card Rendah</v>
      </c>
      <c r="Z99" t="str">
        <f t="shared" si="14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Tinggi</v>
      </c>
      <c r="R100" t="str">
        <f t="shared" si="15"/>
        <v>Possession Normal</v>
      </c>
      <c r="S100" t="str">
        <f t="shared" si="19"/>
        <v>Total Pass Normal</v>
      </c>
      <c r="T100" t="str">
        <f t="shared" si="11"/>
        <v>Pass Sukses Normal</v>
      </c>
      <c r="U100" t="str">
        <f t="shared" si="12"/>
        <v>Total Shot Normal</v>
      </c>
      <c r="V100" t="str">
        <f t="shared" si="16"/>
        <v>Shot on Target Normal</v>
      </c>
      <c r="W100" t="str">
        <f t="shared" si="17"/>
        <v>Fouls Tinggi</v>
      </c>
      <c r="X100" t="str">
        <f t="shared" si="18"/>
        <v>Corner Rendah</v>
      </c>
      <c r="Y100" t="str">
        <f t="shared" si="13"/>
        <v>Yellow Card Tinggi</v>
      </c>
      <c r="Z100" t="str">
        <f t="shared" si="14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Normal</v>
      </c>
      <c r="R101" t="str">
        <f t="shared" si="15"/>
        <v>Possession Tinggi</v>
      </c>
      <c r="S101" t="str">
        <f t="shared" si="19"/>
        <v>Total Pass Tinggi</v>
      </c>
      <c r="T101" t="str">
        <f t="shared" si="11"/>
        <v>Pass Sukses Tinggi</v>
      </c>
      <c r="U101" t="str">
        <f t="shared" si="12"/>
        <v>Total Shot Tinggi</v>
      </c>
      <c r="V101" t="str">
        <f t="shared" si="16"/>
        <v>Shot on Target Tinggi</v>
      </c>
      <c r="W101" t="str">
        <f t="shared" si="17"/>
        <v>Fouls Rendah</v>
      </c>
      <c r="X101" t="str">
        <f t="shared" si="18"/>
        <v>Corner Tinggi</v>
      </c>
      <c r="Y101" t="str">
        <f t="shared" si="13"/>
        <v>Yellow Card Rendah</v>
      </c>
      <c r="Z101" t="str">
        <f t="shared" si="14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Tinggi</v>
      </c>
      <c r="R102" t="str">
        <f t="shared" si="15"/>
        <v>Possession Tinggi</v>
      </c>
      <c r="S102" t="str">
        <f t="shared" si="19"/>
        <v>Total Pass Normal</v>
      </c>
      <c r="T102" t="str">
        <f t="shared" si="11"/>
        <v>Pass Sukses Normal</v>
      </c>
      <c r="U102" t="str">
        <f t="shared" si="12"/>
        <v>Total Shot Normal</v>
      </c>
      <c r="V102" t="str">
        <f t="shared" si="16"/>
        <v>Shot on Target Tinggi</v>
      </c>
      <c r="W102" t="str">
        <f t="shared" si="17"/>
        <v>Fouls Rendah</v>
      </c>
      <c r="X102" t="str">
        <f t="shared" si="18"/>
        <v>Corner Tinggi</v>
      </c>
      <c r="Y102" t="str">
        <f t="shared" si="13"/>
        <v>Yellow Card Rendah</v>
      </c>
      <c r="Z102" t="str">
        <f t="shared" si="14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Tinggi</v>
      </c>
      <c r="R103" t="str">
        <f t="shared" si="15"/>
        <v>Possession Rendah</v>
      </c>
      <c r="S103" t="str">
        <f t="shared" si="19"/>
        <v>Total Pass Rendah</v>
      </c>
      <c r="T103" t="str">
        <f t="shared" si="11"/>
        <v>Pass Sukses Rendah</v>
      </c>
      <c r="U103" t="str">
        <f t="shared" si="12"/>
        <v>Total Shot Tinggi</v>
      </c>
      <c r="V103" t="str">
        <f t="shared" si="16"/>
        <v>Shot on Target Tinggi</v>
      </c>
      <c r="W103" t="str">
        <f t="shared" si="17"/>
        <v>Fouls Normal</v>
      </c>
      <c r="X103" t="str">
        <f t="shared" si="18"/>
        <v>Corner Rendah</v>
      </c>
      <c r="Y103" t="str">
        <f t="shared" si="13"/>
        <v>Yellow Card Rendah</v>
      </c>
      <c r="Z103" t="str">
        <f t="shared" si="14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Rendah</v>
      </c>
      <c r="R104" t="str">
        <f t="shared" si="15"/>
        <v>Possession Normal</v>
      </c>
      <c r="S104" t="str">
        <f t="shared" si="19"/>
        <v>Total Pass Tinggi</v>
      </c>
      <c r="T104" t="str">
        <f t="shared" si="11"/>
        <v>Pass Sukses Normal</v>
      </c>
      <c r="U104" t="str">
        <f t="shared" si="12"/>
        <v>Total Shot Normal</v>
      </c>
      <c r="V104" t="str">
        <f t="shared" si="16"/>
        <v>Shot on Target Tinggi</v>
      </c>
      <c r="W104" t="str">
        <f t="shared" si="17"/>
        <v>Fouls Normal</v>
      </c>
      <c r="X104" t="str">
        <f t="shared" si="18"/>
        <v>Corner Tinggi</v>
      </c>
      <c r="Y104" t="str">
        <f t="shared" si="13"/>
        <v>Yellow Card Rendah</v>
      </c>
      <c r="Z104" t="str">
        <f t="shared" si="14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Normal</v>
      </c>
      <c r="R105" t="str">
        <f t="shared" si="15"/>
        <v>Possession Rendah</v>
      </c>
      <c r="S105" t="str">
        <f t="shared" si="19"/>
        <v>Total Pass Rendah</v>
      </c>
      <c r="T105" t="str">
        <f t="shared" si="11"/>
        <v>Pass Sukses Rendah</v>
      </c>
      <c r="U105" t="str">
        <f t="shared" si="12"/>
        <v>Total Shot Rendah</v>
      </c>
      <c r="V105" t="str">
        <f t="shared" si="16"/>
        <v>Shot on Target Normal</v>
      </c>
      <c r="W105" t="str">
        <f t="shared" si="17"/>
        <v>Fouls Tinggi</v>
      </c>
      <c r="X105" t="str">
        <f t="shared" si="18"/>
        <v>Corner Rendah</v>
      </c>
      <c r="Y105" t="str">
        <f t="shared" si="13"/>
        <v>Yellow Card Rendah</v>
      </c>
      <c r="Z105" t="str">
        <f t="shared" si="14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Tinggi</v>
      </c>
      <c r="R106" t="str">
        <f t="shared" si="15"/>
        <v>Possession Rendah</v>
      </c>
      <c r="S106" t="str">
        <f t="shared" si="19"/>
        <v>Total Pass Normal</v>
      </c>
      <c r="T106" t="str">
        <f t="shared" si="11"/>
        <v>Pass Sukses Normal</v>
      </c>
      <c r="U106" t="str">
        <f t="shared" si="12"/>
        <v>Total Shot Rendah</v>
      </c>
      <c r="V106" t="str">
        <f t="shared" si="16"/>
        <v>Shot on Target Normal</v>
      </c>
      <c r="W106" t="str">
        <f t="shared" si="17"/>
        <v>Fouls Tinggi</v>
      </c>
      <c r="X106" t="str">
        <f t="shared" si="18"/>
        <v>Corner Rendah</v>
      </c>
      <c r="Y106" t="str">
        <f t="shared" si="13"/>
        <v>Yellow Card Tinggi</v>
      </c>
      <c r="Z106" t="str">
        <f t="shared" si="14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Tinggi</v>
      </c>
      <c r="R107" t="str">
        <f t="shared" si="15"/>
        <v>Possession Tinggi</v>
      </c>
      <c r="S107" t="str">
        <f t="shared" si="19"/>
        <v>Total Pass Tinggi</v>
      </c>
      <c r="T107" t="str">
        <f t="shared" si="11"/>
        <v>Pass Sukses Tinggi</v>
      </c>
      <c r="U107" t="str">
        <f t="shared" si="12"/>
        <v>Total Shot Tinggi</v>
      </c>
      <c r="V107" t="str">
        <f t="shared" si="16"/>
        <v>Shot on Target Tinggi</v>
      </c>
      <c r="W107" t="str">
        <f t="shared" si="17"/>
        <v>Fouls Normal</v>
      </c>
      <c r="X107" t="str">
        <f t="shared" si="18"/>
        <v>Corner Rendah</v>
      </c>
      <c r="Y107" t="str">
        <f t="shared" si="13"/>
        <v>Yellow Card Rendah</v>
      </c>
      <c r="Z107" t="str">
        <f t="shared" si="14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Rendah</v>
      </c>
      <c r="R108" t="str">
        <f t="shared" si="15"/>
        <v>Possession Tinggi</v>
      </c>
      <c r="S108" t="str">
        <f t="shared" si="19"/>
        <v>Total Pass Tinggi</v>
      </c>
      <c r="T108" t="str">
        <f t="shared" si="11"/>
        <v>Pass Sukses Tinggi</v>
      </c>
      <c r="U108" t="str">
        <f t="shared" si="12"/>
        <v>Total Shot Tinggi</v>
      </c>
      <c r="V108" t="str">
        <f t="shared" si="16"/>
        <v>Shot on Target Rendah</v>
      </c>
      <c r="W108" t="str">
        <f t="shared" si="17"/>
        <v>Fouls Normal</v>
      </c>
      <c r="X108" t="str">
        <f t="shared" si="18"/>
        <v>Corner Rendah</v>
      </c>
      <c r="Y108" t="str">
        <f t="shared" si="13"/>
        <v>Yellow Card Rendah</v>
      </c>
      <c r="Z108" t="str">
        <f t="shared" si="14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Rendah</v>
      </c>
      <c r="R109" t="str">
        <f t="shared" si="15"/>
        <v>Possession Normal</v>
      </c>
      <c r="S109" t="str">
        <f t="shared" si="19"/>
        <v>Total Pass Normal</v>
      </c>
      <c r="T109" t="str">
        <f t="shared" si="11"/>
        <v>Pass Sukses Normal</v>
      </c>
      <c r="U109" t="str">
        <f t="shared" si="12"/>
        <v>Total Shot Rendah</v>
      </c>
      <c r="V109" t="str">
        <f t="shared" si="16"/>
        <v>Shot on Target Rendah</v>
      </c>
      <c r="W109" t="str">
        <f t="shared" si="17"/>
        <v>Fouls Tinggi</v>
      </c>
      <c r="X109" t="str">
        <f t="shared" si="18"/>
        <v>Corner Rendah</v>
      </c>
      <c r="Y109" t="str">
        <f t="shared" si="13"/>
        <v>Yellow Card Rendah</v>
      </c>
      <c r="Z109" t="str">
        <f t="shared" si="14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Tinggi</v>
      </c>
      <c r="R110" t="str">
        <f t="shared" si="15"/>
        <v>Possession Tinggi</v>
      </c>
      <c r="S110" t="str">
        <f t="shared" si="19"/>
        <v>Total Pass Tinggi</v>
      </c>
      <c r="T110" t="str">
        <f t="shared" si="11"/>
        <v>Pass Sukses Tinggi</v>
      </c>
      <c r="U110" t="str">
        <f t="shared" si="12"/>
        <v>Total Shot Tinggi</v>
      </c>
      <c r="V110" t="str">
        <f t="shared" si="16"/>
        <v>Shot on Target Tinggi</v>
      </c>
      <c r="W110" t="str">
        <f t="shared" si="17"/>
        <v>Fouls Normal</v>
      </c>
      <c r="X110" t="str">
        <f t="shared" si="18"/>
        <v>Corner Tinggi</v>
      </c>
      <c r="Y110" t="str">
        <f t="shared" si="13"/>
        <v>Yellow Card Rendah</v>
      </c>
      <c r="Z110" t="str">
        <f t="shared" si="14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Tinggi</v>
      </c>
      <c r="R111" t="str">
        <f t="shared" si="15"/>
        <v>Possession Normal</v>
      </c>
      <c r="S111" t="str">
        <f t="shared" si="19"/>
        <v>Total Pass Normal</v>
      </c>
      <c r="T111" t="str">
        <f t="shared" si="11"/>
        <v>Pass Sukses Normal</v>
      </c>
      <c r="U111" t="str">
        <f t="shared" si="12"/>
        <v>Total Shot Tinggi</v>
      </c>
      <c r="V111" t="str">
        <f t="shared" si="16"/>
        <v>Shot on Target Rendah</v>
      </c>
      <c r="W111" t="str">
        <f t="shared" si="17"/>
        <v>Fouls Tinggi</v>
      </c>
      <c r="X111" t="str">
        <f t="shared" si="18"/>
        <v>Corner Rendah</v>
      </c>
      <c r="Y111" t="str">
        <f t="shared" si="13"/>
        <v>Yellow Card Tinggi</v>
      </c>
      <c r="Z111" t="str">
        <f t="shared" si="14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Rendah</v>
      </c>
      <c r="R112" t="str">
        <f t="shared" si="15"/>
        <v>Possession Rendah</v>
      </c>
      <c r="S112" t="str">
        <f t="shared" si="19"/>
        <v>Total Pass Rendah</v>
      </c>
      <c r="T112" t="str">
        <f t="shared" si="11"/>
        <v>Pass Sukses Rendah</v>
      </c>
      <c r="U112" t="str">
        <f t="shared" si="12"/>
        <v>Total Shot Rendah</v>
      </c>
      <c r="V112" t="str">
        <f t="shared" si="16"/>
        <v>Shot on Target Rendah</v>
      </c>
      <c r="W112" t="str">
        <f t="shared" si="17"/>
        <v>Fouls Tinggi</v>
      </c>
      <c r="X112" t="str">
        <f t="shared" si="18"/>
        <v>Corner Rendah</v>
      </c>
      <c r="Y112" t="str">
        <f t="shared" si="13"/>
        <v>Yellow Card Tinggi</v>
      </c>
      <c r="Z112" t="str">
        <f t="shared" si="14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Normal</v>
      </c>
      <c r="R113" t="str">
        <f t="shared" si="15"/>
        <v>Possession Tinggi</v>
      </c>
      <c r="S113" t="str">
        <f t="shared" si="19"/>
        <v>Total Pass Tinggi</v>
      </c>
      <c r="T113" t="str">
        <f t="shared" si="11"/>
        <v>Pass Sukses Tinggi</v>
      </c>
      <c r="U113" t="str">
        <f t="shared" si="12"/>
        <v>Total Shot Tinggi</v>
      </c>
      <c r="V113" t="str">
        <f t="shared" si="16"/>
        <v>Shot on Target Tinggi</v>
      </c>
      <c r="W113" t="str">
        <f t="shared" si="17"/>
        <v>Fouls Normal</v>
      </c>
      <c r="X113" t="str">
        <f t="shared" si="18"/>
        <v>Corner Tinggi</v>
      </c>
      <c r="Y113" t="str">
        <f t="shared" si="13"/>
        <v>Yellow Card Tinggi</v>
      </c>
      <c r="Z113" t="str">
        <f t="shared" si="14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Tinggi</v>
      </c>
      <c r="R114" t="str">
        <f t="shared" si="15"/>
        <v>Possession Tinggi</v>
      </c>
      <c r="S114" t="str">
        <f t="shared" si="19"/>
        <v>Total Pass Tinggi</v>
      </c>
      <c r="T114" t="str">
        <f t="shared" si="11"/>
        <v>Pass Sukses Tinggi</v>
      </c>
      <c r="U114" t="str">
        <f t="shared" si="12"/>
        <v>Total Shot Tinggi</v>
      </c>
      <c r="V114" t="str">
        <f t="shared" si="16"/>
        <v>Shot on Target Tinggi</v>
      </c>
      <c r="W114" t="str">
        <f t="shared" si="17"/>
        <v>Fouls Normal</v>
      </c>
      <c r="X114" t="str">
        <f t="shared" si="18"/>
        <v>Corner Tinggi</v>
      </c>
      <c r="Y114" t="str">
        <f t="shared" si="13"/>
        <v>Yellow Card Tinggi</v>
      </c>
      <c r="Z114" t="str">
        <f t="shared" si="14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Tinggi</v>
      </c>
      <c r="R115" t="str">
        <f t="shared" si="15"/>
        <v>Possession Tinggi</v>
      </c>
      <c r="S115" t="str">
        <f t="shared" si="19"/>
        <v>Total Pass Tinggi</v>
      </c>
      <c r="T115" t="str">
        <f t="shared" si="11"/>
        <v>Pass Sukses Tinggi</v>
      </c>
      <c r="U115" t="str">
        <f t="shared" si="12"/>
        <v>Total Shot Tinggi</v>
      </c>
      <c r="V115" t="str">
        <f t="shared" si="16"/>
        <v>Shot on Target Tinggi</v>
      </c>
      <c r="W115" t="str">
        <f t="shared" si="17"/>
        <v>Fouls Tinggi</v>
      </c>
      <c r="X115" t="str">
        <f t="shared" si="18"/>
        <v>Corner Tinggi</v>
      </c>
      <c r="Y115" t="str">
        <f t="shared" si="13"/>
        <v>Yellow Card Rendah</v>
      </c>
      <c r="Z115" t="str">
        <f t="shared" si="14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Normal</v>
      </c>
      <c r="R116" t="str">
        <f t="shared" si="15"/>
        <v>Possession Tinggi</v>
      </c>
      <c r="S116" t="str">
        <f t="shared" si="19"/>
        <v>Total Pass Tinggi</v>
      </c>
      <c r="T116" t="str">
        <f t="shared" si="11"/>
        <v>Pass Sukses Tinggi</v>
      </c>
      <c r="U116" t="str">
        <f t="shared" si="12"/>
        <v>Total Shot Tinggi</v>
      </c>
      <c r="V116" t="str">
        <f t="shared" si="16"/>
        <v>Shot on Target Tinggi</v>
      </c>
      <c r="W116" t="str">
        <f t="shared" si="17"/>
        <v>Fouls Rendah</v>
      </c>
      <c r="X116" t="str">
        <f t="shared" si="18"/>
        <v>Corner Tinggi</v>
      </c>
      <c r="Y116" t="str">
        <f t="shared" si="13"/>
        <v>Yellow Card Rendah</v>
      </c>
      <c r="Z116" t="str">
        <f t="shared" si="14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Rendah</v>
      </c>
      <c r="R117" t="str">
        <f t="shared" si="15"/>
        <v>Possession Tinggi</v>
      </c>
      <c r="S117" t="str">
        <f t="shared" si="19"/>
        <v>Total Pass Tinggi</v>
      </c>
      <c r="T117" t="str">
        <f t="shared" si="11"/>
        <v>Pass Sukses Tinggi</v>
      </c>
      <c r="U117" t="str">
        <f t="shared" si="12"/>
        <v>Total Shot Rendah</v>
      </c>
      <c r="V117" t="str">
        <f t="shared" si="16"/>
        <v>Shot on Target Rendah</v>
      </c>
      <c r="W117" t="str">
        <f t="shared" si="17"/>
        <v>Fouls Tinggi</v>
      </c>
      <c r="X117" t="str">
        <f t="shared" si="18"/>
        <v>Corner Tinggi</v>
      </c>
      <c r="Y117" t="str">
        <f t="shared" si="13"/>
        <v>Yellow Card Tinggi</v>
      </c>
      <c r="Z117" t="str">
        <f t="shared" si="14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Tinggi</v>
      </c>
      <c r="R118" t="str">
        <f t="shared" si="15"/>
        <v>Possession Tinggi</v>
      </c>
      <c r="S118" t="str">
        <f t="shared" si="19"/>
        <v>Total Pass Tinggi</v>
      </c>
      <c r="T118" t="str">
        <f t="shared" si="11"/>
        <v>Pass Sukses Tinggi</v>
      </c>
      <c r="U118" t="str">
        <f t="shared" si="12"/>
        <v>Total Shot Tinggi</v>
      </c>
      <c r="V118" t="str">
        <f t="shared" si="16"/>
        <v>Shot on Target Tinggi</v>
      </c>
      <c r="W118" t="str">
        <f t="shared" si="17"/>
        <v>Fouls Tinggi</v>
      </c>
      <c r="X118" t="str">
        <f t="shared" si="18"/>
        <v>Corner Tinggi</v>
      </c>
      <c r="Y118" t="str">
        <f t="shared" si="13"/>
        <v>Yellow Card Tinggi</v>
      </c>
      <c r="Z118" t="str">
        <f t="shared" si="14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Normal</v>
      </c>
      <c r="R119" t="str">
        <f t="shared" si="15"/>
        <v>Possession Rendah</v>
      </c>
      <c r="S119" t="str">
        <f t="shared" si="19"/>
        <v>Total Pass Normal</v>
      </c>
      <c r="T119" t="str">
        <f t="shared" si="11"/>
        <v>Pass Sukses Normal</v>
      </c>
      <c r="U119" t="str">
        <f t="shared" si="12"/>
        <v>Total Shot Rendah</v>
      </c>
      <c r="V119" t="str">
        <f t="shared" si="16"/>
        <v>Shot on Target Tinggi</v>
      </c>
      <c r="W119" t="str">
        <f t="shared" si="17"/>
        <v>Fouls Normal</v>
      </c>
      <c r="X119" t="str">
        <f t="shared" si="18"/>
        <v>Corner Rendah</v>
      </c>
      <c r="Y119" t="str">
        <f t="shared" si="13"/>
        <v>Yellow Card Tinggi</v>
      </c>
      <c r="Z119" t="str">
        <f t="shared" si="14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Tinggi</v>
      </c>
      <c r="R120" t="str">
        <f t="shared" si="15"/>
        <v>Possession Rendah</v>
      </c>
      <c r="S120" t="str">
        <f t="shared" si="19"/>
        <v>Total Pass Normal</v>
      </c>
      <c r="T120" t="str">
        <f t="shared" si="11"/>
        <v>Pass Sukses Normal</v>
      </c>
      <c r="U120" t="str">
        <f t="shared" si="12"/>
        <v>Total Shot Normal</v>
      </c>
      <c r="V120" t="str">
        <f t="shared" si="16"/>
        <v>Shot on Target Tinggi</v>
      </c>
      <c r="W120" t="str">
        <f t="shared" si="17"/>
        <v>Fouls Normal</v>
      </c>
      <c r="X120" t="str">
        <f t="shared" si="18"/>
        <v>Corner Rendah</v>
      </c>
      <c r="Y120" t="str">
        <f t="shared" si="13"/>
        <v>Yellow Card Rendah</v>
      </c>
      <c r="Z120" t="str">
        <f t="shared" si="14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Tinggi</v>
      </c>
      <c r="R121" t="str">
        <f t="shared" si="15"/>
        <v>Possession Tinggi</v>
      </c>
      <c r="S121" t="str">
        <f t="shared" si="19"/>
        <v>Total Pass Tinggi</v>
      </c>
      <c r="T121" t="str">
        <f t="shared" si="11"/>
        <v>Pass Sukses Tinggi</v>
      </c>
      <c r="U121" t="str">
        <f t="shared" si="12"/>
        <v>Total Shot Tinggi</v>
      </c>
      <c r="V121" t="str">
        <f t="shared" si="16"/>
        <v>Shot on Target Rendah</v>
      </c>
      <c r="W121" t="str">
        <f t="shared" si="17"/>
        <v>Fouls Normal</v>
      </c>
      <c r="X121" t="str">
        <f t="shared" si="18"/>
        <v>Corner Tinggi</v>
      </c>
      <c r="Y121" t="str">
        <f t="shared" si="13"/>
        <v>Yellow Card Rendah</v>
      </c>
      <c r="Z121" t="str">
        <f t="shared" si="14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Tinggi</v>
      </c>
      <c r="R122" t="str">
        <f t="shared" si="15"/>
        <v>Possession Tinggi</v>
      </c>
      <c r="S122" t="str">
        <f t="shared" si="19"/>
        <v>Total Pass Tinggi</v>
      </c>
      <c r="T122" t="str">
        <f t="shared" si="11"/>
        <v>Pass Sukses Tinggi</v>
      </c>
      <c r="U122" t="str">
        <f t="shared" si="12"/>
        <v>Total Shot Tinggi</v>
      </c>
      <c r="V122" t="str">
        <f t="shared" si="16"/>
        <v>Shot on Target Tinggi</v>
      </c>
      <c r="W122" t="str">
        <f t="shared" si="17"/>
        <v>Fouls Tinggi</v>
      </c>
      <c r="X122" t="str">
        <f t="shared" si="18"/>
        <v>Corner Tinggi</v>
      </c>
      <c r="Y122" t="str">
        <f t="shared" si="13"/>
        <v>Yellow Card Rendah</v>
      </c>
      <c r="Z122" t="str">
        <f t="shared" si="14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Tinggi</v>
      </c>
      <c r="R123" t="str">
        <f t="shared" si="15"/>
        <v>Possession Tinggi</v>
      </c>
      <c r="S123" t="str">
        <f t="shared" si="19"/>
        <v>Total Pass Tinggi</v>
      </c>
      <c r="T123" t="str">
        <f t="shared" si="11"/>
        <v>Pass Sukses Tinggi</v>
      </c>
      <c r="U123" t="str">
        <f t="shared" si="12"/>
        <v>Total Shot Tinggi</v>
      </c>
      <c r="V123" t="str">
        <f t="shared" si="16"/>
        <v>Shot on Target Tinggi</v>
      </c>
      <c r="W123" t="str">
        <f t="shared" si="17"/>
        <v>Fouls Normal</v>
      </c>
      <c r="X123" t="str">
        <f t="shared" si="18"/>
        <v>Corner Normal</v>
      </c>
      <c r="Y123" t="str">
        <f t="shared" si="13"/>
        <v>Yellow Card Rendah</v>
      </c>
      <c r="Z123" t="str">
        <f t="shared" si="14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Tinggi</v>
      </c>
      <c r="R124" t="str">
        <f t="shared" si="15"/>
        <v>Possession Normal</v>
      </c>
      <c r="S124" t="str">
        <f t="shared" si="19"/>
        <v>Total Pass Normal</v>
      </c>
      <c r="T124" t="str">
        <f t="shared" si="11"/>
        <v>Pass Sukses Normal</v>
      </c>
      <c r="U124" t="str">
        <f t="shared" si="12"/>
        <v>Total Shot Tinggi</v>
      </c>
      <c r="V124" t="str">
        <f t="shared" si="16"/>
        <v>Shot on Target Normal</v>
      </c>
      <c r="W124" t="str">
        <f t="shared" si="17"/>
        <v>Fouls Tinggi</v>
      </c>
      <c r="X124" t="str">
        <f t="shared" si="18"/>
        <v>Corner Tinggi</v>
      </c>
      <c r="Y124" t="str">
        <f t="shared" si="13"/>
        <v>Yellow Card Tinggi</v>
      </c>
      <c r="Z124" t="str">
        <f t="shared" si="14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Tinggi</v>
      </c>
      <c r="R125" t="str">
        <f t="shared" si="15"/>
        <v>Possession Normal</v>
      </c>
      <c r="S125" t="str">
        <f t="shared" si="19"/>
        <v>Total Pass Rendah</v>
      </c>
      <c r="T125" t="str">
        <f t="shared" si="11"/>
        <v>Pass Sukses Rendah</v>
      </c>
      <c r="U125" t="str">
        <f t="shared" si="12"/>
        <v>Total Shot Normal</v>
      </c>
      <c r="V125" t="str">
        <f t="shared" si="16"/>
        <v>Shot on Target Tinggi</v>
      </c>
      <c r="W125" t="str">
        <f t="shared" si="17"/>
        <v>Fouls Rendah</v>
      </c>
      <c r="X125" t="str">
        <f t="shared" si="18"/>
        <v>Corner Tinggi</v>
      </c>
      <c r="Y125" t="str">
        <f t="shared" si="13"/>
        <v>Yellow Card Rendah</v>
      </c>
      <c r="Z125" t="str">
        <f t="shared" si="14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Rendah</v>
      </c>
      <c r="R126" t="str">
        <f t="shared" si="15"/>
        <v>Possession Tinggi</v>
      </c>
      <c r="S126" t="str">
        <f t="shared" si="19"/>
        <v>Total Pass Tinggi</v>
      </c>
      <c r="T126" t="str">
        <f t="shared" si="11"/>
        <v>Pass Sukses Tinggi</v>
      </c>
      <c r="U126" t="str">
        <f t="shared" si="12"/>
        <v>Total Shot Rendah</v>
      </c>
      <c r="V126" t="str">
        <f t="shared" si="16"/>
        <v>Shot on Target Rendah</v>
      </c>
      <c r="W126" t="str">
        <f t="shared" si="17"/>
        <v>Fouls Tinggi</v>
      </c>
      <c r="X126" t="str">
        <f t="shared" si="18"/>
        <v>Corner Rendah</v>
      </c>
      <c r="Y126" t="str">
        <f t="shared" si="13"/>
        <v>Yellow Card Tinggi</v>
      </c>
      <c r="Z126" t="str">
        <f t="shared" si="14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Tinggi</v>
      </c>
      <c r="R127" t="str">
        <f t="shared" si="15"/>
        <v>Possession Rendah</v>
      </c>
      <c r="S127" t="str">
        <f t="shared" si="19"/>
        <v>Total Pass Rendah</v>
      </c>
      <c r="T127" t="str">
        <f t="shared" si="11"/>
        <v>Pass Sukses Rendah</v>
      </c>
      <c r="U127" t="str">
        <f t="shared" si="12"/>
        <v>Total Shot Normal</v>
      </c>
      <c r="V127" t="str">
        <f t="shared" si="16"/>
        <v>Shot on Target Tinggi</v>
      </c>
      <c r="W127" t="str">
        <f t="shared" si="17"/>
        <v>Fouls Normal</v>
      </c>
      <c r="X127" t="str">
        <f t="shared" si="18"/>
        <v>Corner Rendah</v>
      </c>
      <c r="Y127" t="str">
        <f t="shared" si="13"/>
        <v>Yellow Card Tinggi</v>
      </c>
      <c r="Z127" t="str">
        <f t="shared" si="14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Tinggi</v>
      </c>
      <c r="R128" t="str">
        <f t="shared" si="15"/>
        <v>Possession Tinggi</v>
      </c>
      <c r="S128" t="str">
        <f t="shared" si="19"/>
        <v>Total Pass Tinggi</v>
      </c>
      <c r="T128" t="str">
        <f t="shared" si="11"/>
        <v>Pass Sukses Tinggi</v>
      </c>
      <c r="U128" t="str">
        <f t="shared" si="12"/>
        <v>Total Shot Tinggi</v>
      </c>
      <c r="V128" t="str">
        <f t="shared" si="16"/>
        <v>Shot on Target Tinggi</v>
      </c>
      <c r="W128" t="str">
        <f t="shared" si="17"/>
        <v>Fouls Tinggi</v>
      </c>
      <c r="X128" t="str">
        <f t="shared" si="18"/>
        <v>Corner Rendah</v>
      </c>
      <c r="Y128" t="str">
        <f t="shared" si="13"/>
        <v>Yellow Card Rendah</v>
      </c>
      <c r="Z128" t="str">
        <f t="shared" si="14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Rendah</v>
      </c>
      <c r="R129" t="str">
        <f t="shared" si="15"/>
        <v>Possession Tinggi</v>
      </c>
      <c r="S129" t="str">
        <f t="shared" si="19"/>
        <v>Total Pass Tinggi</v>
      </c>
      <c r="T129" t="str">
        <f t="shared" si="11"/>
        <v>Pass Sukses Tinggi</v>
      </c>
      <c r="U129" t="str">
        <f t="shared" si="12"/>
        <v>Total Shot Normal</v>
      </c>
      <c r="V129" t="str">
        <f t="shared" si="16"/>
        <v>Shot on Target Tinggi</v>
      </c>
      <c r="W129" t="str">
        <f t="shared" si="17"/>
        <v>Fouls Tinggi</v>
      </c>
      <c r="X129" t="str">
        <f t="shared" si="18"/>
        <v>Corner Rendah</v>
      </c>
      <c r="Y129" t="str">
        <f t="shared" si="13"/>
        <v>Yellow Card Rendah</v>
      </c>
      <c r="Z129" t="str">
        <f t="shared" si="14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Rendah</v>
      </c>
      <c r="R130" t="str">
        <f t="shared" si="15"/>
        <v>Possession Tinggi</v>
      </c>
      <c r="S130" t="str">
        <f t="shared" si="19"/>
        <v>Total Pass Tinggi</v>
      </c>
      <c r="T130" t="str">
        <f t="shared" si="11"/>
        <v>Pass Sukses Tinggi</v>
      </c>
      <c r="U130" t="str">
        <f t="shared" si="12"/>
        <v>Total Shot Rendah</v>
      </c>
      <c r="V130" t="str">
        <f t="shared" si="16"/>
        <v>Shot on Target Rendah</v>
      </c>
      <c r="W130" t="str">
        <f t="shared" si="17"/>
        <v>Fouls Rendah</v>
      </c>
      <c r="X130" t="str">
        <f t="shared" si="18"/>
        <v>Corner Tinggi</v>
      </c>
      <c r="Y130" t="str">
        <f t="shared" si="13"/>
        <v>Yellow Card Rendah</v>
      </c>
      <c r="Z130" t="str">
        <f t="shared" si="14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IF(B131&gt;$Q$1,"xG Tinggi",IF(B131&gt;($Q$1/5*4),"xG Normal","xG Rendah"))</f>
        <v>xG Tinggi</v>
      </c>
      <c r="R131" t="str">
        <f t="shared" si="15"/>
        <v>Possession Normal</v>
      </c>
      <c r="S131" t="str">
        <f t="shared" si="19"/>
        <v>Total Pass Normal</v>
      </c>
      <c r="T131" t="str">
        <f t="shared" ref="T131:T194" si="21">IF(E131&gt;$T$1,"Pass Sukses Tinggi",IF(E131&gt;($T$1/5*4),"Pass Sukses Normal","Pass Sukses Rendah"))</f>
        <v>Pass Sukses Normal</v>
      </c>
      <c r="U131" t="str">
        <f t="shared" ref="U131:U194" si="22">IF(J131&gt;$U$1,"Total Shot Tinggi",IF(J131&gt;($U$1/5*4),"Total Shot Normal","Total Shot Rendah"))</f>
        <v>Total Shot Tinggi</v>
      </c>
      <c r="V131" t="str">
        <f t="shared" si="16"/>
        <v>Shot on Target Tinggi</v>
      </c>
      <c r="W131" t="str">
        <f t="shared" si="17"/>
        <v>Fouls Normal</v>
      </c>
      <c r="X131" t="str">
        <f t="shared" si="18"/>
        <v>Corner Tinggi</v>
      </c>
      <c r="Y131" t="str">
        <f t="shared" ref="Y131:Y194" si="23">IF(N131&lt;$Y$1,"Yellow Card Rendah","Yellow Card Tinggi")</f>
        <v>Yellow Card Rendah</v>
      </c>
      <c r="Z131" t="str">
        <f t="shared" ref="Z131:Z194" si="24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Rendah</v>
      </c>
      <c r="R132" t="str">
        <f t="shared" ref="R132:R195" si="25">IF(C132&gt;$R$1,"Possession Tinggi",IF(C132&gt;($R$1/5*4),"Possession Normal","Possession Rendah"))</f>
        <v>Possession Tinggi</v>
      </c>
      <c r="S132" t="str">
        <f t="shared" si="19"/>
        <v>Total Pass Tinggi</v>
      </c>
      <c r="T132" t="str">
        <f t="shared" si="21"/>
        <v>Pass Sukses Tinggi</v>
      </c>
      <c r="U132" t="str">
        <f t="shared" si="22"/>
        <v>Total Shot Rendah</v>
      </c>
      <c r="V132" t="str">
        <f t="shared" ref="V132:V195" si="26">IF(K132&gt;$V$1,"Shot on Target Tinggi",IF(K132&gt;($V$1/5*4),"Shot on Target Normal","Shot on Target Rendah"))</f>
        <v>Shot on Target Rendah</v>
      </c>
      <c r="W132" t="str">
        <f t="shared" ref="W132:W195" si="27">IF(L132&gt;$W$1,"Fouls Tinggi",IF(L132&gt;($W$1/5*4),"Fouls Normal","Fouls Rendah"))</f>
        <v>Fouls Tinggi</v>
      </c>
      <c r="X132" t="str">
        <f t="shared" ref="X132:X195" si="28">IF(M132&gt;$X$1,"Corner Tinggi",IF(M132&gt;($X$1/5*4),"Corner Normal","Corner Rendah"))</f>
        <v>Corner Rendah</v>
      </c>
      <c r="Y132" t="str">
        <f t="shared" si="23"/>
        <v>Yellow Card Rendah</v>
      </c>
      <c r="Z132" t="str">
        <f t="shared" si="24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Tinggi</v>
      </c>
      <c r="R133" t="str">
        <f t="shared" si="25"/>
        <v>Possession Rendah</v>
      </c>
      <c r="S133" t="str">
        <f t="shared" ref="S133:S196" si="29">IF(D133&gt;$S$1,"Total Pass Tinggi",IF(D133&gt;($S$1/5*4),"Total Pass Normal","Total Pass Rendah"))</f>
        <v>Total Pass Normal</v>
      </c>
      <c r="T133" t="str">
        <f t="shared" si="21"/>
        <v>Pass Sukses Rendah</v>
      </c>
      <c r="U133" t="str">
        <f t="shared" si="22"/>
        <v>Total Shot Rendah</v>
      </c>
      <c r="V133" t="str">
        <f t="shared" si="26"/>
        <v>Shot on Target Tinggi</v>
      </c>
      <c r="W133" t="str">
        <f t="shared" si="27"/>
        <v>Fouls Normal</v>
      </c>
      <c r="X133" t="str">
        <f t="shared" si="28"/>
        <v>Corner Rendah</v>
      </c>
      <c r="Y133" t="str">
        <f t="shared" si="23"/>
        <v>Yellow Card Rendah</v>
      </c>
      <c r="Z133" t="str">
        <f t="shared" si="24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Rendah</v>
      </c>
      <c r="R134" t="str">
        <f t="shared" si="25"/>
        <v>Possession Normal</v>
      </c>
      <c r="S134" t="str">
        <f t="shared" si="29"/>
        <v>Total Pass Normal</v>
      </c>
      <c r="T134" t="str">
        <f t="shared" si="21"/>
        <v>Pass Sukses Normal</v>
      </c>
      <c r="U134" t="str">
        <f t="shared" si="22"/>
        <v>Total Shot Tinggi</v>
      </c>
      <c r="V134" t="str">
        <f t="shared" si="26"/>
        <v>Shot on Target Normal</v>
      </c>
      <c r="W134" t="str">
        <f t="shared" si="27"/>
        <v>Fouls Normal</v>
      </c>
      <c r="X134" t="str">
        <f t="shared" si="28"/>
        <v>Corner Rendah</v>
      </c>
      <c r="Y134" t="str">
        <f t="shared" si="23"/>
        <v>Yellow Card Rendah</v>
      </c>
      <c r="Z134" t="str">
        <f t="shared" si="24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Tinggi</v>
      </c>
      <c r="R135" t="str">
        <f t="shared" si="25"/>
        <v>Possession Tinggi</v>
      </c>
      <c r="S135" t="str">
        <f t="shared" si="29"/>
        <v>Total Pass Tinggi</v>
      </c>
      <c r="T135" t="str">
        <f t="shared" si="21"/>
        <v>Pass Sukses Tinggi</v>
      </c>
      <c r="U135" t="str">
        <f t="shared" si="22"/>
        <v>Total Shot Tinggi</v>
      </c>
      <c r="V135" t="str">
        <f t="shared" si="26"/>
        <v>Shot on Target Tinggi</v>
      </c>
      <c r="W135" t="str">
        <f t="shared" si="27"/>
        <v>Fouls Rendah</v>
      </c>
      <c r="X135" t="str">
        <f t="shared" si="28"/>
        <v>Corner Tinggi</v>
      </c>
      <c r="Y135" t="str">
        <f t="shared" si="23"/>
        <v>Yellow Card Rendah</v>
      </c>
      <c r="Z135" t="str">
        <f t="shared" si="24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Tinggi</v>
      </c>
      <c r="R136" t="str">
        <f t="shared" si="25"/>
        <v>Possession Normal</v>
      </c>
      <c r="S136" t="str">
        <f t="shared" si="29"/>
        <v>Total Pass Normal</v>
      </c>
      <c r="T136" t="str">
        <f t="shared" si="21"/>
        <v>Pass Sukses Rendah</v>
      </c>
      <c r="U136" t="str">
        <f t="shared" si="22"/>
        <v>Total Shot Tinggi</v>
      </c>
      <c r="V136" t="str">
        <f t="shared" si="26"/>
        <v>Shot on Target Tinggi</v>
      </c>
      <c r="W136" t="str">
        <f t="shared" si="27"/>
        <v>Fouls Normal</v>
      </c>
      <c r="X136" t="str">
        <f t="shared" si="28"/>
        <v>Corner Normal</v>
      </c>
      <c r="Y136" t="str">
        <f t="shared" si="23"/>
        <v>Yellow Card Rendah</v>
      </c>
      <c r="Z136" t="str">
        <f t="shared" si="24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Tinggi</v>
      </c>
      <c r="R137" t="str">
        <f t="shared" si="25"/>
        <v>Possession Normal</v>
      </c>
      <c r="S137" t="str">
        <f t="shared" si="29"/>
        <v>Total Pass Normal</v>
      </c>
      <c r="T137" t="str">
        <f t="shared" si="21"/>
        <v>Pass Sukses Tinggi</v>
      </c>
      <c r="U137" t="str">
        <f t="shared" si="22"/>
        <v>Total Shot Rendah</v>
      </c>
      <c r="V137" t="str">
        <f t="shared" si="26"/>
        <v>Shot on Target Normal</v>
      </c>
      <c r="W137" t="str">
        <f t="shared" si="27"/>
        <v>Fouls Rendah</v>
      </c>
      <c r="X137" t="str">
        <f t="shared" si="28"/>
        <v>Corner Normal</v>
      </c>
      <c r="Y137" t="str">
        <f t="shared" si="23"/>
        <v>Yellow Card Rendah</v>
      </c>
      <c r="Z137" t="str">
        <f t="shared" si="24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Tinggi</v>
      </c>
      <c r="R138" t="str">
        <f t="shared" si="25"/>
        <v>Possession Tinggi</v>
      </c>
      <c r="S138" t="str">
        <f t="shared" si="29"/>
        <v>Total Pass Tinggi</v>
      </c>
      <c r="T138" t="str">
        <f t="shared" si="21"/>
        <v>Pass Sukses Tinggi</v>
      </c>
      <c r="U138" t="str">
        <f t="shared" si="22"/>
        <v>Total Shot Tinggi</v>
      </c>
      <c r="V138" t="str">
        <f t="shared" si="26"/>
        <v>Shot on Target Tinggi</v>
      </c>
      <c r="W138" t="str">
        <f t="shared" si="27"/>
        <v>Fouls Tinggi</v>
      </c>
      <c r="X138" t="str">
        <f t="shared" si="28"/>
        <v>Corner Tinggi</v>
      </c>
      <c r="Y138" t="str">
        <f t="shared" si="23"/>
        <v>Yellow Card Rendah</v>
      </c>
      <c r="Z138" t="str">
        <f t="shared" si="24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Tinggi</v>
      </c>
      <c r="R139" t="str">
        <f t="shared" si="25"/>
        <v>Possession Normal</v>
      </c>
      <c r="S139" t="str">
        <f t="shared" si="29"/>
        <v>Total Pass Normal</v>
      </c>
      <c r="T139" t="str">
        <f t="shared" si="21"/>
        <v>Pass Sukses Normal</v>
      </c>
      <c r="U139" t="str">
        <f t="shared" si="22"/>
        <v>Total Shot Tinggi</v>
      </c>
      <c r="V139" t="str">
        <f t="shared" si="26"/>
        <v>Shot on Target Tinggi</v>
      </c>
      <c r="W139" t="str">
        <f t="shared" si="27"/>
        <v>Fouls Normal</v>
      </c>
      <c r="X139" t="str">
        <f t="shared" si="28"/>
        <v>Corner Tinggi</v>
      </c>
      <c r="Y139" t="str">
        <f t="shared" si="23"/>
        <v>Yellow Card Rendah</v>
      </c>
      <c r="Z139" t="str">
        <f t="shared" si="24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Rendah</v>
      </c>
      <c r="R140" t="str">
        <f t="shared" si="25"/>
        <v>Possession Normal</v>
      </c>
      <c r="S140" t="str">
        <f t="shared" si="29"/>
        <v>Total Pass Normal</v>
      </c>
      <c r="T140" t="str">
        <f t="shared" si="21"/>
        <v>Pass Sukses Normal</v>
      </c>
      <c r="U140" t="str">
        <f t="shared" si="22"/>
        <v>Total Shot Rendah</v>
      </c>
      <c r="V140" t="str">
        <f t="shared" si="26"/>
        <v>Shot on Target Rendah</v>
      </c>
      <c r="W140" t="str">
        <f t="shared" si="27"/>
        <v>Fouls Rendah</v>
      </c>
      <c r="X140" t="str">
        <f t="shared" si="28"/>
        <v>Corner Normal</v>
      </c>
      <c r="Y140" t="str">
        <f t="shared" si="23"/>
        <v>Yellow Card Rendah</v>
      </c>
      <c r="Z140" t="str">
        <f t="shared" si="24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Tinggi</v>
      </c>
      <c r="R141" t="str">
        <f t="shared" si="25"/>
        <v>Possession Rendah</v>
      </c>
      <c r="S141" t="str">
        <f t="shared" si="29"/>
        <v>Total Pass Rendah</v>
      </c>
      <c r="T141" t="str">
        <f t="shared" si="21"/>
        <v>Pass Sukses Rendah</v>
      </c>
      <c r="U141" t="str">
        <f t="shared" si="22"/>
        <v>Total Shot Tinggi</v>
      </c>
      <c r="V141" t="str">
        <f t="shared" si="26"/>
        <v>Shot on Target Tinggi</v>
      </c>
      <c r="W141" t="str">
        <f t="shared" si="27"/>
        <v>Fouls Tinggi</v>
      </c>
      <c r="X141" t="str">
        <f t="shared" si="28"/>
        <v>Corner Normal</v>
      </c>
      <c r="Y141" t="str">
        <f t="shared" si="23"/>
        <v>Yellow Card Rendah</v>
      </c>
      <c r="Z141" t="str">
        <f t="shared" si="24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Tinggi</v>
      </c>
      <c r="R142" t="str">
        <f t="shared" si="25"/>
        <v>Possession Normal</v>
      </c>
      <c r="S142" t="str">
        <f t="shared" si="29"/>
        <v>Total Pass Normal</v>
      </c>
      <c r="T142" t="str">
        <f t="shared" si="21"/>
        <v>Pass Sukses Normal</v>
      </c>
      <c r="U142" t="str">
        <f t="shared" si="22"/>
        <v>Total Shot Tinggi</v>
      </c>
      <c r="V142" t="str">
        <f t="shared" si="26"/>
        <v>Shot on Target Tinggi</v>
      </c>
      <c r="W142" t="str">
        <f t="shared" si="27"/>
        <v>Fouls Tinggi</v>
      </c>
      <c r="X142" t="str">
        <f t="shared" si="28"/>
        <v>Corner Tinggi</v>
      </c>
      <c r="Y142" t="str">
        <f t="shared" si="23"/>
        <v>Yellow Card Rendah</v>
      </c>
      <c r="Z142" t="str">
        <f t="shared" si="24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Normal</v>
      </c>
      <c r="R143" t="str">
        <f t="shared" si="25"/>
        <v>Possession Normal</v>
      </c>
      <c r="S143" t="str">
        <f t="shared" si="29"/>
        <v>Total Pass Normal</v>
      </c>
      <c r="T143" t="str">
        <f t="shared" si="21"/>
        <v>Pass Sukses Normal</v>
      </c>
      <c r="U143" t="str">
        <f t="shared" si="22"/>
        <v>Total Shot Normal</v>
      </c>
      <c r="V143" t="str">
        <f t="shared" si="26"/>
        <v>Shot on Target Tinggi</v>
      </c>
      <c r="W143" t="str">
        <f t="shared" si="27"/>
        <v>Fouls Normal</v>
      </c>
      <c r="X143" t="str">
        <f t="shared" si="28"/>
        <v>Corner Rendah</v>
      </c>
      <c r="Y143" t="str">
        <f t="shared" si="23"/>
        <v>Yellow Card Tinggi</v>
      </c>
      <c r="Z143" t="str">
        <f t="shared" si="24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Normal</v>
      </c>
      <c r="R144" t="str">
        <f t="shared" si="25"/>
        <v>Possession Rendah</v>
      </c>
      <c r="S144" t="str">
        <f t="shared" si="29"/>
        <v>Total Pass Rendah</v>
      </c>
      <c r="T144" t="str">
        <f t="shared" si="21"/>
        <v>Pass Sukses Rendah</v>
      </c>
      <c r="U144" t="str">
        <f t="shared" si="22"/>
        <v>Total Shot Normal</v>
      </c>
      <c r="V144" t="str">
        <f t="shared" si="26"/>
        <v>Shot on Target Rendah</v>
      </c>
      <c r="W144" t="str">
        <f t="shared" si="27"/>
        <v>Fouls Rendah</v>
      </c>
      <c r="X144" t="str">
        <f t="shared" si="28"/>
        <v>Corner Tinggi</v>
      </c>
      <c r="Y144" t="str">
        <f t="shared" si="23"/>
        <v>Yellow Card Rendah</v>
      </c>
      <c r="Z144" t="str">
        <f t="shared" si="24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Tinggi</v>
      </c>
      <c r="R145" t="str">
        <f t="shared" si="25"/>
        <v>Possession Tinggi</v>
      </c>
      <c r="S145" t="str">
        <f t="shared" si="29"/>
        <v>Total Pass Tinggi</v>
      </c>
      <c r="T145" t="str">
        <f t="shared" si="21"/>
        <v>Pass Sukses Tinggi</v>
      </c>
      <c r="U145" t="str">
        <f t="shared" si="22"/>
        <v>Total Shot Tinggi</v>
      </c>
      <c r="V145" t="str">
        <f t="shared" si="26"/>
        <v>Shot on Target Tinggi</v>
      </c>
      <c r="W145" t="str">
        <f t="shared" si="27"/>
        <v>Fouls Normal</v>
      </c>
      <c r="X145" t="str">
        <f t="shared" si="28"/>
        <v>Corner Normal</v>
      </c>
      <c r="Y145" t="str">
        <f t="shared" si="23"/>
        <v>Yellow Card Rendah</v>
      </c>
      <c r="Z145" t="str">
        <f t="shared" si="24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Rendah</v>
      </c>
      <c r="R146" t="str">
        <f t="shared" si="25"/>
        <v>Possession Rendah</v>
      </c>
      <c r="S146" t="str">
        <f t="shared" si="29"/>
        <v>Total Pass Rendah</v>
      </c>
      <c r="T146" t="str">
        <f t="shared" si="21"/>
        <v>Pass Sukses Rendah</v>
      </c>
      <c r="U146" t="str">
        <f t="shared" si="22"/>
        <v>Total Shot Rendah</v>
      </c>
      <c r="V146" t="str">
        <f t="shared" si="26"/>
        <v>Shot on Target Rendah</v>
      </c>
      <c r="W146" t="str">
        <f t="shared" si="27"/>
        <v>Fouls Normal</v>
      </c>
      <c r="X146" t="str">
        <f t="shared" si="28"/>
        <v>Corner Rendah</v>
      </c>
      <c r="Y146" t="str">
        <f t="shared" si="23"/>
        <v>Yellow Card Tinggi</v>
      </c>
      <c r="Z146" t="str">
        <f t="shared" si="24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Normal</v>
      </c>
      <c r="R147" t="str">
        <f t="shared" si="25"/>
        <v>Possession Normal</v>
      </c>
      <c r="S147" t="str">
        <f t="shared" si="29"/>
        <v>Total Pass Rendah</v>
      </c>
      <c r="T147" t="str">
        <f t="shared" si="21"/>
        <v>Pass Sukses Rendah</v>
      </c>
      <c r="U147" t="str">
        <f t="shared" si="22"/>
        <v>Total Shot Tinggi</v>
      </c>
      <c r="V147" t="str">
        <f t="shared" si="26"/>
        <v>Shot on Target Tinggi</v>
      </c>
      <c r="W147" t="str">
        <f t="shared" si="27"/>
        <v>Fouls Normal</v>
      </c>
      <c r="X147" t="str">
        <f t="shared" si="28"/>
        <v>Corner Tinggi</v>
      </c>
      <c r="Y147" t="str">
        <f t="shared" si="23"/>
        <v>Yellow Card Rendah</v>
      </c>
      <c r="Z147" t="str">
        <f t="shared" si="24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Normal</v>
      </c>
      <c r="R148" t="str">
        <f t="shared" si="25"/>
        <v>Possession Tinggi</v>
      </c>
      <c r="S148" t="str">
        <f t="shared" si="29"/>
        <v>Total Pass Tinggi</v>
      </c>
      <c r="T148" t="str">
        <f t="shared" si="21"/>
        <v>Pass Sukses Tinggi</v>
      </c>
      <c r="U148" t="str">
        <f t="shared" si="22"/>
        <v>Total Shot Rendah</v>
      </c>
      <c r="V148" t="str">
        <f t="shared" si="26"/>
        <v>Shot on Target Rendah</v>
      </c>
      <c r="W148" t="str">
        <f t="shared" si="27"/>
        <v>Fouls Normal</v>
      </c>
      <c r="X148" t="str">
        <f t="shared" si="28"/>
        <v>Corner Normal</v>
      </c>
      <c r="Y148" t="str">
        <f t="shared" si="23"/>
        <v>Yellow Card Rendah</v>
      </c>
      <c r="Z148" t="str">
        <f t="shared" si="24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Tinggi</v>
      </c>
      <c r="R149" t="str">
        <f t="shared" si="25"/>
        <v>Possession Rendah</v>
      </c>
      <c r="S149" t="str">
        <f t="shared" si="29"/>
        <v>Total Pass Rendah</v>
      </c>
      <c r="T149" t="str">
        <f t="shared" si="21"/>
        <v>Pass Sukses Rendah</v>
      </c>
      <c r="U149" t="str">
        <f t="shared" si="22"/>
        <v>Total Shot Tinggi</v>
      </c>
      <c r="V149" t="str">
        <f t="shared" si="26"/>
        <v>Shot on Target Tinggi</v>
      </c>
      <c r="W149" t="str">
        <f t="shared" si="27"/>
        <v>Fouls Tinggi</v>
      </c>
      <c r="X149" t="str">
        <f t="shared" si="28"/>
        <v>Corner Normal</v>
      </c>
      <c r="Y149" t="str">
        <f t="shared" si="23"/>
        <v>Yellow Card Rendah</v>
      </c>
      <c r="Z149" t="str">
        <f t="shared" si="24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Rendah</v>
      </c>
      <c r="R150" t="str">
        <f t="shared" si="25"/>
        <v>Possession Tinggi</v>
      </c>
      <c r="S150" t="str">
        <f t="shared" si="29"/>
        <v>Total Pass Normal</v>
      </c>
      <c r="T150" t="str">
        <f t="shared" si="21"/>
        <v>Pass Sukses Normal</v>
      </c>
      <c r="U150" t="str">
        <f t="shared" si="22"/>
        <v>Total Shot Tinggi</v>
      </c>
      <c r="V150" t="str">
        <f t="shared" si="26"/>
        <v>Shot on Target Normal</v>
      </c>
      <c r="W150" t="str">
        <f t="shared" si="27"/>
        <v>Fouls Tinggi</v>
      </c>
      <c r="X150" t="str">
        <f t="shared" si="28"/>
        <v>Corner Tinggi</v>
      </c>
      <c r="Y150" t="str">
        <f t="shared" si="23"/>
        <v>Yellow Card Tinggi</v>
      </c>
      <c r="Z150" t="str">
        <f t="shared" si="24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Normal</v>
      </c>
      <c r="R151" t="str">
        <f t="shared" si="25"/>
        <v>Possession Tinggi</v>
      </c>
      <c r="S151" t="str">
        <f t="shared" si="29"/>
        <v>Total Pass Tinggi</v>
      </c>
      <c r="T151" t="str">
        <f t="shared" si="21"/>
        <v>Pass Sukses Tinggi</v>
      </c>
      <c r="U151" t="str">
        <f t="shared" si="22"/>
        <v>Total Shot Tinggi</v>
      </c>
      <c r="V151" t="str">
        <f t="shared" si="26"/>
        <v>Shot on Target Tinggi</v>
      </c>
      <c r="W151" t="str">
        <f t="shared" si="27"/>
        <v>Fouls Rendah</v>
      </c>
      <c r="X151" t="str">
        <f t="shared" si="28"/>
        <v>Corner Tinggi</v>
      </c>
      <c r="Y151" t="str">
        <f t="shared" si="23"/>
        <v>Yellow Card Rendah</v>
      </c>
      <c r="Z151" t="str">
        <f t="shared" si="24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Tinggi</v>
      </c>
      <c r="R152" t="str">
        <f t="shared" si="25"/>
        <v>Possession Tinggi</v>
      </c>
      <c r="S152" t="str">
        <f t="shared" si="29"/>
        <v>Total Pass Tinggi</v>
      </c>
      <c r="T152" t="str">
        <f t="shared" si="21"/>
        <v>Pass Sukses Tinggi</v>
      </c>
      <c r="U152" t="str">
        <f t="shared" si="22"/>
        <v>Total Shot Tinggi</v>
      </c>
      <c r="V152" t="str">
        <f t="shared" si="26"/>
        <v>Shot on Target Normal</v>
      </c>
      <c r="W152" t="str">
        <f t="shared" si="27"/>
        <v>Fouls Normal</v>
      </c>
      <c r="X152" t="str">
        <f t="shared" si="28"/>
        <v>Corner Normal</v>
      </c>
      <c r="Y152" t="str">
        <f t="shared" si="23"/>
        <v>Yellow Card Tinggi</v>
      </c>
      <c r="Z152" t="str">
        <f t="shared" si="24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Tinggi</v>
      </c>
      <c r="R153" t="str">
        <f t="shared" si="25"/>
        <v>Possession Tinggi</v>
      </c>
      <c r="S153" t="str">
        <f t="shared" si="29"/>
        <v>Total Pass Tinggi</v>
      </c>
      <c r="T153" t="str">
        <f t="shared" si="21"/>
        <v>Pass Sukses Tinggi</v>
      </c>
      <c r="U153" t="str">
        <f t="shared" si="22"/>
        <v>Total Shot Tinggi</v>
      </c>
      <c r="V153" t="str">
        <f t="shared" si="26"/>
        <v>Shot on Target Tinggi</v>
      </c>
      <c r="W153" t="str">
        <f t="shared" si="27"/>
        <v>Fouls Rendah</v>
      </c>
      <c r="X153" t="str">
        <f t="shared" si="28"/>
        <v>Corner Normal</v>
      </c>
      <c r="Y153" t="str">
        <f t="shared" si="23"/>
        <v>Yellow Card Tinggi</v>
      </c>
      <c r="Z153" t="str">
        <f t="shared" si="24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Normal</v>
      </c>
      <c r="R154" t="str">
        <f t="shared" si="25"/>
        <v>Possession Tinggi</v>
      </c>
      <c r="S154" t="str">
        <f t="shared" si="29"/>
        <v>Total Pass Tinggi</v>
      </c>
      <c r="T154" t="str">
        <f t="shared" si="21"/>
        <v>Pass Sukses Tinggi</v>
      </c>
      <c r="U154" t="str">
        <f t="shared" si="22"/>
        <v>Total Shot Tinggi</v>
      </c>
      <c r="V154" t="str">
        <f t="shared" si="26"/>
        <v>Shot on Target Tinggi</v>
      </c>
      <c r="W154" t="str">
        <f t="shared" si="27"/>
        <v>Fouls Tinggi</v>
      </c>
      <c r="X154" t="str">
        <f t="shared" si="28"/>
        <v>Corner Tinggi</v>
      </c>
      <c r="Y154" t="str">
        <f t="shared" si="23"/>
        <v>Yellow Card Rendah</v>
      </c>
      <c r="Z154" t="str">
        <f t="shared" si="24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Tinggi</v>
      </c>
      <c r="R155" t="str">
        <f t="shared" si="25"/>
        <v>Possession Normal</v>
      </c>
      <c r="S155" t="str">
        <f t="shared" si="29"/>
        <v>Total Pass Tinggi</v>
      </c>
      <c r="T155" t="str">
        <f t="shared" si="21"/>
        <v>Pass Sukses Tinggi</v>
      </c>
      <c r="U155" t="str">
        <f t="shared" si="22"/>
        <v>Total Shot Tinggi</v>
      </c>
      <c r="V155" t="str">
        <f t="shared" si="26"/>
        <v>Shot on Target Tinggi</v>
      </c>
      <c r="W155" t="str">
        <f t="shared" si="27"/>
        <v>Fouls Tinggi</v>
      </c>
      <c r="X155" t="str">
        <f t="shared" si="28"/>
        <v>Corner Rendah</v>
      </c>
      <c r="Y155" t="str">
        <f t="shared" si="23"/>
        <v>Yellow Card Rendah</v>
      </c>
      <c r="Z155" t="str">
        <f t="shared" si="24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Rendah</v>
      </c>
      <c r="R156" t="str">
        <f t="shared" si="25"/>
        <v>Possession Tinggi</v>
      </c>
      <c r="S156" t="str">
        <f t="shared" si="29"/>
        <v>Total Pass Tinggi</v>
      </c>
      <c r="T156" t="str">
        <f t="shared" si="21"/>
        <v>Pass Sukses Tinggi</v>
      </c>
      <c r="U156" t="str">
        <f t="shared" si="22"/>
        <v>Total Shot Tinggi</v>
      </c>
      <c r="V156" t="str">
        <f t="shared" si="26"/>
        <v>Shot on Target Tinggi</v>
      </c>
      <c r="W156" t="str">
        <f t="shared" si="27"/>
        <v>Fouls Normal</v>
      </c>
      <c r="X156" t="str">
        <f t="shared" si="28"/>
        <v>Corner Tinggi</v>
      </c>
      <c r="Y156" t="str">
        <f t="shared" si="23"/>
        <v>Yellow Card Rendah</v>
      </c>
      <c r="Z156" t="str">
        <f t="shared" si="24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Rendah</v>
      </c>
      <c r="R157" t="str">
        <f t="shared" si="25"/>
        <v>Possession Tinggi</v>
      </c>
      <c r="S157" t="str">
        <f t="shared" si="29"/>
        <v>Total Pass Tinggi</v>
      </c>
      <c r="T157" t="str">
        <f t="shared" si="21"/>
        <v>Pass Sukses Tinggi</v>
      </c>
      <c r="U157" t="str">
        <f t="shared" si="22"/>
        <v>Total Shot Rendah</v>
      </c>
      <c r="V157" t="str">
        <f t="shared" si="26"/>
        <v>Shot on Target Rendah</v>
      </c>
      <c r="W157" t="str">
        <f t="shared" si="27"/>
        <v>Fouls Rendah</v>
      </c>
      <c r="X157" t="str">
        <f t="shared" si="28"/>
        <v>Corner Tinggi</v>
      </c>
      <c r="Y157" t="str">
        <f t="shared" si="23"/>
        <v>Yellow Card Rendah</v>
      </c>
      <c r="Z157" t="str">
        <f t="shared" si="24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Tinggi</v>
      </c>
      <c r="R158" t="str">
        <f t="shared" si="25"/>
        <v>Possession Tinggi</v>
      </c>
      <c r="S158" t="str">
        <f t="shared" si="29"/>
        <v>Total Pass Tinggi</v>
      </c>
      <c r="T158" t="str">
        <f t="shared" si="21"/>
        <v>Pass Sukses Tinggi</v>
      </c>
      <c r="U158" t="str">
        <f t="shared" si="22"/>
        <v>Total Shot Tinggi</v>
      </c>
      <c r="V158" t="str">
        <f t="shared" si="26"/>
        <v>Shot on Target Tinggi</v>
      </c>
      <c r="W158" t="str">
        <f t="shared" si="27"/>
        <v>Fouls Normal</v>
      </c>
      <c r="X158" t="str">
        <f t="shared" si="28"/>
        <v>Corner Tinggi</v>
      </c>
      <c r="Y158" t="str">
        <f t="shared" si="23"/>
        <v>Yellow Card Rendah</v>
      </c>
      <c r="Z158" t="str">
        <f t="shared" si="24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Rendah</v>
      </c>
      <c r="R159" t="str">
        <f t="shared" si="25"/>
        <v>Possession Normal</v>
      </c>
      <c r="S159" t="str">
        <f t="shared" si="29"/>
        <v>Total Pass Normal</v>
      </c>
      <c r="T159" t="str">
        <f t="shared" si="21"/>
        <v>Pass Sukses Normal</v>
      </c>
      <c r="U159" t="str">
        <f t="shared" si="22"/>
        <v>Total Shot Rendah</v>
      </c>
      <c r="V159" t="str">
        <f t="shared" si="26"/>
        <v>Shot on Target Rendah</v>
      </c>
      <c r="W159" t="str">
        <f t="shared" si="27"/>
        <v>Fouls Rendah</v>
      </c>
      <c r="X159" t="str">
        <f t="shared" si="28"/>
        <v>Corner Rendah</v>
      </c>
      <c r="Y159" t="str">
        <f t="shared" si="23"/>
        <v>Yellow Card Rendah</v>
      </c>
      <c r="Z159" t="str">
        <f t="shared" si="24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Tinggi</v>
      </c>
      <c r="R160" t="str">
        <f t="shared" si="25"/>
        <v>Possession Tinggi</v>
      </c>
      <c r="S160" t="str">
        <f t="shared" si="29"/>
        <v>Total Pass Tinggi</v>
      </c>
      <c r="T160" t="str">
        <f t="shared" si="21"/>
        <v>Pass Sukses Normal</v>
      </c>
      <c r="U160" t="str">
        <f t="shared" si="22"/>
        <v>Total Shot Tinggi</v>
      </c>
      <c r="V160" t="str">
        <f t="shared" si="26"/>
        <v>Shot on Target Tinggi</v>
      </c>
      <c r="W160" t="str">
        <f t="shared" si="27"/>
        <v>Fouls Rendah</v>
      </c>
      <c r="X160" t="str">
        <f t="shared" si="28"/>
        <v>Corner Tinggi</v>
      </c>
      <c r="Y160" t="str">
        <f t="shared" si="23"/>
        <v>Yellow Card Rendah</v>
      </c>
      <c r="Z160" t="str">
        <f t="shared" si="24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Tinggi</v>
      </c>
      <c r="R161" t="str">
        <f t="shared" si="25"/>
        <v>Possession Normal</v>
      </c>
      <c r="S161" t="str">
        <f t="shared" si="29"/>
        <v>Total Pass Normal</v>
      </c>
      <c r="T161" t="str">
        <f t="shared" si="21"/>
        <v>Pass Sukses Normal</v>
      </c>
      <c r="U161" t="str">
        <f t="shared" si="22"/>
        <v>Total Shot Normal</v>
      </c>
      <c r="V161" t="str">
        <f t="shared" si="26"/>
        <v>Shot on Target Tinggi</v>
      </c>
      <c r="W161" t="str">
        <f t="shared" si="27"/>
        <v>Fouls Tinggi</v>
      </c>
      <c r="X161" t="str">
        <f t="shared" si="28"/>
        <v>Corner Normal</v>
      </c>
      <c r="Y161" t="str">
        <f t="shared" si="23"/>
        <v>Yellow Card Tinggi</v>
      </c>
      <c r="Z161" t="str">
        <f t="shared" si="24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Rendah</v>
      </c>
      <c r="R162" t="str">
        <f t="shared" si="25"/>
        <v>Possession Tinggi</v>
      </c>
      <c r="S162" t="str">
        <f t="shared" si="29"/>
        <v>Total Pass Tinggi</v>
      </c>
      <c r="T162" t="str">
        <f t="shared" si="21"/>
        <v>Pass Sukses Tinggi</v>
      </c>
      <c r="U162" t="str">
        <f t="shared" si="22"/>
        <v>Total Shot Rendah</v>
      </c>
      <c r="V162" t="str">
        <f t="shared" si="26"/>
        <v>Shot on Target Rendah</v>
      </c>
      <c r="W162" t="str">
        <f t="shared" si="27"/>
        <v>Fouls Normal</v>
      </c>
      <c r="X162" t="str">
        <f t="shared" si="28"/>
        <v>Corner Tinggi</v>
      </c>
      <c r="Y162" t="str">
        <f t="shared" si="23"/>
        <v>Yellow Card Tinggi</v>
      </c>
      <c r="Z162" t="str">
        <f t="shared" si="24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Rendah</v>
      </c>
      <c r="R163" t="str">
        <f t="shared" si="25"/>
        <v>Possession Normal</v>
      </c>
      <c r="S163" t="str">
        <f t="shared" si="29"/>
        <v>Total Pass Normal</v>
      </c>
      <c r="T163" t="str">
        <f t="shared" si="21"/>
        <v>Pass Sukses Normal</v>
      </c>
      <c r="U163" t="str">
        <f t="shared" si="22"/>
        <v>Total Shot Rendah</v>
      </c>
      <c r="V163" t="str">
        <f t="shared" si="26"/>
        <v>Shot on Target Rendah</v>
      </c>
      <c r="W163" t="str">
        <f t="shared" si="27"/>
        <v>Fouls Normal</v>
      </c>
      <c r="X163" t="str">
        <f t="shared" si="28"/>
        <v>Corner Rendah</v>
      </c>
      <c r="Y163" t="str">
        <f t="shared" si="23"/>
        <v>Yellow Card Rendah</v>
      </c>
      <c r="Z163" t="str">
        <f t="shared" si="24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Normal</v>
      </c>
      <c r="R164" t="str">
        <f t="shared" si="25"/>
        <v>Possession Normal</v>
      </c>
      <c r="S164" t="str">
        <f t="shared" si="29"/>
        <v>Total Pass Normal</v>
      </c>
      <c r="T164" t="str">
        <f t="shared" si="21"/>
        <v>Pass Sukses Rendah</v>
      </c>
      <c r="U164" t="str">
        <f t="shared" si="22"/>
        <v>Total Shot Normal</v>
      </c>
      <c r="V164" t="str">
        <f t="shared" si="26"/>
        <v>Shot on Target Normal</v>
      </c>
      <c r="W164" t="str">
        <f t="shared" si="27"/>
        <v>Fouls Tinggi</v>
      </c>
      <c r="X164" t="str">
        <f t="shared" si="28"/>
        <v>Corner Tinggi</v>
      </c>
      <c r="Y164" t="str">
        <f t="shared" si="23"/>
        <v>Yellow Card Rendah</v>
      </c>
      <c r="Z164" t="str">
        <f t="shared" si="24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Tinggi</v>
      </c>
      <c r="R165" t="str">
        <f t="shared" si="25"/>
        <v>Possession Normal</v>
      </c>
      <c r="S165" t="str">
        <f t="shared" si="29"/>
        <v>Total Pass Normal</v>
      </c>
      <c r="T165" t="str">
        <f t="shared" si="21"/>
        <v>Pass Sukses Normal</v>
      </c>
      <c r="U165" t="str">
        <f t="shared" si="22"/>
        <v>Total Shot Tinggi</v>
      </c>
      <c r="V165" t="str">
        <f t="shared" si="26"/>
        <v>Shot on Target Tinggi</v>
      </c>
      <c r="W165" t="str">
        <f t="shared" si="27"/>
        <v>Fouls Normal</v>
      </c>
      <c r="X165" t="str">
        <f t="shared" si="28"/>
        <v>Corner Rendah</v>
      </c>
      <c r="Y165" t="str">
        <f t="shared" si="23"/>
        <v>Yellow Card Rendah</v>
      </c>
      <c r="Z165" t="str">
        <f t="shared" si="24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Rendah</v>
      </c>
      <c r="R166" t="str">
        <f t="shared" si="25"/>
        <v>Possession Rendah</v>
      </c>
      <c r="S166" t="str">
        <f t="shared" si="29"/>
        <v>Total Pass Rendah</v>
      </c>
      <c r="T166" t="str">
        <f t="shared" si="21"/>
        <v>Pass Sukses Rendah</v>
      </c>
      <c r="U166" t="str">
        <f t="shared" si="22"/>
        <v>Total Shot Rendah</v>
      </c>
      <c r="V166" t="str">
        <f t="shared" si="26"/>
        <v>Shot on Target Normal</v>
      </c>
      <c r="W166" t="str">
        <f t="shared" si="27"/>
        <v>Fouls Tinggi</v>
      </c>
      <c r="X166" t="str">
        <f t="shared" si="28"/>
        <v>Corner Rendah</v>
      </c>
      <c r="Y166" t="str">
        <f t="shared" si="23"/>
        <v>Yellow Card Tinggi</v>
      </c>
      <c r="Z166" t="str">
        <f t="shared" si="24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Rendah</v>
      </c>
      <c r="R167" t="str">
        <f t="shared" si="25"/>
        <v>Possession Tinggi</v>
      </c>
      <c r="S167" t="str">
        <f t="shared" si="29"/>
        <v>Total Pass Tinggi</v>
      </c>
      <c r="T167" t="str">
        <f t="shared" si="21"/>
        <v>Pass Sukses Tinggi</v>
      </c>
      <c r="U167" t="str">
        <f t="shared" si="22"/>
        <v>Total Shot Tinggi</v>
      </c>
      <c r="V167" t="str">
        <f t="shared" si="26"/>
        <v>Shot on Target Tinggi</v>
      </c>
      <c r="W167" t="str">
        <f t="shared" si="27"/>
        <v>Fouls Rendah</v>
      </c>
      <c r="X167" t="str">
        <f t="shared" si="28"/>
        <v>Corner Tinggi</v>
      </c>
      <c r="Y167" t="str">
        <f t="shared" si="23"/>
        <v>Yellow Card Rendah</v>
      </c>
      <c r="Z167" t="str">
        <f t="shared" si="24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Rendah</v>
      </c>
      <c r="R168" t="str">
        <f t="shared" si="25"/>
        <v>Possession Tinggi</v>
      </c>
      <c r="S168" t="str">
        <f t="shared" si="29"/>
        <v>Total Pass Tinggi</v>
      </c>
      <c r="T168" t="str">
        <f t="shared" si="21"/>
        <v>Pass Sukses Tinggi</v>
      </c>
      <c r="U168" t="str">
        <f t="shared" si="22"/>
        <v>Total Shot Rendah</v>
      </c>
      <c r="V168" t="str">
        <f t="shared" si="26"/>
        <v>Shot on Target Tinggi</v>
      </c>
      <c r="W168" t="str">
        <f t="shared" si="27"/>
        <v>Fouls Tinggi</v>
      </c>
      <c r="X168" t="str">
        <f t="shared" si="28"/>
        <v>Corner Tinggi</v>
      </c>
      <c r="Y168" t="str">
        <f t="shared" si="23"/>
        <v>Yellow Card Rendah</v>
      </c>
      <c r="Z168" t="str">
        <f t="shared" si="24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Tinggi</v>
      </c>
      <c r="R169" t="str">
        <f t="shared" si="25"/>
        <v>Possession Tinggi</v>
      </c>
      <c r="S169" t="str">
        <f t="shared" si="29"/>
        <v>Total Pass Tinggi</v>
      </c>
      <c r="T169" t="str">
        <f t="shared" si="21"/>
        <v>Pass Sukses Tinggi</v>
      </c>
      <c r="U169" t="str">
        <f t="shared" si="22"/>
        <v>Total Shot Tinggi</v>
      </c>
      <c r="V169" t="str">
        <f t="shared" si="26"/>
        <v>Shot on Target Tinggi</v>
      </c>
      <c r="W169" t="str">
        <f t="shared" si="27"/>
        <v>Fouls Normal</v>
      </c>
      <c r="X169" t="str">
        <f t="shared" si="28"/>
        <v>Corner Tinggi</v>
      </c>
      <c r="Y169" t="str">
        <f t="shared" si="23"/>
        <v>Yellow Card Rendah</v>
      </c>
      <c r="Z169" t="str">
        <f t="shared" si="24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Normal</v>
      </c>
      <c r="R170" t="str">
        <f t="shared" si="25"/>
        <v>Possession Tinggi</v>
      </c>
      <c r="S170" t="str">
        <f t="shared" si="29"/>
        <v>Total Pass Tinggi</v>
      </c>
      <c r="T170" t="str">
        <f t="shared" si="21"/>
        <v>Pass Sukses Tinggi</v>
      </c>
      <c r="U170" t="str">
        <f t="shared" si="22"/>
        <v>Total Shot Rendah</v>
      </c>
      <c r="V170" t="str">
        <f t="shared" si="26"/>
        <v>Shot on Target Tinggi</v>
      </c>
      <c r="W170" t="str">
        <f t="shared" si="27"/>
        <v>Fouls Rendah</v>
      </c>
      <c r="X170" t="str">
        <f t="shared" si="28"/>
        <v>Corner Tinggi</v>
      </c>
      <c r="Y170" t="str">
        <f t="shared" si="23"/>
        <v>Yellow Card Rendah</v>
      </c>
      <c r="Z170" t="str">
        <f t="shared" si="24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Tinggi</v>
      </c>
      <c r="R171" t="str">
        <f t="shared" si="25"/>
        <v>Possession Tinggi</v>
      </c>
      <c r="S171" t="str">
        <f t="shared" si="29"/>
        <v>Total Pass Tinggi</v>
      </c>
      <c r="T171" t="str">
        <f t="shared" si="21"/>
        <v>Pass Sukses Tinggi</v>
      </c>
      <c r="U171" t="str">
        <f t="shared" si="22"/>
        <v>Total Shot Tinggi</v>
      </c>
      <c r="V171" t="str">
        <f t="shared" si="26"/>
        <v>Shot on Target Tinggi</v>
      </c>
      <c r="W171" t="str">
        <f t="shared" si="27"/>
        <v>Fouls Rendah</v>
      </c>
      <c r="X171" t="str">
        <f t="shared" si="28"/>
        <v>Corner Tinggi</v>
      </c>
      <c r="Y171" t="str">
        <f t="shared" si="23"/>
        <v>Yellow Card Rendah</v>
      </c>
      <c r="Z171" t="str">
        <f t="shared" si="24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Normal</v>
      </c>
      <c r="R172" t="str">
        <f t="shared" si="25"/>
        <v>Possession Tinggi</v>
      </c>
      <c r="S172" t="str">
        <f t="shared" si="29"/>
        <v>Total Pass Tinggi</v>
      </c>
      <c r="T172" t="str">
        <f t="shared" si="21"/>
        <v>Pass Sukses Tinggi</v>
      </c>
      <c r="U172" t="str">
        <f t="shared" si="22"/>
        <v>Total Shot Tinggi</v>
      </c>
      <c r="V172" t="str">
        <f t="shared" si="26"/>
        <v>Shot on Target Normal</v>
      </c>
      <c r="W172" t="str">
        <f t="shared" si="27"/>
        <v>Fouls Tinggi</v>
      </c>
      <c r="X172" t="str">
        <f t="shared" si="28"/>
        <v>Corner Normal</v>
      </c>
      <c r="Y172" t="str">
        <f t="shared" si="23"/>
        <v>Yellow Card Rendah</v>
      </c>
      <c r="Z172" t="str">
        <f t="shared" si="24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Rendah</v>
      </c>
      <c r="R173" t="str">
        <f t="shared" si="25"/>
        <v>Possession Normal</v>
      </c>
      <c r="S173" t="str">
        <f t="shared" si="29"/>
        <v>Total Pass Tinggi</v>
      </c>
      <c r="T173" t="str">
        <f t="shared" si="21"/>
        <v>Pass Sukses Tinggi</v>
      </c>
      <c r="U173" t="str">
        <f t="shared" si="22"/>
        <v>Total Shot Normal</v>
      </c>
      <c r="V173" t="str">
        <f t="shared" si="26"/>
        <v>Shot on Target Tinggi</v>
      </c>
      <c r="W173" t="str">
        <f t="shared" si="27"/>
        <v>Fouls Tinggi</v>
      </c>
      <c r="X173" t="str">
        <f t="shared" si="28"/>
        <v>Corner Rendah</v>
      </c>
      <c r="Y173" t="str">
        <f t="shared" si="23"/>
        <v>Yellow Card Rendah</v>
      </c>
      <c r="Z173" t="str">
        <f t="shared" si="24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Tinggi</v>
      </c>
      <c r="R174" t="str">
        <f t="shared" si="25"/>
        <v>Possession Tinggi</v>
      </c>
      <c r="S174" t="str">
        <f t="shared" si="29"/>
        <v>Total Pass Tinggi</v>
      </c>
      <c r="T174" t="str">
        <f t="shared" si="21"/>
        <v>Pass Sukses Tinggi</v>
      </c>
      <c r="U174" t="str">
        <f t="shared" si="22"/>
        <v>Total Shot Tinggi</v>
      </c>
      <c r="V174" t="str">
        <f t="shared" si="26"/>
        <v>Shot on Target Tinggi</v>
      </c>
      <c r="W174" t="str">
        <f t="shared" si="27"/>
        <v>Fouls Tinggi</v>
      </c>
      <c r="X174" t="str">
        <f t="shared" si="28"/>
        <v>Corner Tinggi</v>
      </c>
      <c r="Y174" t="str">
        <f t="shared" si="23"/>
        <v>Yellow Card Rendah</v>
      </c>
      <c r="Z174" t="str">
        <f t="shared" si="24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Rendah</v>
      </c>
      <c r="R175" t="str">
        <f t="shared" si="25"/>
        <v>Possession Rendah</v>
      </c>
      <c r="S175" t="str">
        <f t="shared" si="29"/>
        <v>Total Pass Rendah</v>
      </c>
      <c r="T175" t="str">
        <f t="shared" si="21"/>
        <v>Pass Sukses Rendah</v>
      </c>
      <c r="U175" t="str">
        <f t="shared" si="22"/>
        <v>Total Shot Rendah</v>
      </c>
      <c r="V175" t="str">
        <f t="shared" si="26"/>
        <v>Shot on Target Rendah</v>
      </c>
      <c r="W175" t="str">
        <f t="shared" si="27"/>
        <v>Fouls Tinggi</v>
      </c>
      <c r="X175" t="str">
        <f t="shared" si="28"/>
        <v>Corner Rendah</v>
      </c>
      <c r="Y175" t="str">
        <f t="shared" si="23"/>
        <v>Yellow Card Tinggi</v>
      </c>
      <c r="Z175" t="str">
        <f t="shared" si="24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Normal</v>
      </c>
      <c r="R176" t="str">
        <f t="shared" si="25"/>
        <v>Possession Tinggi</v>
      </c>
      <c r="S176" t="str">
        <f t="shared" si="29"/>
        <v>Total Pass Tinggi</v>
      </c>
      <c r="T176" t="str">
        <f t="shared" si="21"/>
        <v>Pass Sukses Tinggi</v>
      </c>
      <c r="U176" t="str">
        <f t="shared" si="22"/>
        <v>Total Shot Tinggi</v>
      </c>
      <c r="V176" t="str">
        <f t="shared" si="26"/>
        <v>Shot on Target Tinggi</v>
      </c>
      <c r="W176" t="str">
        <f t="shared" si="27"/>
        <v>Fouls Tinggi</v>
      </c>
      <c r="X176" t="str">
        <f t="shared" si="28"/>
        <v>Corner Rendah</v>
      </c>
      <c r="Y176" t="str">
        <f t="shared" si="23"/>
        <v>Yellow Card Rendah</v>
      </c>
      <c r="Z176" t="str">
        <f t="shared" si="24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Rendah</v>
      </c>
      <c r="R177" t="str">
        <f t="shared" si="25"/>
        <v>Possession Tinggi</v>
      </c>
      <c r="S177" t="str">
        <f t="shared" si="29"/>
        <v>Total Pass Tinggi</v>
      </c>
      <c r="T177" t="str">
        <f t="shared" si="21"/>
        <v>Pass Sukses Tinggi</v>
      </c>
      <c r="U177" t="str">
        <f t="shared" si="22"/>
        <v>Total Shot Rendah</v>
      </c>
      <c r="V177" t="str">
        <f t="shared" si="26"/>
        <v>Shot on Target Normal</v>
      </c>
      <c r="W177" t="str">
        <f t="shared" si="27"/>
        <v>Fouls Tinggi</v>
      </c>
      <c r="X177" t="str">
        <f t="shared" si="28"/>
        <v>Corner Rendah</v>
      </c>
      <c r="Y177" t="str">
        <f t="shared" si="23"/>
        <v>Yellow Card Rendah</v>
      </c>
      <c r="Z177" t="str">
        <f t="shared" si="24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Tinggi</v>
      </c>
      <c r="R178" t="str">
        <f t="shared" si="25"/>
        <v>Possession Tinggi</v>
      </c>
      <c r="S178" t="str">
        <f t="shared" si="29"/>
        <v>Total Pass Tinggi</v>
      </c>
      <c r="T178" t="str">
        <f t="shared" si="21"/>
        <v>Pass Sukses Tinggi</v>
      </c>
      <c r="U178" t="str">
        <f t="shared" si="22"/>
        <v>Total Shot Tinggi</v>
      </c>
      <c r="V178" t="str">
        <f t="shared" si="26"/>
        <v>Shot on Target Tinggi</v>
      </c>
      <c r="W178" t="str">
        <f t="shared" si="27"/>
        <v>Fouls Tinggi</v>
      </c>
      <c r="X178" t="str">
        <f t="shared" si="28"/>
        <v>Corner Tinggi</v>
      </c>
      <c r="Y178" t="str">
        <f t="shared" si="23"/>
        <v>Yellow Card Tinggi</v>
      </c>
      <c r="Z178" t="str">
        <f t="shared" si="24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Normal</v>
      </c>
      <c r="R179" t="str">
        <f t="shared" si="25"/>
        <v>Possession Tinggi</v>
      </c>
      <c r="S179" t="str">
        <f t="shared" si="29"/>
        <v>Total Pass Tinggi</v>
      </c>
      <c r="T179" t="str">
        <f t="shared" si="21"/>
        <v>Pass Sukses Tinggi</v>
      </c>
      <c r="U179" t="str">
        <f t="shared" si="22"/>
        <v>Total Shot Tinggi</v>
      </c>
      <c r="V179" t="str">
        <f t="shared" si="26"/>
        <v>Shot on Target Tinggi</v>
      </c>
      <c r="W179" t="str">
        <f t="shared" si="27"/>
        <v>Fouls Rendah</v>
      </c>
      <c r="X179" t="str">
        <f t="shared" si="28"/>
        <v>Corner Normal</v>
      </c>
      <c r="Y179" t="str">
        <f t="shared" si="23"/>
        <v>Yellow Card Rendah</v>
      </c>
      <c r="Z179" t="str">
        <f t="shared" si="24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Tinggi</v>
      </c>
      <c r="R180" t="str">
        <f t="shared" si="25"/>
        <v>Possession Tinggi</v>
      </c>
      <c r="S180" t="str">
        <f t="shared" si="29"/>
        <v>Total Pass Tinggi</v>
      </c>
      <c r="T180" t="str">
        <f t="shared" si="21"/>
        <v>Pass Sukses Tinggi</v>
      </c>
      <c r="U180" t="str">
        <f t="shared" si="22"/>
        <v>Total Shot Tinggi</v>
      </c>
      <c r="V180" t="str">
        <f t="shared" si="26"/>
        <v>Shot on Target Tinggi</v>
      </c>
      <c r="W180" t="str">
        <f t="shared" si="27"/>
        <v>Fouls Rendah</v>
      </c>
      <c r="X180" t="str">
        <f t="shared" si="28"/>
        <v>Corner Normal</v>
      </c>
      <c r="Y180" t="str">
        <f t="shared" si="23"/>
        <v>Yellow Card Rendah</v>
      </c>
      <c r="Z180" t="str">
        <f t="shared" si="24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Normal</v>
      </c>
      <c r="R181" t="str">
        <f t="shared" si="25"/>
        <v>Possession Tinggi</v>
      </c>
      <c r="S181" t="str">
        <f t="shared" si="29"/>
        <v>Total Pass Tinggi</v>
      </c>
      <c r="T181" t="str">
        <f t="shared" si="21"/>
        <v>Pass Sukses Tinggi</v>
      </c>
      <c r="U181" t="str">
        <f t="shared" si="22"/>
        <v>Total Shot Normal</v>
      </c>
      <c r="V181" t="str">
        <f t="shared" si="26"/>
        <v>Shot on Target Normal</v>
      </c>
      <c r="W181" t="str">
        <f t="shared" si="27"/>
        <v>Fouls Normal</v>
      </c>
      <c r="X181" t="str">
        <f t="shared" si="28"/>
        <v>Corner Rendah</v>
      </c>
      <c r="Y181" t="str">
        <f t="shared" si="23"/>
        <v>Yellow Card Rendah</v>
      </c>
      <c r="Z181" t="str">
        <f t="shared" si="24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Tinggi</v>
      </c>
      <c r="R182" t="str">
        <f t="shared" si="25"/>
        <v>Possession Normal</v>
      </c>
      <c r="S182" t="str">
        <f t="shared" si="29"/>
        <v>Total Pass Normal</v>
      </c>
      <c r="T182" t="str">
        <f t="shared" si="21"/>
        <v>Pass Sukses Rendah</v>
      </c>
      <c r="U182" t="str">
        <f t="shared" si="22"/>
        <v>Total Shot Tinggi</v>
      </c>
      <c r="V182" t="str">
        <f t="shared" si="26"/>
        <v>Shot on Target Tinggi</v>
      </c>
      <c r="W182" t="str">
        <f t="shared" si="27"/>
        <v>Fouls Tinggi</v>
      </c>
      <c r="X182" t="str">
        <f t="shared" si="28"/>
        <v>Corner Tinggi</v>
      </c>
      <c r="Y182" t="str">
        <f t="shared" si="23"/>
        <v>Yellow Card Rendah</v>
      </c>
      <c r="Z182" t="str">
        <f t="shared" si="24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Rendah</v>
      </c>
      <c r="R183" t="str">
        <f t="shared" si="25"/>
        <v>Possession Tinggi</v>
      </c>
      <c r="S183" t="str">
        <f t="shared" si="29"/>
        <v>Total Pass Tinggi</v>
      </c>
      <c r="T183" t="str">
        <f t="shared" si="21"/>
        <v>Pass Sukses Tinggi</v>
      </c>
      <c r="U183" t="str">
        <f t="shared" si="22"/>
        <v>Total Shot Tinggi</v>
      </c>
      <c r="V183" t="str">
        <f t="shared" si="26"/>
        <v>Shot on Target Rendah</v>
      </c>
      <c r="W183" t="str">
        <f t="shared" si="27"/>
        <v>Fouls Tinggi</v>
      </c>
      <c r="X183" t="str">
        <f t="shared" si="28"/>
        <v>Corner Normal</v>
      </c>
      <c r="Y183" t="str">
        <f t="shared" si="23"/>
        <v>Yellow Card Tinggi</v>
      </c>
      <c r="Z183" t="str">
        <f t="shared" si="24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Rendah</v>
      </c>
      <c r="R184" t="str">
        <f t="shared" si="25"/>
        <v>Possession Tinggi</v>
      </c>
      <c r="S184" t="str">
        <f t="shared" si="29"/>
        <v>Total Pass Tinggi</v>
      </c>
      <c r="T184" t="str">
        <f t="shared" si="21"/>
        <v>Pass Sukses Tinggi</v>
      </c>
      <c r="U184" t="str">
        <f t="shared" si="22"/>
        <v>Total Shot Normal</v>
      </c>
      <c r="V184" t="str">
        <f t="shared" si="26"/>
        <v>Shot on Target Tinggi</v>
      </c>
      <c r="W184" t="str">
        <f t="shared" si="27"/>
        <v>Fouls Rendah</v>
      </c>
      <c r="X184" t="str">
        <f t="shared" si="28"/>
        <v>Corner Rendah</v>
      </c>
      <c r="Y184" t="str">
        <f t="shared" si="23"/>
        <v>Yellow Card Rendah</v>
      </c>
      <c r="Z184" t="str">
        <f t="shared" si="24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Tinggi</v>
      </c>
      <c r="R185" t="str">
        <f t="shared" si="25"/>
        <v>Possession Normal</v>
      </c>
      <c r="S185" t="str">
        <f t="shared" si="29"/>
        <v>Total Pass Normal</v>
      </c>
      <c r="T185" t="str">
        <f t="shared" si="21"/>
        <v>Pass Sukses Normal</v>
      </c>
      <c r="U185" t="str">
        <f t="shared" si="22"/>
        <v>Total Shot Tinggi</v>
      </c>
      <c r="V185" t="str">
        <f t="shared" si="26"/>
        <v>Shot on Target Rendah</v>
      </c>
      <c r="W185" t="str">
        <f t="shared" si="27"/>
        <v>Fouls Normal</v>
      </c>
      <c r="X185" t="str">
        <f t="shared" si="28"/>
        <v>Corner Normal</v>
      </c>
      <c r="Y185" t="str">
        <f t="shared" si="23"/>
        <v>Yellow Card Rendah</v>
      </c>
      <c r="Z185" t="str">
        <f t="shared" si="24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Rendah</v>
      </c>
      <c r="R186" t="str">
        <f t="shared" si="25"/>
        <v>Possession Normal</v>
      </c>
      <c r="S186" t="str">
        <f t="shared" si="29"/>
        <v>Total Pass Tinggi</v>
      </c>
      <c r="T186" t="str">
        <f t="shared" si="21"/>
        <v>Pass Sukses Tinggi</v>
      </c>
      <c r="U186" t="str">
        <f t="shared" si="22"/>
        <v>Total Shot Rendah</v>
      </c>
      <c r="V186" t="str">
        <f t="shared" si="26"/>
        <v>Shot on Target Rendah</v>
      </c>
      <c r="W186" t="str">
        <f t="shared" si="27"/>
        <v>Fouls Rendah</v>
      </c>
      <c r="X186" t="str">
        <f t="shared" si="28"/>
        <v>Corner Rendah</v>
      </c>
      <c r="Y186" t="str">
        <f t="shared" si="23"/>
        <v>Yellow Card Rendah</v>
      </c>
      <c r="Z186" t="str">
        <f t="shared" si="24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Tinggi</v>
      </c>
      <c r="R187" t="str">
        <f t="shared" si="25"/>
        <v>Possession Tinggi</v>
      </c>
      <c r="S187" t="str">
        <f t="shared" si="29"/>
        <v>Total Pass Tinggi</v>
      </c>
      <c r="T187" t="str">
        <f t="shared" si="21"/>
        <v>Pass Sukses Tinggi</v>
      </c>
      <c r="U187" t="str">
        <f t="shared" si="22"/>
        <v>Total Shot Tinggi</v>
      </c>
      <c r="V187" t="str">
        <f t="shared" si="26"/>
        <v>Shot on Target Normal</v>
      </c>
      <c r="W187" t="str">
        <f t="shared" si="27"/>
        <v>Fouls Normal</v>
      </c>
      <c r="X187" t="str">
        <f t="shared" si="28"/>
        <v>Corner Tinggi</v>
      </c>
      <c r="Y187" t="str">
        <f t="shared" si="23"/>
        <v>Yellow Card Rendah</v>
      </c>
      <c r="Z187" t="str">
        <f t="shared" si="24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Tinggi</v>
      </c>
      <c r="R188" t="str">
        <f t="shared" si="25"/>
        <v>Possession Rendah</v>
      </c>
      <c r="S188" t="str">
        <f t="shared" si="29"/>
        <v>Total Pass Rendah</v>
      </c>
      <c r="T188" t="str">
        <f t="shared" si="21"/>
        <v>Pass Sukses Rendah</v>
      </c>
      <c r="U188" t="str">
        <f t="shared" si="22"/>
        <v>Total Shot Rendah</v>
      </c>
      <c r="V188" t="str">
        <f t="shared" si="26"/>
        <v>Shot on Target Tinggi</v>
      </c>
      <c r="W188" t="str">
        <f t="shared" si="27"/>
        <v>Fouls Normal</v>
      </c>
      <c r="X188" t="str">
        <f t="shared" si="28"/>
        <v>Corner Rendah</v>
      </c>
      <c r="Y188" t="str">
        <f t="shared" si="23"/>
        <v>Yellow Card Tinggi</v>
      </c>
      <c r="Z188" t="str">
        <f t="shared" si="24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Rendah</v>
      </c>
      <c r="R189" t="str">
        <f t="shared" si="25"/>
        <v>Possession Tinggi</v>
      </c>
      <c r="S189" t="str">
        <f t="shared" si="29"/>
        <v>Total Pass Tinggi</v>
      </c>
      <c r="T189" t="str">
        <f t="shared" si="21"/>
        <v>Pass Sukses Tinggi</v>
      </c>
      <c r="U189" t="str">
        <f t="shared" si="22"/>
        <v>Total Shot Rendah</v>
      </c>
      <c r="V189" t="str">
        <f t="shared" si="26"/>
        <v>Shot on Target Rendah</v>
      </c>
      <c r="W189" t="str">
        <f t="shared" si="27"/>
        <v>Fouls Tinggi</v>
      </c>
      <c r="X189" t="str">
        <f t="shared" si="28"/>
        <v>Corner Rendah</v>
      </c>
      <c r="Y189" t="str">
        <f t="shared" si="23"/>
        <v>Yellow Card Rendah</v>
      </c>
      <c r="Z189" t="str">
        <f t="shared" si="24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Rendah</v>
      </c>
      <c r="R190" t="str">
        <f t="shared" si="25"/>
        <v>Possession Normal</v>
      </c>
      <c r="S190" t="str">
        <f t="shared" si="29"/>
        <v>Total Pass Tinggi</v>
      </c>
      <c r="T190" t="str">
        <f t="shared" si="21"/>
        <v>Pass Sukses Tinggi</v>
      </c>
      <c r="U190" t="str">
        <f t="shared" si="22"/>
        <v>Total Shot Rendah</v>
      </c>
      <c r="V190" t="str">
        <f t="shared" si="26"/>
        <v>Shot on Target Rendah</v>
      </c>
      <c r="W190" t="str">
        <f t="shared" si="27"/>
        <v>Fouls Rendah</v>
      </c>
      <c r="X190" t="str">
        <f t="shared" si="28"/>
        <v>Corner Rendah</v>
      </c>
      <c r="Y190" t="str">
        <f t="shared" si="23"/>
        <v>Yellow Card Rendah</v>
      </c>
      <c r="Z190" t="str">
        <f t="shared" si="24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Rendah</v>
      </c>
      <c r="R191" t="str">
        <f t="shared" si="25"/>
        <v>Possession Tinggi</v>
      </c>
      <c r="S191" t="str">
        <f t="shared" si="29"/>
        <v>Total Pass Tinggi</v>
      </c>
      <c r="T191" t="str">
        <f t="shared" si="21"/>
        <v>Pass Sukses Tinggi</v>
      </c>
      <c r="U191" t="str">
        <f t="shared" si="22"/>
        <v>Total Shot Tinggi</v>
      </c>
      <c r="V191" t="str">
        <f t="shared" si="26"/>
        <v>Shot on Target Normal</v>
      </c>
      <c r="W191" t="str">
        <f t="shared" si="27"/>
        <v>Fouls Normal</v>
      </c>
      <c r="X191" t="str">
        <f t="shared" si="28"/>
        <v>Corner Tinggi</v>
      </c>
      <c r="Y191" t="str">
        <f t="shared" si="23"/>
        <v>Yellow Card Rendah</v>
      </c>
      <c r="Z191" t="str">
        <f t="shared" si="24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Normal</v>
      </c>
      <c r="R192" t="str">
        <f t="shared" si="25"/>
        <v>Possession Tinggi</v>
      </c>
      <c r="S192" t="str">
        <f t="shared" si="29"/>
        <v>Total Pass Tinggi</v>
      </c>
      <c r="T192" t="str">
        <f t="shared" si="21"/>
        <v>Pass Sukses Tinggi</v>
      </c>
      <c r="U192" t="str">
        <f t="shared" si="22"/>
        <v>Total Shot Tinggi</v>
      </c>
      <c r="V192" t="str">
        <f t="shared" si="26"/>
        <v>Shot on Target Tinggi</v>
      </c>
      <c r="W192" t="str">
        <f t="shared" si="27"/>
        <v>Fouls Normal</v>
      </c>
      <c r="X192" t="str">
        <f t="shared" si="28"/>
        <v>Corner Tinggi</v>
      </c>
      <c r="Y192" t="str">
        <f t="shared" si="23"/>
        <v>Yellow Card Rendah</v>
      </c>
      <c r="Z192" t="str">
        <f t="shared" si="24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Tinggi</v>
      </c>
      <c r="R193" t="str">
        <f t="shared" si="25"/>
        <v>Possession Tinggi</v>
      </c>
      <c r="S193" t="str">
        <f t="shared" si="29"/>
        <v>Total Pass Tinggi</v>
      </c>
      <c r="T193" t="str">
        <f t="shared" si="21"/>
        <v>Pass Sukses Normal</v>
      </c>
      <c r="U193" t="str">
        <f t="shared" si="22"/>
        <v>Total Shot Tinggi</v>
      </c>
      <c r="V193" t="str">
        <f t="shared" si="26"/>
        <v>Shot on Target Tinggi</v>
      </c>
      <c r="W193" t="str">
        <f t="shared" si="27"/>
        <v>Fouls Tinggi</v>
      </c>
      <c r="X193" t="str">
        <f t="shared" si="28"/>
        <v>Corner Tinggi</v>
      </c>
      <c r="Y193" t="str">
        <f t="shared" si="23"/>
        <v>Yellow Card Rendah</v>
      </c>
      <c r="Z193" t="str">
        <f t="shared" si="24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Rendah</v>
      </c>
      <c r="R194" t="str">
        <f t="shared" si="25"/>
        <v>Possession Rendah</v>
      </c>
      <c r="S194" t="str">
        <f t="shared" si="29"/>
        <v>Total Pass Rendah</v>
      </c>
      <c r="T194" t="str">
        <f t="shared" si="21"/>
        <v>Pass Sukses Rendah</v>
      </c>
      <c r="U194" t="str">
        <f t="shared" si="22"/>
        <v>Total Shot Tinggi</v>
      </c>
      <c r="V194" t="str">
        <f t="shared" si="26"/>
        <v>Shot on Target Tinggi</v>
      </c>
      <c r="W194" t="str">
        <f t="shared" si="27"/>
        <v>Fouls Normal</v>
      </c>
      <c r="X194" t="str">
        <f t="shared" si="28"/>
        <v>Corner Tinggi</v>
      </c>
      <c r="Y194" t="str">
        <f t="shared" si="23"/>
        <v>Yellow Card Rendah</v>
      </c>
      <c r="Z194" t="str">
        <f t="shared" si="24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IF(B195&gt;$Q$1,"xG Tinggi",IF(B195&gt;($Q$1/5*4),"xG Normal","xG Rendah"))</f>
        <v>xG Tinggi</v>
      </c>
      <c r="R195" t="str">
        <f t="shared" si="25"/>
        <v>Possession Tinggi</v>
      </c>
      <c r="S195" t="str">
        <f t="shared" si="29"/>
        <v>Total Pass Tinggi</v>
      </c>
      <c r="T195" t="str">
        <f t="shared" ref="T195:T258" si="31">IF(E195&gt;$T$1,"Pass Sukses Tinggi",IF(E195&gt;($T$1/5*4),"Pass Sukses Normal","Pass Sukses Rendah"))</f>
        <v>Pass Sukses Tinggi</v>
      </c>
      <c r="U195" t="str">
        <f t="shared" ref="U195:U258" si="32">IF(J195&gt;$U$1,"Total Shot Tinggi",IF(J195&gt;($U$1/5*4),"Total Shot Normal","Total Shot Rendah"))</f>
        <v>Total Shot Rendah</v>
      </c>
      <c r="V195" t="str">
        <f t="shared" si="26"/>
        <v>Shot on Target Tinggi</v>
      </c>
      <c r="W195" t="str">
        <f t="shared" si="27"/>
        <v>Fouls Rendah</v>
      </c>
      <c r="X195" t="str">
        <f t="shared" si="28"/>
        <v>Corner Tinggi</v>
      </c>
      <c r="Y195" t="str">
        <f t="shared" ref="Y195:Y258" si="33">IF(N195&lt;$Y$1,"Yellow Card Rendah","Yellow Card Tinggi")</f>
        <v>Yellow Card Rendah</v>
      </c>
      <c r="Z195" t="str">
        <f t="shared" ref="Z195:Z258" si="34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Rendah</v>
      </c>
      <c r="R196" t="str">
        <f t="shared" ref="R196:R259" si="35">IF(C196&gt;$R$1,"Possession Tinggi",IF(C196&gt;($R$1/5*4),"Possession Normal","Possession Rendah"))</f>
        <v>Possession Normal</v>
      </c>
      <c r="S196" t="str">
        <f t="shared" si="29"/>
        <v>Total Pass Tinggi</v>
      </c>
      <c r="T196" t="str">
        <f t="shared" si="31"/>
        <v>Pass Sukses Tinggi</v>
      </c>
      <c r="U196" t="str">
        <f t="shared" si="32"/>
        <v>Total Shot Rendah</v>
      </c>
      <c r="V196" t="str">
        <f t="shared" ref="V196:V259" si="36">IF(K196&gt;$V$1,"Shot on Target Tinggi",IF(K196&gt;($V$1/5*4),"Shot on Target Normal","Shot on Target Rendah"))</f>
        <v>Shot on Target Rendah</v>
      </c>
      <c r="W196" t="str">
        <f t="shared" ref="W196:W259" si="37">IF(L196&gt;$W$1,"Fouls Tinggi",IF(L196&gt;($W$1/5*4),"Fouls Normal","Fouls Rendah"))</f>
        <v>Fouls Normal</v>
      </c>
      <c r="X196" t="str">
        <f t="shared" ref="X196:X259" si="38">IF(M196&gt;$X$1,"Corner Tinggi",IF(M196&gt;($X$1/5*4),"Corner Normal","Corner Rendah"))</f>
        <v>Corner Rendah</v>
      </c>
      <c r="Y196" t="str">
        <f t="shared" si="33"/>
        <v>Yellow Card Rendah</v>
      </c>
      <c r="Z196" t="str">
        <f t="shared" si="34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Tinggi</v>
      </c>
      <c r="R197" t="str">
        <f t="shared" si="35"/>
        <v>Possession Normal</v>
      </c>
      <c r="S197" t="str">
        <f t="shared" ref="S197:S260" si="39">IF(D197&gt;$S$1,"Total Pass Tinggi",IF(D197&gt;($S$1/5*4),"Total Pass Normal","Total Pass Rendah"))</f>
        <v>Total Pass Normal</v>
      </c>
      <c r="T197" t="str">
        <f t="shared" si="31"/>
        <v>Pass Sukses Normal</v>
      </c>
      <c r="U197" t="str">
        <f t="shared" si="32"/>
        <v>Total Shot Normal</v>
      </c>
      <c r="V197" t="str">
        <f t="shared" si="36"/>
        <v>Shot on Target Normal</v>
      </c>
      <c r="W197" t="str">
        <f t="shared" si="37"/>
        <v>Fouls Tinggi</v>
      </c>
      <c r="X197" t="str">
        <f t="shared" si="38"/>
        <v>Corner Rendah</v>
      </c>
      <c r="Y197" t="str">
        <f t="shared" si="33"/>
        <v>Yellow Card Rendah</v>
      </c>
      <c r="Z197" t="str">
        <f t="shared" si="34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Tinggi</v>
      </c>
      <c r="R198" t="str">
        <f t="shared" si="35"/>
        <v>Possession Tinggi</v>
      </c>
      <c r="S198" t="str">
        <f t="shared" si="39"/>
        <v>Total Pass Tinggi</v>
      </c>
      <c r="T198" t="str">
        <f t="shared" si="31"/>
        <v>Pass Sukses Tinggi</v>
      </c>
      <c r="U198" t="str">
        <f t="shared" si="32"/>
        <v>Total Shot Tinggi</v>
      </c>
      <c r="V198" t="str">
        <f t="shared" si="36"/>
        <v>Shot on Target Normal</v>
      </c>
      <c r="W198" t="str">
        <f t="shared" si="37"/>
        <v>Fouls Normal</v>
      </c>
      <c r="X198" t="str">
        <f t="shared" si="38"/>
        <v>Corner Tinggi</v>
      </c>
      <c r="Y198" t="str">
        <f t="shared" si="33"/>
        <v>Yellow Card Rendah</v>
      </c>
      <c r="Z198" t="str">
        <f t="shared" si="34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Tinggi</v>
      </c>
      <c r="R199" t="str">
        <f t="shared" si="35"/>
        <v>Possession Tinggi</v>
      </c>
      <c r="S199" t="str">
        <f t="shared" si="39"/>
        <v>Total Pass Normal</v>
      </c>
      <c r="T199" t="str">
        <f t="shared" si="31"/>
        <v>Pass Sukses Normal</v>
      </c>
      <c r="U199" t="str">
        <f t="shared" si="32"/>
        <v>Total Shot Tinggi</v>
      </c>
      <c r="V199" t="str">
        <f t="shared" si="36"/>
        <v>Shot on Target Tinggi</v>
      </c>
      <c r="W199" t="str">
        <f t="shared" si="37"/>
        <v>Fouls Normal</v>
      </c>
      <c r="X199" t="str">
        <f t="shared" si="38"/>
        <v>Corner Tinggi</v>
      </c>
      <c r="Y199" t="str">
        <f t="shared" si="33"/>
        <v>Yellow Card Rendah</v>
      </c>
      <c r="Z199" t="str">
        <f t="shared" si="34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Tinggi</v>
      </c>
      <c r="R200" t="str">
        <f t="shared" si="35"/>
        <v>Possession Tinggi</v>
      </c>
      <c r="S200" t="str">
        <f t="shared" si="39"/>
        <v>Total Pass Tinggi</v>
      </c>
      <c r="T200" t="str">
        <f t="shared" si="31"/>
        <v>Pass Sukses Tinggi</v>
      </c>
      <c r="U200" t="str">
        <f t="shared" si="32"/>
        <v>Total Shot Tinggi</v>
      </c>
      <c r="V200" t="str">
        <f t="shared" si="36"/>
        <v>Shot on Target Tinggi</v>
      </c>
      <c r="W200" t="str">
        <f t="shared" si="37"/>
        <v>Fouls Normal</v>
      </c>
      <c r="X200" t="str">
        <f t="shared" si="38"/>
        <v>Corner Normal</v>
      </c>
      <c r="Y200" t="str">
        <f t="shared" si="33"/>
        <v>Yellow Card Rendah</v>
      </c>
      <c r="Z200" t="str">
        <f t="shared" si="34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Tinggi</v>
      </c>
      <c r="R201" t="str">
        <f t="shared" si="35"/>
        <v>Possession Normal</v>
      </c>
      <c r="S201" t="str">
        <f t="shared" si="39"/>
        <v>Total Pass Normal</v>
      </c>
      <c r="T201" t="str">
        <f t="shared" si="31"/>
        <v>Pass Sukses Normal</v>
      </c>
      <c r="U201" t="str">
        <f t="shared" si="32"/>
        <v>Total Shot Tinggi</v>
      </c>
      <c r="V201" t="str">
        <f t="shared" si="36"/>
        <v>Shot on Target Tinggi</v>
      </c>
      <c r="W201" t="str">
        <f t="shared" si="37"/>
        <v>Fouls Rendah</v>
      </c>
      <c r="X201" t="str">
        <f t="shared" si="38"/>
        <v>Corner Rendah</v>
      </c>
      <c r="Y201" t="str">
        <f t="shared" si="33"/>
        <v>Yellow Card Rendah</v>
      </c>
      <c r="Z201" t="str">
        <f t="shared" si="34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Tinggi</v>
      </c>
      <c r="R202" t="str">
        <f t="shared" si="35"/>
        <v>Possession Tinggi</v>
      </c>
      <c r="S202" t="str">
        <f t="shared" si="39"/>
        <v>Total Pass Normal</v>
      </c>
      <c r="T202" t="str">
        <f t="shared" si="31"/>
        <v>Pass Sukses Normal</v>
      </c>
      <c r="U202" t="str">
        <f t="shared" si="32"/>
        <v>Total Shot Tinggi</v>
      </c>
      <c r="V202" t="str">
        <f t="shared" si="36"/>
        <v>Shot on Target Tinggi</v>
      </c>
      <c r="W202" t="str">
        <f t="shared" si="37"/>
        <v>Fouls Tinggi</v>
      </c>
      <c r="X202" t="str">
        <f t="shared" si="38"/>
        <v>Corner Tinggi</v>
      </c>
      <c r="Y202" t="str">
        <f t="shared" si="33"/>
        <v>Yellow Card Rendah</v>
      </c>
      <c r="Z202" t="str">
        <f t="shared" si="34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Rendah</v>
      </c>
      <c r="R203" t="str">
        <f t="shared" si="35"/>
        <v>Possession Normal</v>
      </c>
      <c r="S203" t="str">
        <f t="shared" si="39"/>
        <v>Total Pass Normal</v>
      </c>
      <c r="T203" t="str">
        <f t="shared" si="31"/>
        <v>Pass Sukses Normal</v>
      </c>
      <c r="U203" t="str">
        <f t="shared" si="32"/>
        <v>Total Shot Rendah</v>
      </c>
      <c r="V203" t="str">
        <f t="shared" si="36"/>
        <v>Shot on Target Rendah</v>
      </c>
      <c r="W203" t="str">
        <f t="shared" si="37"/>
        <v>Fouls Normal</v>
      </c>
      <c r="X203" t="str">
        <f t="shared" si="38"/>
        <v>Corner Rendah</v>
      </c>
      <c r="Y203" t="str">
        <f t="shared" si="33"/>
        <v>Yellow Card Tinggi</v>
      </c>
      <c r="Z203" t="str">
        <f t="shared" si="34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Rendah</v>
      </c>
      <c r="R204" t="str">
        <f t="shared" si="35"/>
        <v>Possession Rendah</v>
      </c>
      <c r="S204" t="str">
        <f t="shared" si="39"/>
        <v>Total Pass Rendah</v>
      </c>
      <c r="T204" t="str">
        <f t="shared" si="31"/>
        <v>Pass Sukses Rendah</v>
      </c>
      <c r="U204" t="str">
        <f t="shared" si="32"/>
        <v>Total Shot Rendah</v>
      </c>
      <c r="V204" t="str">
        <f t="shared" si="36"/>
        <v>Shot on Target Rendah</v>
      </c>
      <c r="W204" t="str">
        <f t="shared" si="37"/>
        <v>Fouls Rendah</v>
      </c>
      <c r="X204" t="str">
        <f t="shared" si="38"/>
        <v>Corner Rendah</v>
      </c>
      <c r="Y204" t="str">
        <f t="shared" si="33"/>
        <v>Yellow Card Rendah</v>
      </c>
      <c r="Z204" t="str">
        <f t="shared" si="34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Rendah</v>
      </c>
      <c r="R205" t="str">
        <f t="shared" si="35"/>
        <v>Possession Normal</v>
      </c>
      <c r="S205" t="str">
        <f t="shared" si="39"/>
        <v>Total Pass Normal</v>
      </c>
      <c r="T205" t="str">
        <f t="shared" si="31"/>
        <v>Pass Sukses Normal</v>
      </c>
      <c r="U205" t="str">
        <f t="shared" si="32"/>
        <v>Total Shot Rendah</v>
      </c>
      <c r="V205" t="str">
        <f t="shared" si="36"/>
        <v>Shot on Target Rendah</v>
      </c>
      <c r="W205" t="str">
        <f t="shared" si="37"/>
        <v>Fouls Tinggi</v>
      </c>
      <c r="X205" t="str">
        <f t="shared" si="38"/>
        <v>Corner Tinggi</v>
      </c>
      <c r="Y205" t="str">
        <f t="shared" si="33"/>
        <v>Yellow Card Rendah</v>
      </c>
      <c r="Z205" t="str">
        <f t="shared" si="34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Tinggi</v>
      </c>
      <c r="R206" t="str">
        <f t="shared" si="35"/>
        <v>Possession Tinggi</v>
      </c>
      <c r="S206" t="str">
        <f t="shared" si="39"/>
        <v>Total Pass Tinggi</v>
      </c>
      <c r="T206" t="str">
        <f t="shared" si="31"/>
        <v>Pass Sukses Tinggi</v>
      </c>
      <c r="U206" t="str">
        <f t="shared" si="32"/>
        <v>Total Shot Tinggi</v>
      </c>
      <c r="V206" t="str">
        <f t="shared" si="36"/>
        <v>Shot on Target Normal</v>
      </c>
      <c r="W206" t="str">
        <f t="shared" si="37"/>
        <v>Fouls Rendah</v>
      </c>
      <c r="X206" t="str">
        <f t="shared" si="38"/>
        <v>Corner Rendah</v>
      </c>
      <c r="Y206" t="str">
        <f t="shared" si="33"/>
        <v>Yellow Card Rendah</v>
      </c>
      <c r="Z206" t="str">
        <f t="shared" si="34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Tinggi</v>
      </c>
      <c r="R207" t="str">
        <f t="shared" si="35"/>
        <v>Possession Tinggi</v>
      </c>
      <c r="S207" t="str">
        <f t="shared" si="39"/>
        <v>Total Pass Tinggi</v>
      </c>
      <c r="T207" t="str">
        <f t="shared" si="31"/>
        <v>Pass Sukses Tinggi</v>
      </c>
      <c r="U207" t="str">
        <f t="shared" si="32"/>
        <v>Total Shot Tinggi</v>
      </c>
      <c r="V207" t="str">
        <f t="shared" si="36"/>
        <v>Shot on Target Tinggi</v>
      </c>
      <c r="W207" t="str">
        <f t="shared" si="37"/>
        <v>Fouls Normal</v>
      </c>
      <c r="X207" t="str">
        <f t="shared" si="38"/>
        <v>Corner Rendah</v>
      </c>
      <c r="Y207" t="str">
        <f t="shared" si="33"/>
        <v>Yellow Card Rendah</v>
      </c>
      <c r="Z207" t="str">
        <f t="shared" si="34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Normal</v>
      </c>
      <c r="R208" t="str">
        <f t="shared" si="35"/>
        <v>Possession Tinggi</v>
      </c>
      <c r="S208" t="str">
        <f t="shared" si="39"/>
        <v>Total Pass Normal</v>
      </c>
      <c r="T208" t="str">
        <f t="shared" si="31"/>
        <v>Pass Sukses Normal</v>
      </c>
      <c r="U208" t="str">
        <f t="shared" si="32"/>
        <v>Total Shot Tinggi</v>
      </c>
      <c r="V208" t="str">
        <f t="shared" si="36"/>
        <v>Shot on Target Normal</v>
      </c>
      <c r="W208" t="str">
        <f t="shared" si="37"/>
        <v>Fouls Tinggi</v>
      </c>
      <c r="X208" t="str">
        <f t="shared" si="38"/>
        <v>Corner Tinggi</v>
      </c>
      <c r="Y208" t="str">
        <f t="shared" si="33"/>
        <v>Yellow Card Tinggi</v>
      </c>
      <c r="Z208" t="str">
        <f t="shared" si="34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Rendah</v>
      </c>
      <c r="R209" t="str">
        <f t="shared" si="35"/>
        <v>Possession Normal</v>
      </c>
      <c r="S209" t="str">
        <f t="shared" si="39"/>
        <v>Total Pass Normal</v>
      </c>
      <c r="T209" t="str">
        <f t="shared" si="31"/>
        <v>Pass Sukses Normal</v>
      </c>
      <c r="U209" t="str">
        <f t="shared" si="32"/>
        <v>Total Shot Rendah</v>
      </c>
      <c r="V209" t="str">
        <f t="shared" si="36"/>
        <v>Shot on Target Rendah</v>
      </c>
      <c r="W209" t="str">
        <f t="shared" si="37"/>
        <v>Fouls Tinggi</v>
      </c>
      <c r="X209" t="str">
        <f t="shared" si="38"/>
        <v>Corner Rendah</v>
      </c>
      <c r="Y209" t="str">
        <f t="shared" si="33"/>
        <v>Yellow Card Rendah</v>
      </c>
      <c r="Z209" t="str">
        <f t="shared" si="34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Tinggi</v>
      </c>
      <c r="R210" t="str">
        <f t="shared" si="35"/>
        <v>Possession Tinggi</v>
      </c>
      <c r="S210" t="str">
        <f t="shared" si="39"/>
        <v>Total Pass Tinggi</v>
      </c>
      <c r="T210" t="str">
        <f t="shared" si="31"/>
        <v>Pass Sukses Tinggi</v>
      </c>
      <c r="U210" t="str">
        <f t="shared" si="32"/>
        <v>Total Shot Tinggi</v>
      </c>
      <c r="V210" t="str">
        <f t="shared" si="36"/>
        <v>Shot on Target Tinggi</v>
      </c>
      <c r="W210" t="str">
        <f t="shared" si="37"/>
        <v>Fouls Rendah</v>
      </c>
      <c r="X210" t="str">
        <f t="shared" si="38"/>
        <v>Corner Normal</v>
      </c>
      <c r="Y210" t="str">
        <f t="shared" si="33"/>
        <v>Yellow Card Rendah</v>
      </c>
      <c r="Z210" t="str">
        <f t="shared" si="34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Rendah</v>
      </c>
      <c r="R211" t="str">
        <f t="shared" si="35"/>
        <v>Possession Tinggi</v>
      </c>
      <c r="S211" t="str">
        <f t="shared" si="39"/>
        <v>Total Pass Normal</v>
      </c>
      <c r="T211" t="str">
        <f t="shared" si="31"/>
        <v>Pass Sukses Normal</v>
      </c>
      <c r="U211" t="str">
        <f t="shared" si="32"/>
        <v>Total Shot Tinggi</v>
      </c>
      <c r="V211" t="str">
        <f t="shared" si="36"/>
        <v>Shot on Target Tinggi</v>
      </c>
      <c r="W211" t="str">
        <f t="shared" si="37"/>
        <v>Fouls Rendah</v>
      </c>
      <c r="X211" t="str">
        <f t="shared" si="38"/>
        <v>Corner Tinggi</v>
      </c>
      <c r="Y211" t="str">
        <f t="shared" si="33"/>
        <v>Yellow Card Rendah</v>
      </c>
      <c r="Z211" t="str">
        <f t="shared" si="34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Rendah</v>
      </c>
      <c r="R212" t="str">
        <f t="shared" si="35"/>
        <v>Possession Rendah</v>
      </c>
      <c r="S212" t="str">
        <f t="shared" si="39"/>
        <v>Total Pass Rendah</v>
      </c>
      <c r="T212" t="str">
        <f t="shared" si="31"/>
        <v>Pass Sukses Rendah</v>
      </c>
      <c r="U212" t="str">
        <f t="shared" si="32"/>
        <v>Total Shot Normal</v>
      </c>
      <c r="V212" t="str">
        <f t="shared" si="36"/>
        <v>Shot on Target Tinggi</v>
      </c>
      <c r="W212" t="str">
        <f t="shared" si="37"/>
        <v>Fouls Rendah</v>
      </c>
      <c r="X212" t="str">
        <f t="shared" si="38"/>
        <v>Corner Rendah</v>
      </c>
      <c r="Y212" t="str">
        <f t="shared" si="33"/>
        <v>Yellow Card Rendah</v>
      </c>
      <c r="Z212" t="str">
        <f t="shared" si="34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Rendah</v>
      </c>
      <c r="R213" t="str">
        <f t="shared" si="35"/>
        <v>Possession Rendah</v>
      </c>
      <c r="S213" t="str">
        <f t="shared" si="39"/>
        <v>Total Pass Normal</v>
      </c>
      <c r="T213" t="str">
        <f t="shared" si="31"/>
        <v>Pass Sukses Normal</v>
      </c>
      <c r="U213" t="str">
        <f t="shared" si="32"/>
        <v>Total Shot Rendah</v>
      </c>
      <c r="V213" t="str">
        <f t="shared" si="36"/>
        <v>Shot on Target Normal</v>
      </c>
      <c r="W213" t="str">
        <f t="shared" si="37"/>
        <v>Fouls Rendah</v>
      </c>
      <c r="X213" t="str">
        <f t="shared" si="38"/>
        <v>Corner Normal</v>
      </c>
      <c r="Y213" t="str">
        <f t="shared" si="33"/>
        <v>Yellow Card Tinggi</v>
      </c>
      <c r="Z213" t="str">
        <f t="shared" si="34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Rendah</v>
      </c>
      <c r="R214" t="str">
        <f t="shared" si="35"/>
        <v>Possession Tinggi</v>
      </c>
      <c r="S214" t="str">
        <f t="shared" si="39"/>
        <v>Total Pass Tinggi</v>
      </c>
      <c r="T214" t="str">
        <f t="shared" si="31"/>
        <v>Pass Sukses Tinggi</v>
      </c>
      <c r="U214" t="str">
        <f t="shared" si="32"/>
        <v>Total Shot Rendah</v>
      </c>
      <c r="V214" t="str">
        <f t="shared" si="36"/>
        <v>Shot on Target Rendah</v>
      </c>
      <c r="W214" t="str">
        <f t="shared" si="37"/>
        <v>Fouls Tinggi</v>
      </c>
      <c r="X214" t="str">
        <f t="shared" si="38"/>
        <v>Corner Rendah</v>
      </c>
      <c r="Y214" t="str">
        <f t="shared" si="33"/>
        <v>Yellow Card Rendah</v>
      </c>
      <c r="Z214" t="str">
        <f t="shared" si="34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Normal</v>
      </c>
      <c r="R215" t="str">
        <f t="shared" si="35"/>
        <v>Possession Tinggi</v>
      </c>
      <c r="S215" t="str">
        <f t="shared" si="39"/>
        <v>Total Pass Tinggi</v>
      </c>
      <c r="T215" t="str">
        <f t="shared" si="31"/>
        <v>Pass Sukses Tinggi</v>
      </c>
      <c r="U215" t="str">
        <f t="shared" si="32"/>
        <v>Total Shot Tinggi</v>
      </c>
      <c r="V215" t="str">
        <f t="shared" si="36"/>
        <v>Shot on Target Tinggi</v>
      </c>
      <c r="W215" t="str">
        <f t="shared" si="37"/>
        <v>Fouls Normal</v>
      </c>
      <c r="X215" t="str">
        <f t="shared" si="38"/>
        <v>Corner Tinggi</v>
      </c>
      <c r="Y215" t="str">
        <f t="shared" si="33"/>
        <v>Yellow Card Rendah</v>
      </c>
      <c r="Z215" t="str">
        <f t="shared" si="34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Tinggi</v>
      </c>
      <c r="R216" t="str">
        <f t="shared" si="35"/>
        <v>Possession Rendah</v>
      </c>
      <c r="S216" t="str">
        <f t="shared" si="39"/>
        <v>Total Pass Rendah</v>
      </c>
      <c r="T216" t="str">
        <f t="shared" si="31"/>
        <v>Pass Sukses Rendah</v>
      </c>
      <c r="U216" t="str">
        <f t="shared" si="32"/>
        <v>Total Shot Normal</v>
      </c>
      <c r="V216" t="str">
        <f t="shared" si="36"/>
        <v>Shot on Target Tinggi</v>
      </c>
      <c r="W216" t="str">
        <f t="shared" si="37"/>
        <v>Fouls Tinggi</v>
      </c>
      <c r="X216" t="str">
        <f t="shared" si="38"/>
        <v>Corner Rendah</v>
      </c>
      <c r="Y216" t="str">
        <f t="shared" si="33"/>
        <v>Yellow Card Rendah</v>
      </c>
      <c r="Z216" t="str">
        <f t="shared" si="34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Tinggi</v>
      </c>
      <c r="R217" t="str">
        <f t="shared" si="35"/>
        <v>Possession Tinggi</v>
      </c>
      <c r="S217" t="str">
        <f t="shared" si="39"/>
        <v>Total Pass Tinggi</v>
      </c>
      <c r="T217" t="str">
        <f t="shared" si="31"/>
        <v>Pass Sukses Tinggi</v>
      </c>
      <c r="U217" t="str">
        <f t="shared" si="32"/>
        <v>Total Shot Rendah</v>
      </c>
      <c r="V217" t="str">
        <f t="shared" si="36"/>
        <v>Shot on Target Rendah</v>
      </c>
      <c r="W217" t="str">
        <f t="shared" si="37"/>
        <v>Fouls Tinggi</v>
      </c>
      <c r="X217" t="str">
        <f t="shared" si="38"/>
        <v>Corner Rendah</v>
      </c>
      <c r="Y217" t="str">
        <f t="shared" si="33"/>
        <v>Yellow Card Tinggi</v>
      </c>
      <c r="Z217" t="str">
        <f t="shared" si="34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Tinggi</v>
      </c>
      <c r="R218" t="str">
        <f t="shared" si="35"/>
        <v>Possession Normal</v>
      </c>
      <c r="S218" t="str">
        <f t="shared" si="39"/>
        <v>Total Pass Normal</v>
      </c>
      <c r="T218" t="str">
        <f t="shared" si="31"/>
        <v>Pass Sukses Normal</v>
      </c>
      <c r="U218" t="str">
        <f t="shared" si="32"/>
        <v>Total Shot Tinggi</v>
      </c>
      <c r="V218" t="str">
        <f t="shared" si="36"/>
        <v>Shot on Target Tinggi</v>
      </c>
      <c r="W218" t="str">
        <f t="shared" si="37"/>
        <v>Fouls Rendah</v>
      </c>
      <c r="X218" t="str">
        <f t="shared" si="38"/>
        <v>Corner Rendah</v>
      </c>
      <c r="Y218" t="str">
        <f t="shared" si="33"/>
        <v>Yellow Card Rendah</v>
      </c>
      <c r="Z218" t="str">
        <f t="shared" si="34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Rendah</v>
      </c>
      <c r="R219" t="str">
        <f t="shared" si="35"/>
        <v>Possession Rendah</v>
      </c>
      <c r="S219" t="str">
        <f t="shared" si="39"/>
        <v>Total Pass Rendah</v>
      </c>
      <c r="T219" t="str">
        <f t="shared" si="31"/>
        <v>Pass Sukses Normal</v>
      </c>
      <c r="U219" t="str">
        <f t="shared" si="32"/>
        <v>Total Shot Rendah</v>
      </c>
      <c r="V219" t="str">
        <f t="shared" si="36"/>
        <v>Shot on Target Normal</v>
      </c>
      <c r="W219" t="str">
        <f t="shared" si="37"/>
        <v>Fouls Rendah</v>
      </c>
      <c r="X219" t="str">
        <f t="shared" si="38"/>
        <v>Corner Rendah</v>
      </c>
      <c r="Y219" t="str">
        <f t="shared" si="33"/>
        <v>Yellow Card Rendah</v>
      </c>
      <c r="Z219" t="str">
        <f t="shared" si="34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Tinggi</v>
      </c>
      <c r="R220" t="str">
        <f t="shared" si="35"/>
        <v>Possession Tinggi</v>
      </c>
      <c r="S220" t="str">
        <f t="shared" si="39"/>
        <v>Total Pass Tinggi</v>
      </c>
      <c r="T220" t="str">
        <f t="shared" si="31"/>
        <v>Pass Sukses Tinggi</v>
      </c>
      <c r="U220" t="str">
        <f t="shared" si="32"/>
        <v>Total Shot Tinggi</v>
      </c>
      <c r="V220" t="str">
        <f t="shared" si="36"/>
        <v>Shot on Target Tinggi</v>
      </c>
      <c r="W220" t="str">
        <f t="shared" si="37"/>
        <v>Fouls Rendah</v>
      </c>
      <c r="X220" t="str">
        <f t="shared" si="38"/>
        <v>Corner Rendah</v>
      </c>
      <c r="Y220" t="str">
        <f t="shared" si="33"/>
        <v>Yellow Card Tinggi</v>
      </c>
      <c r="Z220" t="str">
        <f t="shared" si="34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Tinggi</v>
      </c>
      <c r="R221" t="str">
        <f t="shared" si="35"/>
        <v>Possession Normal</v>
      </c>
      <c r="S221" t="str">
        <f t="shared" si="39"/>
        <v>Total Pass Normal</v>
      </c>
      <c r="T221" t="str">
        <f t="shared" si="31"/>
        <v>Pass Sukses Rendah</v>
      </c>
      <c r="U221" t="str">
        <f t="shared" si="32"/>
        <v>Total Shot Tinggi</v>
      </c>
      <c r="V221" t="str">
        <f t="shared" si="36"/>
        <v>Shot on Target Tinggi</v>
      </c>
      <c r="W221" t="str">
        <f t="shared" si="37"/>
        <v>Fouls Normal</v>
      </c>
      <c r="X221" t="str">
        <f t="shared" si="38"/>
        <v>Corner Rendah</v>
      </c>
      <c r="Y221" t="str">
        <f t="shared" si="33"/>
        <v>Yellow Card Rendah</v>
      </c>
      <c r="Z221" t="str">
        <f t="shared" si="34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Rendah</v>
      </c>
      <c r="R222" t="str">
        <f t="shared" si="35"/>
        <v>Possession Tinggi</v>
      </c>
      <c r="S222" t="str">
        <f t="shared" si="39"/>
        <v>Total Pass Tinggi</v>
      </c>
      <c r="T222" t="str">
        <f t="shared" si="31"/>
        <v>Pass Sukses Tinggi</v>
      </c>
      <c r="U222" t="str">
        <f t="shared" si="32"/>
        <v>Total Shot Tinggi</v>
      </c>
      <c r="V222" t="str">
        <f t="shared" si="36"/>
        <v>Shot on Target Rendah</v>
      </c>
      <c r="W222" t="str">
        <f t="shared" si="37"/>
        <v>Fouls Rendah</v>
      </c>
      <c r="X222" t="str">
        <f t="shared" si="38"/>
        <v>Corner Tinggi</v>
      </c>
      <c r="Y222" t="str">
        <f t="shared" si="33"/>
        <v>Yellow Card Tinggi</v>
      </c>
      <c r="Z222" t="str">
        <f t="shared" si="34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Tinggi</v>
      </c>
      <c r="R223" t="str">
        <f t="shared" si="35"/>
        <v>Possession Tinggi</v>
      </c>
      <c r="S223" t="str">
        <f t="shared" si="39"/>
        <v>Total Pass Tinggi</v>
      </c>
      <c r="T223" t="str">
        <f t="shared" si="31"/>
        <v>Pass Sukses Tinggi</v>
      </c>
      <c r="U223" t="str">
        <f t="shared" si="32"/>
        <v>Total Shot Tinggi</v>
      </c>
      <c r="V223" t="str">
        <f t="shared" si="36"/>
        <v>Shot on Target Tinggi</v>
      </c>
      <c r="W223" t="str">
        <f t="shared" si="37"/>
        <v>Fouls Normal</v>
      </c>
      <c r="X223" t="str">
        <f t="shared" si="38"/>
        <v>Corner Rendah</v>
      </c>
      <c r="Y223" t="str">
        <f t="shared" si="33"/>
        <v>Yellow Card Rendah</v>
      </c>
      <c r="Z223" t="str">
        <f t="shared" si="34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Rendah</v>
      </c>
      <c r="R224" t="str">
        <f t="shared" si="35"/>
        <v>Possession Tinggi</v>
      </c>
      <c r="S224" t="str">
        <f t="shared" si="39"/>
        <v>Total Pass Tinggi</v>
      </c>
      <c r="T224" t="str">
        <f t="shared" si="31"/>
        <v>Pass Sukses Tinggi</v>
      </c>
      <c r="U224" t="str">
        <f t="shared" si="32"/>
        <v>Total Shot Normal</v>
      </c>
      <c r="V224" t="str">
        <f t="shared" si="36"/>
        <v>Shot on Target Tinggi</v>
      </c>
      <c r="W224" t="str">
        <f t="shared" si="37"/>
        <v>Fouls Normal</v>
      </c>
      <c r="X224" t="str">
        <f t="shared" si="38"/>
        <v>Corner Rendah</v>
      </c>
      <c r="Y224" t="str">
        <f t="shared" si="33"/>
        <v>Yellow Card Rendah</v>
      </c>
      <c r="Z224" t="str">
        <f t="shared" si="34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Rendah</v>
      </c>
      <c r="R225" t="str">
        <f t="shared" si="35"/>
        <v>Possession Tinggi</v>
      </c>
      <c r="S225" t="str">
        <f t="shared" si="39"/>
        <v>Total Pass Normal</v>
      </c>
      <c r="T225" t="str">
        <f t="shared" si="31"/>
        <v>Pass Sukses Normal</v>
      </c>
      <c r="U225" t="str">
        <f t="shared" si="32"/>
        <v>Total Shot Rendah</v>
      </c>
      <c r="V225" t="str">
        <f t="shared" si="36"/>
        <v>Shot on Target Normal</v>
      </c>
      <c r="W225" t="str">
        <f t="shared" si="37"/>
        <v>Fouls Tinggi</v>
      </c>
      <c r="X225" t="str">
        <f t="shared" si="38"/>
        <v>Corner Rendah</v>
      </c>
      <c r="Y225" t="str">
        <f t="shared" si="33"/>
        <v>Yellow Card Rendah</v>
      </c>
      <c r="Z225" t="str">
        <f t="shared" si="34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Tinggi</v>
      </c>
      <c r="R226" t="str">
        <f t="shared" si="35"/>
        <v>Possession Tinggi</v>
      </c>
      <c r="S226" t="str">
        <f t="shared" si="39"/>
        <v>Total Pass Tinggi</v>
      </c>
      <c r="T226" t="str">
        <f t="shared" si="31"/>
        <v>Pass Sukses Tinggi</v>
      </c>
      <c r="U226" t="str">
        <f t="shared" si="32"/>
        <v>Total Shot Tinggi</v>
      </c>
      <c r="V226" t="str">
        <f t="shared" si="36"/>
        <v>Shot on Target Tinggi</v>
      </c>
      <c r="W226" t="str">
        <f t="shared" si="37"/>
        <v>Fouls Rendah</v>
      </c>
      <c r="X226" t="str">
        <f t="shared" si="38"/>
        <v>Corner Rendah</v>
      </c>
      <c r="Y226" t="str">
        <f t="shared" si="33"/>
        <v>Yellow Card Tinggi</v>
      </c>
      <c r="Z226" t="str">
        <f t="shared" si="34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Rendah</v>
      </c>
      <c r="R227" t="str">
        <f t="shared" si="35"/>
        <v>Possession Normal</v>
      </c>
      <c r="S227" t="str">
        <f t="shared" si="39"/>
        <v>Total Pass Rendah</v>
      </c>
      <c r="T227" t="str">
        <f t="shared" si="31"/>
        <v>Pass Sukses Rendah</v>
      </c>
      <c r="U227" t="str">
        <f t="shared" si="32"/>
        <v>Total Shot Tinggi</v>
      </c>
      <c r="V227" t="str">
        <f t="shared" si="36"/>
        <v>Shot on Target Tinggi</v>
      </c>
      <c r="W227" t="str">
        <f t="shared" si="37"/>
        <v>Fouls Rendah</v>
      </c>
      <c r="X227" t="str">
        <f t="shared" si="38"/>
        <v>Corner Rendah</v>
      </c>
      <c r="Y227" t="str">
        <f t="shared" si="33"/>
        <v>Yellow Card Rendah</v>
      </c>
      <c r="Z227" t="str">
        <f t="shared" si="34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Rendah</v>
      </c>
      <c r="R228" t="str">
        <f t="shared" si="35"/>
        <v>Possession Tinggi</v>
      </c>
      <c r="S228" t="str">
        <f t="shared" si="39"/>
        <v>Total Pass Tinggi</v>
      </c>
      <c r="T228" t="str">
        <f t="shared" si="31"/>
        <v>Pass Sukses Tinggi</v>
      </c>
      <c r="U228" t="str">
        <f t="shared" si="32"/>
        <v>Total Shot Tinggi</v>
      </c>
      <c r="V228" t="str">
        <f t="shared" si="36"/>
        <v>Shot on Target Tinggi</v>
      </c>
      <c r="W228" t="str">
        <f t="shared" si="37"/>
        <v>Fouls Rendah</v>
      </c>
      <c r="X228" t="str">
        <f t="shared" si="38"/>
        <v>Corner Tinggi</v>
      </c>
      <c r="Y228" t="str">
        <f t="shared" si="33"/>
        <v>Yellow Card Rendah</v>
      </c>
      <c r="Z228" t="str">
        <f t="shared" si="34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Rendah</v>
      </c>
      <c r="R229" t="str">
        <f t="shared" si="35"/>
        <v>Possession Normal</v>
      </c>
      <c r="S229" t="str">
        <f t="shared" si="39"/>
        <v>Total Pass Normal</v>
      </c>
      <c r="T229" t="str">
        <f t="shared" si="31"/>
        <v>Pass Sukses Normal</v>
      </c>
      <c r="U229" t="str">
        <f t="shared" si="32"/>
        <v>Total Shot Tinggi</v>
      </c>
      <c r="V229" t="str">
        <f t="shared" si="36"/>
        <v>Shot on Target Normal</v>
      </c>
      <c r="W229" t="str">
        <f t="shared" si="37"/>
        <v>Fouls Tinggi</v>
      </c>
      <c r="X229" t="str">
        <f t="shared" si="38"/>
        <v>Corner Rendah</v>
      </c>
      <c r="Y229" t="str">
        <f t="shared" si="33"/>
        <v>Yellow Card Rendah</v>
      </c>
      <c r="Z229" t="str">
        <f t="shared" si="34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Rendah</v>
      </c>
      <c r="R230" t="str">
        <f t="shared" si="35"/>
        <v>Possession Tinggi</v>
      </c>
      <c r="S230" t="str">
        <f t="shared" si="39"/>
        <v>Total Pass Tinggi</v>
      </c>
      <c r="T230" t="str">
        <f t="shared" si="31"/>
        <v>Pass Sukses Tinggi</v>
      </c>
      <c r="U230" t="str">
        <f t="shared" si="32"/>
        <v>Total Shot Rendah</v>
      </c>
      <c r="V230" t="str">
        <f t="shared" si="36"/>
        <v>Shot on Target Rendah</v>
      </c>
      <c r="W230" t="str">
        <f t="shared" si="37"/>
        <v>Fouls Rendah</v>
      </c>
      <c r="X230" t="str">
        <f t="shared" si="38"/>
        <v>Corner Rendah</v>
      </c>
      <c r="Y230" t="str">
        <f t="shared" si="33"/>
        <v>Yellow Card Rendah</v>
      </c>
      <c r="Z230" t="str">
        <f t="shared" si="34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Tinggi</v>
      </c>
      <c r="R231" t="str">
        <f t="shared" si="35"/>
        <v>Possession Rendah</v>
      </c>
      <c r="S231" t="str">
        <f t="shared" si="39"/>
        <v>Total Pass Rendah</v>
      </c>
      <c r="T231" t="str">
        <f t="shared" si="31"/>
        <v>Pass Sukses Rendah</v>
      </c>
      <c r="U231" t="str">
        <f t="shared" si="32"/>
        <v>Total Shot Tinggi</v>
      </c>
      <c r="V231" t="str">
        <f t="shared" si="36"/>
        <v>Shot on Target Tinggi</v>
      </c>
      <c r="W231" t="str">
        <f t="shared" si="37"/>
        <v>Fouls Rendah</v>
      </c>
      <c r="X231" t="str">
        <f t="shared" si="38"/>
        <v>Corner Rendah</v>
      </c>
      <c r="Y231" t="str">
        <f t="shared" si="33"/>
        <v>Yellow Card Rendah</v>
      </c>
      <c r="Z231" t="str">
        <f t="shared" si="34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Tinggi</v>
      </c>
      <c r="R232" t="str">
        <f t="shared" si="35"/>
        <v>Possession Normal</v>
      </c>
      <c r="S232" t="str">
        <f t="shared" si="39"/>
        <v>Total Pass Normal</v>
      </c>
      <c r="T232" t="str">
        <f t="shared" si="31"/>
        <v>Pass Sukses Normal</v>
      </c>
      <c r="U232" t="str">
        <f t="shared" si="32"/>
        <v>Total Shot Tinggi</v>
      </c>
      <c r="V232" t="str">
        <f t="shared" si="36"/>
        <v>Shot on Target Rendah</v>
      </c>
      <c r="W232" t="str">
        <f t="shared" si="37"/>
        <v>Fouls Tinggi</v>
      </c>
      <c r="X232" t="str">
        <f t="shared" si="38"/>
        <v>Corner Rendah</v>
      </c>
      <c r="Y232" t="str">
        <f t="shared" si="33"/>
        <v>Yellow Card Rendah</v>
      </c>
      <c r="Z232" t="str">
        <f t="shared" si="34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Tinggi</v>
      </c>
      <c r="R233" t="str">
        <f t="shared" si="35"/>
        <v>Possession Normal</v>
      </c>
      <c r="S233" t="str">
        <f t="shared" si="39"/>
        <v>Total Pass Normal</v>
      </c>
      <c r="T233" t="str">
        <f t="shared" si="31"/>
        <v>Pass Sukses Normal</v>
      </c>
      <c r="U233" t="str">
        <f t="shared" si="32"/>
        <v>Total Shot Tinggi</v>
      </c>
      <c r="V233" t="str">
        <f t="shared" si="36"/>
        <v>Shot on Target Tinggi</v>
      </c>
      <c r="W233" t="str">
        <f t="shared" si="37"/>
        <v>Fouls Rendah</v>
      </c>
      <c r="X233" t="str">
        <f t="shared" si="38"/>
        <v>Corner Normal</v>
      </c>
      <c r="Y233" t="str">
        <f t="shared" si="33"/>
        <v>Yellow Card Rendah</v>
      </c>
      <c r="Z233" t="str">
        <f t="shared" si="34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Tinggi</v>
      </c>
      <c r="R234" t="str">
        <f t="shared" si="35"/>
        <v>Possession Tinggi</v>
      </c>
      <c r="S234" t="str">
        <f t="shared" si="39"/>
        <v>Total Pass Tinggi</v>
      </c>
      <c r="T234" t="str">
        <f t="shared" si="31"/>
        <v>Pass Sukses Tinggi</v>
      </c>
      <c r="U234" t="str">
        <f t="shared" si="32"/>
        <v>Total Shot Tinggi</v>
      </c>
      <c r="V234" t="str">
        <f t="shared" si="36"/>
        <v>Shot on Target Tinggi</v>
      </c>
      <c r="W234" t="str">
        <f t="shared" si="37"/>
        <v>Fouls Normal</v>
      </c>
      <c r="X234" t="str">
        <f t="shared" si="38"/>
        <v>Corner Rendah</v>
      </c>
      <c r="Y234" t="str">
        <f t="shared" si="33"/>
        <v>Yellow Card Rendah</v>
      </c>
      <c r="Z234" t="str">
        <f t="shared" si="34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Rendah</v>
      </c>
      <c r="R235" t="str">
        <f t="shared" si="35"/>
        <v>Possession Normal</v>
      </c>
      <c r="S235" t="str">
        <f t="shared" si="39"/>
        <v>Total Pass Normal</v>
      </c>
      <c r="T235" t="str">
        <f t="shared" si="31"/>
        <v>Pass Sukses Normal</v>
      </c>
      <c r="U235" t="str">
        <f t="shared" si="32"/>
        <v>Total Shot Normal</v>
      </c>
      <c r="V235" t="str">
        <f t="shared" si="36"/>
        <v>Shot on Target Normal</v>
      </c>
      <c r="W235" t="str">
        <f t="shared" si="37"/>
        <v>Fouls Normal</v>
      </c>
      <c r="X235" t="str">
        <f t="shared" si="38"/>
        <v>Corner Rendah</v>
      </c>
      <c r="Y235" t="str">
        <f t="shared" si="33"/>
        <v>Yellow Card Tinggi</v>
      </c>
      <c r="Z235" t="str">
        <f t="shared" si="34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Tinggi</v>
      </c>
      <c r="R236" t="str">
        <f t="shared" si="35"/>
        <v>Possession Rendah</v>
      </c>
      <c r="S236" t="str">
        <f t="shared" si="39"/>
        <v>Total Pass Rendah</v>
      </c>
      <c r="T236" t="str">
        <f t="shared" si="31"/>
        <v>Pass Sukses Rendah</v>
      </c>
      <c r="U236" t="str">
        <f t="shared" si="32"/>
        <v>Total Shot Rendah</v>
      </c>
      <c r="V236" t="str">
        <f t="shared" si="36"/>
        <v>Shot on Target Tinggi</v>
      </c>
      <c r="W236" t="str">
        <f t="shared" si="37"/>
        <v>Fouls Tinggi</v>
      </c>
      <c r="X236" t="str">
        <f t="shared" si="38"/>
        <v>Corner Normal</v>
      </c>
      <c r="Y236" t="str">
        <f t="shared" si="33"/>
        <v>Yellow Card Rendah</v>
      </c>
      <c r="Z236" t="str">
        <f t="shared" si="34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Tinggi</v>
      </c>
      <c r="R237" t="str">
        <f t="shared" si="35"/>
        <v>Possession Tinggi</v>
      </c>
      <c r="S237" t="str">
        <f t="shared" si="39"/>
        <v>Total Pass Tinggi</v>
      </c>
      <c r="T237" t="str">
        <f t="shared" si="31"/>
        <v>Pass Sukses Tinggi</v>
      </c>
      <c r="U237" t="str">
        <f t="shared" si="32"/>
        <v>Total Shot Tinggi</v>
      </c>
      <c r="V237" t="str">
        <f t="shared" si="36"/>
        <v>Shot on Target Normal</v>
      </c>
      <c r="W237" t="str">
        <f t="shared" si="37"/>
        <v>Fouls Rendah</v>
      </c>
      <c r="X237" t="str">
        <f t="shared" si="38"/>
        <v>Corner Tinggi</v>
      </c>
      <c r="Y237" t="str">
        <f t="shared" si="33"/>
        <v>Yellow Card Rendah</v>
      </c>
      <c r="Z237" t="str">
        <f t="shared" si="34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Rendah</v>
      </c>
      <c r="R238" t="str">
        <f t="shared" si="35"/>
        <v>Possession Tinggi</v>
      </c>
      <c r="S238" t="str">
        <f t="shared" si="39"/>
        <v>Total Pass Tinggi</v>
      </c>
      <c r="T238" t="str">
        <f t="shared" si="31"/>
        <v>Pass Sukses Tinggi</v>
      </c>
      <c r="U238" t="str">
        <f t="shared" si="32"/>
        <v>Total Shot Tinggi</v>
      </c>
      <c r="V238" t="str">
        <f t="shared" si="36"/>
        <v>Shot on Target Rendah</v>
      </c>
      <c r="W238" t="str">
        <f t="shared" si="37"/>
        <v>Fouls Tinggi</v>
      </c>
      <c r="X238" t="str">
        <f t="shared" si="38"/>
        <v>Corner Tinggi</v>
      </c>
      <c r="Y238" t="str">
        <f t="shared" si="33"/>
        <v>Yellow Card Tinggi</v>
      </c>
      <c r="Z238" t="str">
        <f t="shared" si="34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Rendah</v>
      </c>
      <c r="R239" t="str">
        <f t="shared" si="35"/>
        <v>Possession Normal</v>
      </c>
      <c r="S239" t="str">
        <f t="shared" si="39"/>
        <v>Total Pass Normal</v>
      </c>
      <c r="T239" t="str">
        <f t="shared" si="31"/>
        <v>Pass Sukses Normal</v>
      </c>
      <c r="U239" t="str">
        <f t="shared" si="32"/>
        <v>Total Shot Normal</v>
      </c>
      <c r="V239" t="str">
        <f t="shared" si="36"/>
        <v>Shot on Target Tinggi</v>
      </c>
      <c r="W239" t="str">
        <f t="shared" si="37"/>
        <v>Fouls Rendah</v>
      </c>
      <c r="X239" t="str">
        <f t="shared" si="38"/>
        <v>Corner Normal</v>
      </c>
      <c r="Y239" t="str">
        <f t="shared" si="33"/>
        <v>Yellow Card Rendah</v>
      </c>
      <c r="Z239" t="str">
        <f t="shared" si="34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Tinggi</v>
      </c>
      <c r="R240" t="str">
        <f t="shared" si="35"/>
        <v>Possession Tinggi</v>
      </c>
      <c r="S240" t="str">
        <f t="shared" si="39"/>
        <v>Total Pass Tinggi</v>
      </c>
      <c r="T240" t="str">
        <f t="shared" si="31"/>
        <v>Pass Sukses Tinggi</v>
      </c>
      <c r="U240" t="str">
        <f t="shared" si="32"/>
        <v>Total Shot Tinggi</v>
      </c>
      <c r="V240" t="str">
        <f t="shared" si="36"/>
        <v>Shot on Target Rendah</v>
      </c>
      <c r="W240" t="str">
        <f t="shared" si="37"/>
        <v>Fouls Normal</v>
      </c>
      <c r="X240" t="str">
        <f t="shared" si="38"/>
        <v>Corner Rendah</v>
      </c>
      <c r="Y240" t="str">
        <f t="shared" si="33"/>
        <v>Yellow Card Tinggi</v>
      </c>
      <c r="Z240" t="str">
        <f t="shared" si="34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Rendah</v>
      </c>
      <c r="R241" t="str">
        <f t="shared" si="35"/>
        <v>Possession Rendah</v>
      </c>
      <c r="S241" t="str">
        <f t="shared" si="39"/>
        <v>Total Pass Rendah</v>
      </c>
      <c r="T241" t="str">
        <f t="shared" si="31"/>
        <v>Pass Sukses Rendah</v>
      </c>
      <c r="U241" t="str">
        <f t="shared" si="32"/>
        <v>Total Shot Rendah</v>
      </c>
      <c r="V241" t="str">
        <f t="shared" si="36"/>
        <v>Shot on Target Rendah</v>
      </c>
      <c r="W241" t="str">
        <f t="shared" si="37"/>
        <v>Fouls Normal</v>
      </c>
      <c r="X241" t="str">
        <f t="shared" si="38"/>
        <v>Corner Rendah</v>
      </c>
      <c r="Y241" t="str">
        <f t="shared" si="33"/>
        <v>Yellow Card Rendah</v>
      </c>
      <c r="Z241" t="str">
        <f t="shared" si="34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Normal</v>
      </c>
      <c r="R242" t="str">
        <f t="shared" si="35"/>
        <v>Possession Rendah</v>
      </c>
      <c r="S242" t="str">
        <f t="shared" si="39"/>
        <v>Total Pass Rendah</v>
      </c>
      <c r="T242" t="str">
        <f t="shared" si="31"/>
        <v>Pass Sukses Rendah</v>
      </c>
      <c r="U242" t="str">
        <f t="shared" si="32"/>
        <v>Total Shot Tinggi</v>
      </c>
      <c r="V242" t="str">
        <f t="shared" si="36"/>
        <v>Shot on Target Tinggi</v>
      </c>
      <c r="W242" t="str">
        <f t="shared" si="37"/>
        <v>Fouls Tinggi</v>
      </c>
      <c r="X242" t="str">
        <f t="shared" si="38"/>
        <v>Corner Rendah</v>
      </c>
      <c r="Y242" t="str">
        <f t="shared" si="33"/>
        <v>Yellow Card Rendah</v>
      </c>
      <c r="Z242" t="str">
        <f t="shared" si="34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Rendah</v>
      </c>
      <c r="R243" t="str">
        <f t="shared" si="35"/>
        <v>Possession Rendah</v>
      </c>
      <c r="S243" t="str">
        <f t="shared" si="39"/>
        <v>Total Pass Rendah</v>
      </c>
      <c r="T243" t="str">
        <f t="shared" si="31"/>
        <v>Pass Sukses Rendah</v>
      </c>
      <c r="U243" t="str">
        <f t="shared" si="32"/>
        <v>Total Shot Rendah</v>
      </c>
      <c r="V243" t="str">
        <f t="shared" si="36"/>
        <v>Shot on Target Rendah</v>
      </c>
      <c r="W243" t="str">
        <f t="shared" si="37"/>
        <v>Fouls Normal</v>
      </c>
      <c r="X243" t="str">
        <f t="shared" si="38"/>
        <v>Corner Rendah</v>
      </c>
      <c r="Y243" t="str">
        <f t="shared" si="33"/>
        <v>Yellow Card Rendah</v>
      </c>
      <c r="Z243" t="str">
        <f t="shared" si="34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Tinggi</v>
      </c>
      <c r="R244" t="str">
        <f t="shared" si="35"/>
        <v>Possession Tinggi</v>
      </c>
      <c r="S244" t="str">
        <f t="shared" si="39"/>
        <v>Total Pass Tinggi</v>
      </c>
      <c r="T244" t="str">
        <f t="shared" si="31"/>
        <v>Pass Sukses Tinggi</v>
      </c>
      <c r="U244" t="str">
        <f t="shared" si="32"/>
        <v>Total Shot Tinggi</v>
      </c>
      <c r="V244" t="str">
        <f t="shared" si="36"/>
        <v>Shot on Target Tinggi</v>
      </c>
      <c r="W244" t="str">
        <f t="shared" si="37"/>
        <v>Fouls Rendah</v>
      </c>
      <c r="X244" t="str">
        <f t="shared" si="38"/>
        <v>Corner Tinggi</v>
      </c>
      <c r="Y244" t="str">
        <f t="shared" si="33"/>
        <v>Yellow Card Rendah</v>
      </c>
      <c r="Z244" t="str">
        <f t="shared" si="34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Tinggi</v>
      </c>
      <c r="R245" t="str">
        <f t="shared" si="35"/>
        <v>Possession Tinggi</v>
      </c>
      <c r="S245" t="str">
        <f t="shared" si="39"/>
        <v>Total Pass Tinggi</v>
      </c>
      <c r="T245" t="str">
        <f t="shared" si="31"/>
        <v>Pass Sukses Tinggi</v>
      </c>
      <c r="U245" t="str">
        <f t="shared" si="32"/>
        <v>Total Shot Tinggi</v>
      </c>
      <c r="V245" t="str">
        <f t="shared" si="36"/>
        <v>Shot on Target Tinggi</v>
      </c>
      <c r="W245" t="str">
        <f t="shared" si="37"/>
        <v>Fouls Tinggi</v>
      </c>
      <c r="X245" t="str">
        <f t="shared" si="38"/>
        <v>Corner Tinggi</v>
      </c>
      <c r="Y245" t="str">
        <f t="shared" si="33"/>
        <v>Yellow Card Rendah</v>
      </c>
      <c r="Z245" t="str">
        <f t="shared" si="34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Tinggi</v>
      </c>
      <c r="R246" t="str">
        <f t="shared" si="35"/>
        <v>Possession Tinggi</v>
      </c>
      <c r="S246" t="str">
        <f t="shared" si="39"/>
        <v>Total Pass Tinggi</v>
      </c>
      <c r="T246" t="str">
        <f t="shared" si="31"/>
        <v>Pass Sukses Tinggi</v>
      </c>
      <c r="U246" t="str">
        <f t="shared" si="32"/>
        <v>Total Shot Normal</v>
      </c>
      <c r="V246" t="str">
        <f t="shared" si="36"/>
        <v>Shot on Target Tinggi</v>
      </c>
      <c r="W246" t="str">
        <f t="shared" si="37"/>
        <v>Fouls Rendah</v>
      </c>
      <c r="X246" t="str">
        <f t="shared" si="38"/>
        <v>Corner Tinggi</v>
      </c>
      <c r="Y246" t="str">
        <f t="shared" si="33"/>
        <v>Yellow Card Rendah</v>
      </c>
      <c r="Z246" t="str">
        <f t="shared" si="34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Rendah</v>
      </c>
      <c r="R247" t="str">
        <f t="shared" si="35"/>
        <v>Possession Normal</v>
      </c>
      <c r="S247" t="str">
        <f t="shared" si="39"/>
        <v>Total Pass Normal</v>
      </c>
      <c r="T247" t="str">
        <f t="shared" si="31"/>
        <v>Pass Sukses Normal</v>
      </c>
      <c r="U247" t="str">
        <f t="shared" si="32"/>
        <v>Total Shot Normal</v>
      </c>
      <c r="V247" t="str">
        <f t="shared" si="36"/>
        <v>Shot on Target Normal</v>
      </c>
      <c r="W247" t="str">
        <f t="shared" si="37"/>
        <v>Fouls Tinggi</v>
      </c>
      <c r="X247" t="str">
        <f t="shared" si="38"/>
        <v>Corner Rendah</v>
      </c>
      <c r="Y247" t="str">
        <f t="shared" si="33"/>
        <v>Yellow Card Rendah</v>
      </c>
      <c r="Z247" t="str">
        <f t="shared" si="34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Rendah</v>
      </c>
      <c r="R248" t="str">
        <f t="shared" si="35"/>
        <v>Possession Tinggi</v>
      </c>
      <c r="S248" t="str">
        <f t="shared" si="39"/>
        <v>Total Pass Tinggi</v>
      </c>
      <c r="T248" t="str">
        <f t="shared" si="31"/>
        <v>Pass Sukses Tinggi</v>
      </c>
      <c r="U248" t="str">
        <f t="shared" si="32"/>
        <v>Total Shot Tinggi</v>
      </c>
      <c r="V248" t="str">
        <f t="shared" si="36"/>
        <v>Shot on Target Rendah</v>
      </c>
      <c r="W248" t="str">
        <f t="shared" si="37"/>
        <v>Fouls Normal</v>
      </c>
      <c r="X248" t="str">
        <f t="shared" si="38"/>
        <v>Corner Tinggi</v>
      </c>
      <c r="Y248" t="str">
        <f t="shared" si="33"/>
        <v>Yellow Card Rendah</v>
      </c>
      <c r="Z248" t="str">
        <f t="shared" si="34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Tinggi</v>
      </c>
      <c r="R249" t="str">
        <f t="shared" si="35"/>
        <v>Possession Tinggi</v>
      </c>
      <c r="S249" t="str">
        <f t="shared" si="39"/>
        <v>Total Pass Tinggi</v>
      </c>
      <c r="T249" t="str">
        <f t="shared" si="31"/>
        <v>Pass Sukses Tinggi</v>
      </c>
      <c r="U249" t="str">
        <f t="shared" si="32"/>
        <v>Total Shot Tinggi</v>
      </c>
      <c r="V249" t="str">
        <f t="shared" si="36"/>
        <v>Shot on Target Tinggi</v>
      </c>
      <c r="W249" t="str">
        <f t="shared" si="37"/>
        <v>Fouls Normal</v>
      </c>
      <c r="X249" t="str">
        <f t="shared" si="38"/>
        <v>Corner Tinggi</v>
      </c>
      <c r="Y249" t="str">
        <f t="shared" si="33"/>
        <v>Yellow Card Rendah</v>
      </c>
      <c r="Z249" t="str">
        <f t="shared" si="34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Tinggi</v>
      </c>
      <c r="R250" t="str">
        <f t="shared" si="35"/>
        <v>Possession Normal</v>
      </c>
      <c r="S250" t="str">
        <f t="shared" si="39"/>
        <v>Total Pass Tinggi</v>
      </c>
      <c r="T250" t="str">
        <f t="shared" si="31"/>
        <v>Pass Sukses Normal</v>
      </c>
      <c r="U250" t="str">
        <f t="shared" si="32"/>
        <v>Total Shot Rendah</v>
      </c>
      <c r="V250" t="str">
        <f t="shared" si="36"/>
        <v>Shot on Target Rendah</v>
      </c>
      <c r="W250" t="str">
        <f t="shared" si="37"/>
        <v>Fouls Tinggi</v>
      </c>
      <c r="X250" t="str">
        <f t="shared" si="38"/>
        <v>Corner Rendah</v>
      </c>
      <c r="Y250" t="str">
        <f t="shared" si="33"/>
        <v>Yellow Card Rendah</v>
      </c>
      <c r="Z250" t="str">
        <f t="shared" si="34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Tinggi</v>
      </c>
      <c r="R251" t="str">
        <f t="shared" si="35"/>
        <v>Possession Tinggi</v>
      </c>
      <c r="S251" t="str">
        <f t="shared" si="39"/>
        <v>Total Pass Tinggi</v>
      </c>
      <c r="T251" t="str">
        <f t="shared" si="31"/>
        <v>Pass Sukses Tinggi</v>
      </c>
      <c r="U251" t="str">
        <f t="shared" si="32"/>
        <v>Total Shot Tinggi</v>
      </c>
      <c r="V251" t="str">
        <f t="shared" si="36"/>
        <v>Shot on Target Tinggi</v>
      </c>
      <c r="W251" t="str">
        <f t="shared" si="37"/>
        <v>Fouls Tinggi</v>
      </c>
      <c r="X251" t="str">
        <f t="shared" si="38"/>
        <v>Corner Tinggi</v>
      </c>
      <c r="Y251" t="str">
        <f t="shared" si="33"/>
        <v>Yellow Card Rendah</v>
      </c>
      <c r="Z251" t="str">
        <f t="shared" si="34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Rendah</v>
      </c>
      <c r="R252" t="str">
        <f t="shared" si="35"/>
        <v>Possession Tinggi</v>
      </c>
      <c r="S252" t="str">
        <f t="shared" si="39"/>
        <v>Total Pass Normal</v>
      </c>
      <c r="T252" t="str">
        <f t="shared" si="31"/>
        <v>Pass Sukses Normal</v>
      </c>
      <c r="U252" t="str">
        <f t="shared" si="32"/>
        <v>Total Shot Rendah</v>
      </c>
      <c r="V252" t="str">
        <f t="shared" si="36"/>
        <v>Shot on Target Normal</v>
      </c>
      <c r="W252" t="str">
        <f t="shared" si="37"/>
        <v>Fouls Rendah</v>
      </c>
      <c r="X252" t="str">
        <f t="shared" si="38"/>
        <v>Corner Tinggi</v>
      </c>
      <c r="Y252" t="str">
        <f t="shared" si="33"/>
        <v>Yellow Card Rendah</v>
      </c>
      <c r="Z252" t="str">
        <f t="shared" si="34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Rendah</v>
      </c>
      <c r="R253" t="str">
        <f t="shared" si="35"/>
        <v>Possession Normal</v>
      </c>
      <c r="S253" t="str">
        <f t="shared" si="39"/>
        <v>Total Pass Normal</v>
      </c>
      <c r="T253" t="str">
        <f t="shared" si="31"/>
        <v>Pass Sukses Normal</v>
      </c>
      <c r="U253" t="str">
        <f t="shared" si="32"/>
        <v>Total Shot Rendah</v>
      </c>
      <c r="V253" t="str">
        <f t="shared" si="36"/>
        <v>Shot on Target Rendah</v>
      </c>
      <c r="W253" t="str">
        <f t="shared" si="37"/>
        <v>Fouls Normal</v>
      </c>
      <c r="X253" t="str">
        <f t="shared" si="38"/>
        <v>Corner Normal</v>
      </c>
      <c r="Y253" t="str">
        <f t="shared" si="33"/>
        <v>Yellow Card Tinggi</v>
      </c>
      <c r="Z253" t="str">
        <f t="shared" si="34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Tinggi</v>
      </c>
      <c r="R254" t="str">
        <f t="shared" si="35"/>
        <v>Possession Rendah</v>
      </c>
      <c r="S254" t="str">
        <f t="shared" si="39"/>
        <v>Total Pass Rendah</v>
      </c>
      <c r="T254" t="str">
        <f t="shared" si="31"/>
        <v>Pass Sukses Rendah</v>
      </c>
      <c r="U254" t="str">
        <f t="shared" si="32"/>
        <v>Total Shot Rendah</v>
      </c>
      <c r="V254" t="str">
        <f t="shared" si="36"/>
        <v>Shot on Target Tinggi</v>
      </c>
      <c r="W254" t="str">
        <f t="shared" si="37"/>
        <v>Fouls Tinggi</v>
      </c>
      <c r="X254" t="str">
        <f t="shared" si="38"/>
        <v>Corner Tinggi</v>
      </c>
      <c r="Y254" t="str">
        <f t="shared" si="33"/>
        <v>Yellow Card Tinggi</v>
      </c>
      <c r="Z254" t="str">
        <f t="shared" si="34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Normal</v>
      </c>
      <c r="R255" t="str">
        <f t="shared" si="35"/>
        <v>Possession Tinggi</v>
      </c>
      <c r="S255" t="str">
        <f t="shared" si="39"/>
        <v>Total Pass Tinggi</v>
      </c>
      <c r="T255" t="str">
        <f t="shared" si="31"/>
        <v>Pass Sukses Tinggi</v>
      </c>
      <c r="U255" t="str">
        <f t="shared" si="32"/>
        <v>Total Shot Tinggi</v>
      </c>
      <c r="V255" t="str">
        <f t="shared" si="36"/>
        <v>Shot on Target Rendah</v>
      </c>
      <c r="W255" t="str">
        <f t="shared" si="37"/>
        <v>Fouls Tinggi</v>
      </c>
      <c r="X255" t="str">
        <f t="shared" si="38"/>
        <v>Corner Rendah</v>
      </c>
      <c r="Y255" t="str">
        <f t="shared" si="33"/>
        <v>Yellow Card Rendah</v>
      </c>
      <c r="Z255" t="str">
        <f t="shared" si="34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Rendah</v>
      </c>
      <c r="R256" t="str">
        <f t="shared" si="35"/>
        <v>Possession Normal</v>
      </c>
      <c r="S256" t="str">
        <f t="shared" si="39"/>
        <v>Total Pass Normal</v>
      </c>
      <c r="T256" t="str">
        <f t="shared" si="31"/>
        <v>Pass Sukses Rendah</v>
      </c>
      <c r="U256" t="str">
        <f t="shared" si="32"/>
        <v>Total Shot Rendah</v>
      </c>
      <c r="V256" t="str">
        <f t="shared" si="36"/>
        <v>Shot on Target Rendah</v>
      </c>
      <c r="W256" t="str">
        <f t="shared" si="37"/>
        <v>Fouls Tinggi</v>
      </c>
      <c r="X256" t="str">
        <f t="shared" si="38"/>
        <v>Corner Tinggi</v>
      </c>
      <c r="Y256" t="str">
        <f t="shared" si="33"/>
        <v>Yellow Card Tinggi</v>
      </c>
      <c r="Z256" t="str">
        <f t="shared" si="34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Rendah</v>
      </c>
      <c r="R257" t="str">
        <f t="shared" si="35"/>
        <v>Possession Tinggi</v>
      </c>
      <c r="S257" t="str">
        <f t="shared" si="39"/>
        <v>Total Pass Tinggi</v>
      </c>
      <c r="T257" t="str">
        <f t="shared" si="31"/>
        <v>Pass Sukses Tinggi</v>
      </c>
      <c r="U257" t="str">
        <f t="shared" si="32"/>
        <v>Total Shot Rendah</v>
      </c>
      <c r="V257" t="str">
        <f t="shared" si="36"/>
        <v>Shot on Target Rendah</v>
      </c>
      <c r="W257" t="str">
        <f t="shared" si="37"/>
        <v>Fouls Normal</v>
      </c>
      <c r="X257" t="str">
        <f t="shared" si="38"/>
        <v>Corner Tinggi</v>
      </c>
      <c r="Y257" t="str">
        <f t="shared" si="33"/>
        <v>Yellow Card Rendah</v>
      </c>
      <c r="Z257" t="str">
        <f t="shared" si="34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Rendah</v>
      </c>
      <c r="R258" t="str">
        <f t="shared" si="35"/>
        <v>Possession Normal</v>
      </c>
      <c r="S258" t="str">
        <f t="shared" si="39"/>
        <v>Total Pass Normal</v>
      </c>
      <c r="T258" t="str">
        <f t="shared" si="31"/>
        <v>Pass Sukses Rendah</v>
      </c>
      <c r="U258" t="str">
        <f t="shared" si="32"/>
        <v>Total Shot Tinggi</v>
      </c>
      <c r="V258" t="str">
        <f t="shared" si="36"/>
        <v>Shot on Target Tinggi</v>
      </c>
      <c r="W258" t="str">
        <f t="shared" si="37"/>
        <v>Fouls Tinggi</v>
      </c>
      <c r="X258" t="str">
        <f t="shared" si="38"/>
        <v>Corner Rendah</v>
      </c>
      <c r="Y258" t="str">
        <f t="shared" si="33"/>
        <v>Yellow Card Rendah</v>
      </c>
      <c r="Z258" t="str">
        <f t="shared" si="34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IF(B259&gt;$Q$1,"xG Tinggi",IF(B259&gt;($Q$1/5*4),"xG Normal","xG Rendah"))</f>
        <v>xG Rendah</v>
      </c>
      <c r="R259" t="str">
        <f t="shared" si="35"/>
        <v>Possession Normal</v>
      </c>
      <c r="S259" t="str">
        <f t="shared" si="39"/>
        <v>Total Pass Normal</v>
      </c>
      <c r="T259" t="str">
        <f t="shared" ref="T259:T322" si="41">IF(E259&gt;$T$1,"Pass Sukses Tinggi",IF(E259&gt;($T$1/5*4),"Pass Sukses Normal","Pass Sukses Rendah"))</f>
        <v>Pass Sukses Normal</v>
      </c>
      <c r="U259" t="str">
        <f t="shared" ref="U259:U322" si="42">IF(J259&gt;$U$1,"Total Shot Tinggi",IF(J259&gt;($U$1/5*4),"Total Shot Normal","Total Shot Rendah"))</f>
        <v>Total Shot Rendah</v>
      </c>
      <c r="V259" t="str">
        <f t="shared" si="36"/>
        <v>Shot on Target Rendah</v>
      </c>
      <c r="W259" t="str">
        <f t="shared" si="37"/>
        <v>Fouls Normal</v>
      </c>
      <c r="X259" t="str">
        <f t="shared" si="38"/>
        <v>Corner Normal</v>
      </c>
      <c r="Y259" t="str">
        <f t="shared" ref="Y259:Y322" si="43">IF(N259&lt;$Y$1,"Yellow Card Rendah","Yellow Card Tinggi")</f>
        <v>Yellow Card Rendah</v>
      </c>
      <c r="Z259" t="str">
        <f t="shared" ref="Z259:Z322" si="44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Tinggi</v>
      </c>
      <c r="R260" t="str">
        <f t="shared" ref="R260:R323" si="45">IF(C260&gt;$R$1,"Possession Tinggi",IF(C260&gt;($R$1/5*4),"Possession Normal","Possession Rendah"))</f>
        <v>Possession Tinggi</v>
      </c>
      <c r="S260" t="str">
        <f t="shared" si="39"/>
        <v>Total Pass Tinggi</v>
      </c>
      <c r="T260" t="str">
        <f t="shared" si="41"/>
        <v>Pass Sukses Tinggi</v>
      </c>
      <c r="U260" t="str">
        <f t="shared" si="42"/>
        <v>Total Shot Normal</v>
      </c>
      <c r="V260" t="str">
        <f t="shared" ref="V260:V323" si="46">IF(K260&gt;$V$1,"Shot on Target Tinggi",IF(K260&gt;($V$1/5*4),"Shot on Target Normal","Shot on Target Rendah"))</f>
        <v>Shot on Target Tinggi</v>
      </c>
      <c r="W260" t="str">
        <f t="shared" ref="W260:W323" si="47">IF(L260&gt;$W$1,"Fouls Tinggi",IF(L260&gt;($W$1/5*4),"Fouls Normal","Fouls Rendah"))</f>
        <v>Fouls Tinggi</v>
      </c>
      <c r="X260" t="str">
        <f t="shared" ref="X260:X323" si="48">IF(M260&gt;$X$1,"Corner Tinggi",IF(M260&gt;($X$1/5*4),"Corner Normal","Corner Rendah"))</f>
        <v>Corner Rendah</v>
      </c>
      <c r="Y260" t="str">
        <f t="shared" si="43"/>
        <v>Yellow Card Rendah</v>
      </c>
      <c r="Z260" t="str">
        <f t="shared" si="44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Tinggi</v>
      </c>
      <c r="R261" t="str">
        <f t="shared" si="45"/>
        <v>Possession Tinggi</v>
      </c>
      <c r="S261" t="str">
        <f t="shared" ref="S261:S324" si="49">IF(D261&gt;$S$1,"Total Pass Tinggi",IF(D261&gt;($S$1/5*4),"Total Pass Normal","Total Pass Rendah"))</f>
        <v>Total Pass Tinggi</v>
      </c>
      <c r="T261" t="str">
        <f t="shared" si="41"/>
        <v>Pass Sukses Tinggi</v>
      </c>
      <c r="U261" t="str">
        <f t="shared" si="42"/>
        <v>Total Shot Tinggi</v>
      </c>
      <c r="V261" t="str">
        <f t="shared" si="46"/>
        <v>Shot on Target Tinggi</v>
      </c>
      <c r="W261" t="str">
        <f t="shared" si="47"/>
        <v>Fouls Normal</v>
      </c>
      <c r="X261" t="str">
        <f t="shared" si="48"/>
        <v>Corner Tinggi</v>
      </c>
      <c r="Y261" t="str">
        <f t="shared" si="43"/>
        <v>Yellow Card Rendah</v>
      </c>
      <c r="Z261" t="str">
        <f t="shared" si="44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Rendah</v>
      </c>
      <c r="R262" t="str">
        <f t="shared" si="45"/>
        <v>Possession Tinggi</v>
      </c>
      <c r="S262" t="str">
        <f t="shared" si="49"/>
        <v>Total Pass Tinggi</v>
      </c>
      <c r="T262" t="str">
        <f t="shared" si="41"/>
        <v>Pass Sukses Tinggi</v>
      </c>
      <c r="U262" t="str">
        <f t="shared" si="42"/>
        <v>Total Shot Tinggi</v>
      </c>
      <c r="V262" t="str">
        <f t="shared" si="46"/>
        <v>Shot on Target Tinggi</v>
      </c>
      <c r="W262" t="str">
        <f t="shared" si="47"/>
        <v>Fouls Rendah</v>
      </c>
      <c r="X262" t="str">
        <f t="shared" si="48"/>
        <v>Corner Tinggi</v>
      </c>
      <c r="Y262" t="str">
        <f t="shared" si="43"/>
        <v>Yellow Card Rendah</v>
      </c>
      <c r="Z262" t="str">
        <f t="shared" si="44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Tinggi</v>
      </c>
      <c r="R263" t="str">
        <f t="shared" si="45"/>
        <v>Possession Normal</v>
      </c>
      <c r="S263" t="str">
        <f t="shared" si="49"/>
        <v>Total Pass Normal</v>
      </c>
      <c r="T263" t="str">
        <f t="shared" si="41"/>
        <v>Pass Sukses Rendah</v>
      </c>
      <c r="U263" t="str">
        <f t="shared" si="42"/>
        <v>Total Shot Normal</v>
      </c>
      <c r="V263" t="str">
        <f t="shared" si="46"/>
        <v>Shot on Target Normal</v>
      </c>
      <c r="W263" t="str">
        <f t="shared" si="47"/>
        <v>Fouls Tinggi</v>
      </c>
      <c r="X263" t="str">
        <f t="shared" si="48"/>
        <v>Corner Rendah</v>
      </c>
      <c r="Y263" t="str">
        <f t="shared" si="43"/>
        <v>Yellow Card Rendah</v>
      </c>
      <c r="Z263" t="str">
        <f t="shared" si="44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Tinggi</v>
      </c>
      <c r="R264" t="str">
        <f t="shared" si="45"/>
        <v>Possession Rendah</v>
      </c>
      <c r="S264" t="str">
        <f t="shared" si="49"/>
        <v>Total Pass Rendah</v>
      </c>
      <c r="T264" t="str">
        <f t="shared" si="41"/>
        <v>Pass Sukses Rendah</v>
      </c>
      <c r="U264" t="str">
        <f t="shared" si="42"/>
        <v>Total Shot Tinggi</v>
      </c>
      <c r="V264" t="str">
        <f t="shared" si="46"/>
        <v>Shot on Target Tinggi</v>
      </c>
      <c r="W264" t="str">
        <f t="shared" si="47"/>
        <v>Fouls Tinggi</v>
      </c>
      <c r="X264" t="str">
        <f t="shared" si="48"/>
        <v>Corner Rendah</v>
      </c>
      <c r="Y264" t="str">
        <f t="shared" si="43"/>
        <v>Yellow Card Tinggi</v>
      </c>
      <c r="Z264" t="str">
        <f t="shared" si="44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Normal</v>
      </c>
      <c r="R265" t="str">
        <f t="shared" si="45"/>
        <v>Possession Tinggi</v>
      </c>
      <c r="S265" t="str">
        <f t="shared" si="49"/>
        <v>Total Pass Tinggi</v>
      </c>
      <c r="T265" t="str">
        <f t="shared" si="41"/>
        <v>Pass Sukses Tinggi</v>
      </c>
      <c r="U265" t="str">
        <f t="shared" si="42"/>
        <v>Total Shot Tinggi</v>
      </c>
      <c r="V265" t="str">
        <f t="shared" si="46"/>
        <v>Shot on Target Tinggi</v>
      </c>
      <c r="W265" t="str">
        <f t="shared" si="47"/>
        <v>Fouls Rendah</v>
      </c>
      <c r="X265" t="str">
        <f t="shared" si="48"/>
        <v>Corner Tinggi</v>
      </c>
      <c r="Y265" t="str">
        <f t="shared" si="43"/>
        <v>Yellow Card Rendah</v>
      </c>
      <c r="Z265" t="str">
        <f t="shared" si="44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Tinggi</v>
      </c>
      <c r="R266" t="str">
        <f t="shared" si="45"/>
        <v>Possession Tinggi</v>
      </c>
      <c r="S266" t="str">
        <f t="shared" si="49"/>
        <v>Total Pass Tinggi</v>
      </c>
      <c r="T266" t="str">
        <f t="shared" si="41"/>
        <v>Pass Sukses Tinggi</v>
      </c>
      <c r="U266" t="str">
        <f t="shared" si="42"/>
        <v>Total Shot Tinggi</v>
      </c>
      <c r="V266" t="str">
        <f t="shared" si="46"/>
        <v>Shot on Target Tinggi</v>
      </c>
      <c r="W266" t="str">
        <f t="shared" si="47"/>
        <v>Fouls Rendah</v>
      </c>
      <c r="X266" t="str">
        <f t="shared" si="48"/>
        <v>Corner Rendah</v>
      </c>
      <c r="Y266" t="str">
        <f t="shared" si="43"/>
        <v>Yellow Card Rendah</v>
      </c>
      <c r="Z266" t="str">
        <f t="shared" si="44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Normal</v>
      </c>
      <c r="R267" t="str">
        <f t="shared" si="45"/>
        <v>Possession Tinggi</v>
      </c>
      <c r="S267" t="str">
        <f t="shared" si="49"/>
        <v>Total Pass Tinggi</v>
      </c>
      <c r="T267" t="str">
        <f t="shared" si="41"/>
        <v>Pass Sukses Tinggi</v>
      </c>
      <c r="U267" t="str">
        <f t="shared" si="42"/>
        <v>Total Shot Normal</v>
      </c>
      <c r="V267" t="str">
        <f t="shared" si="46"/>
        <v>Shot on Target Rendah</v>
      </c>
      <c r="W267" t="str">
        <f t="shared" si="47"/>
        <v>Fouls Rendah</v>
      </c>
      <c r="X267" t="str">
        <f t="shared" si="48"/>
        <v>Corner Rendah</v>
      </c>
      <c r="Y267" t="str">
        <f t="shared" si="43"/>
        <v>Yellow Card Rendah</v>
      </c>
      <c r="Z267" t="str">
        <f t="shared" si="44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Rendah</v>
      </c>
      <c r="R268" t="str">
        <f t="shared" si="45"/>
        <v>Possession Normal</v>
      </c>
      <c r="S268" t="str">
        <f t="shared" si="49"/>
        <v>Total Pass Normal</v>
      </c>
      <c r="T268" t="str">
        <f t="shared" si="41"/>
        <v>Pass Sukses Rendah</v>
      </c>
      <c r="U268" t="str">
        <f t="shared" si="42"/>
        <v>Total Shot Rendah</v>
      </c>
      <c r="V268" t="str">
        <f t="shared" si="46"/>
        <v>Shot on Target Tinggi</v>
      </c>
      <c r="W268" t="str">
        <f t="shared" si="47"/>
        <v>Fouls Normal</v>
      </c>
      <c r="X268" t="str">
        <f t="shared" si="48"/>
        <v>Corner Normal</v>
      </c>
      <c r="Y268" t="str">
        <f t="shared" si="43"/>
        <v>Yellow Card Tinggi</v>
      </c>
      <c r="Z268" t="str">
        <f t="shared" si="44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Rendah</v>
      </c>
      <c r="R269" t="str">
        <f t="shared" si="45"/>
        <v>Possession Rendah</v>
      </c>
      <c r="S269" t="str">
        <f t="shared" si="49"/>
        <v>Total Pass Rendah</v>
      </c>
      <c r="T269" t="str">
        <f t="shared" si="41"/>
        <v>Pass Sukses Rendah</v>
      </c>
      <c r="U269" t="str">
        <f t="shared" si="42"/>
        <v>Total Shot Rendah</v>
      </c>
      <c r="V269" t="str">
        <f t="shared" si="46"/>
        <v>Shot on Target Rendah</v>
      </c>
      <c r="W269" t="str">
        <f t="shared" si="47"/>
        <v>Fouls Normal</v>
      </c>
      <c r="X269" t="str">
        <f t="shared" si="48"/>
        <v>Corner Rendah</v>
      </c>
      <c r="Y269" t="str">
        <f t="shared" si="43"/>
        <v>Yellow Card Rendah</v>
      </c>
      <c r="Z269" t="str">
        <f t="shared" si="44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Normal</v>
      </c>
      <c r="R270" t="str">
        <f t="shared" si="45"/>
        <v>Possession Tinggi</v>
      </c>
      <c r="S270" t="str">
        <f t="shared" si="49"/>
        <v>Total Pass Tinggi</v>
      </c>
      <c r="T270" t="str">
        <f t="shared" si="41"/>
        <v>Pass Sukses Tinggi</v>
      </c>
      <c r="U270" t="str">
        <f t="shared" si="42"/>
        <v>Total Shot Normal</v>
      </c>
      <c r="V270" t="str">
        <f t="shared" si="46"/>
        <v>Shot on Target Tinggi</v>
      </c>
      <c r="W270" t="str">
        <f t="shared" si="47"/>
        <v>Fouls Tinggi</v>
      </c>
      <c r="X270" t="str">
        <f t="shared" si="48"/>
        <v>Corner Tinggi</v>
      </c>
      <c r="Y270" t="str">
        <f t="shared" si="43"/>
        <v>Yellow Card Tinggi</v>
      </c>
      <c r="Z270" t="str">
        <f t="shared" si="44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Tinggi</v>
      </c>
      <c r="R271" t="str">
        <f t="shared" si="45"/>
        <v>Possession Tinggi</v>
      </c>
      <c r="S271" t="str">
        <f t="shared" si="49"/>
        <v>Total Pass Tinggi</v>
      </c>
      <c r="T271" t="str">
        <f t="shared" si="41"/>
        <v>Pass Sukses Tinggi</v>
      </c>
      <c r="U271" t="str">
        <f t="shared" si="42"/>
        <v>Total Shot Normal</v>
      </c>
      <c r="V271" t="str">
        <f t="shared" si="46"/>
        <v>Shot on Target Rendah</v>
      </c>
      <c r="W271" t="str">
        <f t="shared" si="47"/>
        <v>Fouls Tinggi</v>
      </c>
      <c r="X271" t="str">
        <f t="shared" si="48"/>
        <v>Corner Rendah</v>
      </c>
      <c r="Y271" t="str">
        <f t="shared" si="43"/>
        <v>Yellow Card Rendah</v>
      </c>
      <c r="Z271" t="str">
        <f t="shared" si="44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Normal</v>
      </c>
      <c r="R272" t="str">
        <f t="shared" si="45"/>
        <v>Possession Tinggi</v>
      </c>
      <c r="S272" t="str">
        <f t="shared" si="49"/>
        <v>Total Pass Tinggi</v>
      </c>
      <c r="T272" t="str">
        <f t="shared" si="41"/>
        <v>Pass Sukses Tinggi</v>
      </c>
      <c r="U272" t="str">
        <f t="shared" si="42"/>
        <v>Total Shot Rendah</v>
      </c>
      <c r="V272" t="str">
        <f t="shared" si="46"/>
        <v>Shot on Target Rendah</v>
      </c>
      <c r="W272" t="str">
        <f t="shared" si="47"/>
        <v>Fouls Tinggi</v>
      </c>
      <c r="X272" t="str">
        <f t="shared" si="48"/>
        <v>Corner Rendah</v>
      </c>
      <c r="Y272" t="str">
        <f t="shared" si="43"/>
        <v>Yellow Card Rendah</v>
      </c>
      <c r="Z272" t="str">
        <f t="shared" si="44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Rendah</v>
      </c>
      <c r="R273" t="str">
        <f t="shared" si="45"/>
        <v>Possession Rendah</v>
      </c>
      <c r="S273" t="str">
        <f t="shared" si="49"/>
        <v>Total Pass Rendah</v>
      </c>
      <c r="T273" t="str">
        <f t="shared" si="41"/>
        <v>Pass Sukses Rendah</v>
      </c>
      <c r="U273" t="str">
        <f t="shared" si="42"/>
        <v>Total Shot Rendah</v>
      </c>
      <c r="V273" t="str">
        <f t="shared" si="46"/>
        <v>Shot on Target Normal</v>
      </c>
      <c r="W273" t="str">
        <f t="shared" si="47"/>
        <v>Fouls Normal</v>
      </c>
      <c r="X273" t="str">
        <f t="shared" si="48"/>
        <v>Corner Rendah</v>
      </c>
      <c r="Y273" t="str">
        <f t="shared" si="43"/>
        <v>Yellow Card Tinggi</v>
      </c>
      <c r="Z273" t="str">
        <f t="shared" si="44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Tinggi</v>
      </c>
      <c r="R274" t="str">
        <f t="shared" si="45"/>
        <v>Possession Tinggi</v>
      </c>
      <c r="S274" t="str">
        <f t="shared" si="49"/>
        <v>Total Pass Tinggi</v>
      </c>
      <c r="T274" t="str">
        <f t="shared" si="41"/>
        <v>Pass Sukses Tinggi</v>
      </c>
      <c r="U274" t="str">
        <f t="shared" si="42"/>
        <v>Total Shot Rendah</v>
      </c>
      <c r="V274" t="str">
        <f t="shared" si="46"/>
        <v>Shot on Target Normal</v>
      </c>
      <c r="W274" t="str">
        <f t="shared" si="47"/>
        <v>Fouls Rendah</v>
      </c>
      <c r="X274" t="str">
        <f t="shared" si="48"/>
        <v>Corner Rendah</v>
      </c>
      <c r="Y274" t="str">
        <f t="shared" si="43"/>
        <v>Yellow Card Rendah</v>
      </c>
      <c r="Z274" t="str">
        <f t="shared" si="44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Tinggi</v>
      </c>
      <c r="R275" t="str">
        <f t="shared" si="45"/>
        <v>Possession Tinggi</v>
      </c>
      <c r="S275" t="str">
        <f t="shared" si="49"/>
        <v>Total Pass Normal</v>
      </c>
      <c r="T275" t="str">
        <f t="shared" si="41"/>
        <v>Pass Sukses Normal</v>
      </c>
      <c r="U275" t="str">
        <f t="shared" si="42"/>
        <v>Total Shot Tinggi</v>
      </c>
      <c r="V275" t="str">
        <f t="shared" si="46"/>
        <v>Shot on Target Normal</v>
      </c>
      <c r="W275" t="str">
        <f t="shared" si="47"/>
        <v>Fouls Rendah</v>
      </c>
      <c r="X275" t="str">
        <f t="shared" si="48"/>
        <v>Corner Normal</v>
      </c>
      <c r="Y275" t="str">
        <f t="shared" si="43"/>
        <v>Yellow Card Tinggi</v>
      </c>
      <c r="Z275" t="str">
        <f t="shared" si="44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Tinggi</v>
      </c>
      <c r="R276" t="str">
        <f t="shared" si="45"/>
        <v>Possession Tinggi</v>
      </c>
      <c r="S276" t="str">
        <f t="shared" si="49"/>
        <v>Total Pass Tinggi</v>
      </c>
      <c r="T276" t="str">
        <f t="shared" si="41"/>
        <v>Pass Sukses Tinggi</v>
      </c>
      <c r="U276" t="str">
        <f t="shared" si="42"/>
        <v>Total Shot Tinggi</v>
      </c>
      <c r="V276" t="str">
        <f t="shared" si="46"/>
        <v>Shot on Target Tinggi</v>
      </c>
      <c r="W276" t="str">
        <f t="shared" si="47"/>
        <v>Fouls Normal</v>
      </c>
      <c r="X276" t="str">
        <f t="shared" si="48"/>
        <v>Corner Tinggi</v>
      </c>
      <c r="Y276" t="str">
        <f t="shared" si="43"/>
        <v>Yellow Card Rendah</v>
      </c>
      <c r="Z276" t="str">
        <f t="shared" si="44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Rendah</v>
      </c>
      <c r="R277" t="str">
        <f t="shared" si="45"/>
        <v>Possession Tinggi</v>
      </c>
      <c r="S277" t="str">
        <f t="shared" si="49"/>
        <v>Total Pass Tinggi</v>
      </c>
      <c r="T277" t="str">
        <f t="shared" si="41"/>
        <v>Pass Sukses Tinggi</v>
      </c>
      <c r="U277" t="str">
        <f t="shared" si="42"/>
        <v>Total Shot Tinggi</v>
      </c>
      <c r="V277" t="str">
        <f t="shared" si="46"/>
        <v>Shot on Target Rendah</v>
      </c>
      <c r="W277" t="str">
        <f t="shared" si="47"/>
        <v>Fouls Normal</v>
      </c>
      <c r="X277" t="str">
        <f t="shared" si="48"/>
        <v>Corner Tinggi</v>
      </c>
      <c r="Y277" t="str">
        <f t="shared" si="43"/>
        <v>Yellow Card Rendah</v>
      </c>
      <c r="Z277" t="str">
        <f t="shared" si="44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Rendah</v>
      </c>
      <c r="R278" t="str">
        <f t="shared" si="45"/>
        <v>Possession Tinggi</v>
      </c>
      <c r="S278" t="str">
        <f t="shared" si="49"/>
        <v>Total Pass Tinggi</v>
      </c>
      <c r="T278" t="str">
        <f t="shared" si="41"/>
        <v>Pass Sukses Tinggi</v>
      </c>
      <c r="U278" t="str">
        <f t="shared" si="42"/>
        <v>Total Shot Normal</v>
      </c>
      <c r="V278" t="str">
        <f t="shared" si="46"/>
        <v>Shot on Target Rendah</v>
      </c>
      <c r="W278" t="str">
        <f t="shared" si="47"/>
        <v>Fouls Normal</v>
      </c>
      <c r="X278" t="str">
        <f t="shared" si="48"/>
        <v>Corner Normal</v>
      </c>
      <c r="Y278" t="str">
        <f t="shared" si="43"/>
        <v>Yellow Card Rendah</v>
      </c>
      <c r="Z278" t="str">
        <f t="shared" si="44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Tinggi</v>
      </c>
      <c r="R279" t="str">
        <f t="shared" si="45"/>
        <v>Possession Tinggi</v>
      </c>
      <c r="S279" t="str">
        <f t="shared" si="49"/>
        <v>Total Pass Tinggi</v>
      </c>
      <c r="T279" t="str">
        <f t="shared" si="41"/>
        <v>Pass Sukses Tinggi</v>
      </c>
      <c r="U279" t="str">
        <f t="shared" si="42"/>
        <v>Total Shot Tinggi</v>
      </c>
      <c r="V279" t="str">
        <f t="shared" si="46"/>
        <v>Shot on Target Tinggi</v>
      </c>
      <c r="W279" t="str">
        <f t="shared" si="47"/>
        <v>Fouls Tinggi</v>
      </c>
      <c r="X279" t="str">
        <f t="shared" si="48"/>
        <v>Corner Tinggi</v>
      </c>
      <c r="Y279" t="str">
        <f t="shared" si="43"/>
        <v>Yellow Card Rendah</v>
      </c>
      <c r="Z279" t="str">
        <f t="shared" si="44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Tinggi</v>
      </c>
      <c r="R280" t="str">
        <f t="shared" si="45"/>
        <v>Possession Tinggi</v>
      </c>
      <c r="S280" t="str">
        <f t="shared" si="49"/>
        <v>Total Pass Tinggi</v>
      </c>
      <c r="T280" t="str">
        <f t="shared" si="41"/>
        <v>Pass Sukses Tinggi</v>
      </c>
      <c r="U280" t="str">
        <f t="shared" si="42"/>
        <v>Total Shot Normal</v>
      </c>
      <c r="V280" t="str">
        <f t="shared" si="46"/>
        <v>Shot on Target Normal</v>
      </c>
      <c r="W280" t="str">
        <f t="shared" si="47"/>
        <v>Fouls Tinggi</v>
      </c>
      <c r="X280" t="str">
        <f t="shared" si="48"/>
        <v>Corner Rendah</v>
      </c>
      <c r="Y280" t="str">
        <f t="shared" si="43"/>
        <v>Yellow Card Tinggi</v>
      </c>
      <c r="Z280" t="str">
        <f t="shared" si="44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Tinggi</v>
      </c>
      <c r="R281" t="str">
        <f t="shared" si="45"/>
        <v>Possession Rendah</v>
      </c>
      <c r="S281" t="str">
        <f t="shared" si="49"/>
        <v>Total Pass Rendah</v>
      </c>
      <c r="T281" t="str">
        <f t="shared" si="41"/>
        <v>Pass Sukses Rendah</v>
      </c>
      <c r="U281" t="str">
        <f t="shared" si="42"/>
        <v>Total Shot Rendah</v>
      </c>
      <c r="V281" t="str">
        <f t="shared" si="46"/>
        <v>Shot on Target Tinggi</v>
      </c>
      <c r="W281" t="str">
        <f t="shared" si="47"/>
        <v>Fouls Rendah</v>
      </c>
      <c r="X281" t="str">
        <f t="shared" si="48"/>
        <v>Corner Rendah</v>
      </c>
      <c r="Y281" t="str">
        <f t="shared" si="43"/>
        <v>Yellow Card Rendah</v>
      </c>
      <c r="Z281" t="str">
        <f t="shared" si="44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Rendah</v>
      </c>
      <c r="R282" t="str">
        <f t="shared" si="45"/>
        <v>Possession Tinggi</v>
      </c>
      <c r="S282" t="str">
        <f t="shared" si="49"/>
        <v>Total Pass Tinggi</v>
      </c>
      <c r="T282" t="str">
        <f t="shared" si="41"/>
        <v>Pass Sukses Normal</v>
      </c>
      <c r="U282" t="str">
        <f t="shared" si="42"/>
        <v>Total Shot Rendah</v>
      </c>
      <c r="V282" t="str">
        <f t="shared" si="46"/>
        <v>Shot on Target Rendah</v>
      </c>
      <c r="W282" t="str">
        <f t="shared" si="47"/>
        <v>Fouls Rendah</v>
      </c>
      <c r="X282" t="str">
        <f t="shared" si="48"/>
        <v>Corner Rendah</v>
      </c>
      <c r="Y282" t="str">
        <f t="shared" si="43"/>
        <v>Yellow Card Rendah</v>
      </c>
      <c r="Z282" t="str">
        <f t="shared" si="44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Rendah</v>
      </c>
      <c r="R283" t="str">
        <f t="shared" si="45"/>
        <v>Possession Tinggi</v>
      </c>
      <c r="S283" t="str">
        <f t="shared" si="49"/>
        <v>Total Pass Tinggi</v>
      </c>
      <c r="T283" t="str">
        <f t="shared" si="41"/>
        <v>Pass Sukses Tinggi</v>
      </c>
      <c r="U283" t="str">
        <f t="shared" si="42"/>
        <v>Total Shot Tinggi</v>
      </c>
      <c r="V283" t="str">
        <f t="shared" si="46"/>
        <v>Shot on Target Tinggi</v>
      </c>
      <c r="W283" t="str">
        <f t="shared" si="47"/>
        <v>Fouls Tinggi</v>
      </c>
      <c r="X283" t="str">
        <f t="shared" si="48"/>
        <v>Corner Tinggi</v>
      </c>
      <c r="Y283" t="str">
        <f t="shared" si="43"/>
        <v>Yellow Card Rendah</v>
      </c>
      <c r="Z283" t="str">
        <f t="shared" si="44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Rendah</v>
      </c>
      <c r="R284" t="str">
        <f t="shared" si="45"/>
        <v>Possession Tinggi</v>
      </c>
      <c r="S284" t="str">
        <f t="shared" si="49"/>
        <v>Total Pass Normal</v>
      </c>
      <c r="T284" t="str">
        <f t="shared" si="41"/>
        <v>Pass Sukses Normal</v>
      </c>
      <c r="U284" t="str">
        <f t="shared" si="42"/>
        <v>Total Shot Normal</v>
      </c>
      <c r="V284" t="str">
        <f t="shared" si="46"/>
        <v>Shot on Target Normal</v>
      </c>
      <c r="W284" t="str">
        <f t="shared" si="47"/>
        <v>Fouls Rendah</v>
      </c>
      <c r="X284" t="str">
        <f t="shared" si="48"/>
        <v>Corner Tinggi</v>
      </c>
      <c r="Y284" t="str">
        <f t="shared" si="43"/>
        <v>Yellow Card Rendah</v>
      </c>
      <c r="Z284" t="str">
        <f t="shared" si="44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Tinggi</v>
      </c>
      <c r="R285" t="str">
        <f t="shared" si="45"/>
        <v>Possession Tinggi</v>
      </c>
      <c r="S285" t="str">
        <f t="shared" si="49"/>
        <v>Total Pass Tinggi</v>
      </c>
      <c r="T285" t="str">
        <f t="shared" si="41"/>
        <v>Pass Sukses Tinggi</v>
      </c>
      <c r="U285" t="str">
        <f t="shared" si="42"/>
        <v>Total Shot Normal</v>
      </c>
      <c r="V285" t="str">
        <f t="shared" si="46"/>
        <v>Shot on Target Rendah</v>
      </c>
      <c r="W285" t="str">
        <f t="shared" si="47"/>
        <v>Fouls Normal</v>
      </c>
      <c r="X285" t="str">
        <f t="shared" si="48"/>
        <v>Corner Rendah</v>
      </c>
      <c r="Y285" t="str">
        <f t="shared" si="43"/>
        <v>Yellow Card Rendah</v>
      </c>
      <c r="Z285" t="str">
        <f t="shared" si="44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Normal</v>
      </c>
      <c r="R286" t="str">
        <f t="shared" si="45"/>
        <v>Possession Tinggi</v>
      </c>
      <c r="S286" t="str">
        <f t="shared" si="49"/>
        <v>Total Pass Tinggi</v>
      </c>
      <c r="T286" t="str">
        <f t="shared" si="41"/>
        <v>Pass Sukses Tinggi</v>
      </c>
      <c r="U286" t="str">
        <f t="shared" si="42"/>
        <v>Total Shot Rendah</v>
      </c>
      <c r="V286" t="str">
        <f t="shared" si="46"/>
        <v>Shot on Target Rendah</v>
      </c>
      <c r="W286" t="str">
        <f t="shared" si="47"/>
        <v>Fouls Tinggi</v>
      </c>
      <c r="X286" t="str">
        <f t="shared" si="48"/>
        <v>Corner Normal</v>
      </c>
      <c r="Y286" t="str">
        <f t="shared" si="43"/>
        <v>Yellow Card Rendah</v>
      </c>
      <c r="Z286" t="str">
        <f t="shared" si="44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Tinggi</v>
      </c>
      <c r="R287" t="str">
        <f t="shared" si="45"/>
        <v>Possession Tinggi</v>
      </c>
      <c r="S287" t="str">
        <f t="shared" si="49"/>
        <v>Total Pass Tinggi</v>
      </c>
      <c r="T287" t="str">
        <f t="shared" si="41"/>
        <v>Pass Sukses Tinggi</v>
      </c>
      <c r="U287" t="str">
        <f t="shared" si="42"/>
        <v>Total Shot Tinggi</v>
      </c>
      <c r="V287" t="str">
        <f t="shared" si="46"/>
        <v>Shot on Target Tinggi</v>
      </c>
      <c r="W287" t="str">
        <f t="shared" si="47"/>
        <v>Fouls Tinggi</v>
      </c>
      <c r="X287" t="str">
        <f t="shared" si="48"/>
        <v>Corner Rendah</v>
      </c>
      <c r="Y287" t="str">
        <f t="shared" si="43"/>
        <v>Yellow Card Tinggi</v>
      </c>
      <c r="Z287" t="str">
        <f t="shared" si="44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Rendah</v>
      </c>
      <c r="R288" t="str">
        <f t="shared" si="45"/>
        <v>Possession Normal</v>
      </c>
      <c r="S288" t="str">
        <f t="shared" si="49"/>
        <v>Total Pass Normal</v>
      </c>
      <c r="T288" t="str">
        <f t="shared" si="41"/>
        <v>Pass Sukses Normal</v>
      </c>
      <c r="U288" t="str">
        <f t="shared" si="42"/>
        <v>Total Shot Normal</v>
      </c>
      <c r="V288" t="str">
        <f t="shared" si="46"/>
        <v>Shot on Target Normal</v>
      </c>
      <c r="W288" t="str">
        <f t="shared" si="47"/>
        <v>Fouls Normal</v>
      </c>
      <c r="X288" t="str">
        <f t="shared" si="48"/>
        <v>Corner Normal</v>
      </c>
      <c r="Y288" t="str">
        <f t="shared" si="43"/>
        <v>Yellow Card Tinggi</v>
      </c>
      <c r="Z288" t="str">
        <f t="shared" si="44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Rendah</v>
      </c>
      <c r="R289" t="str">
        <f t="shared" si="45"/>
        <v>Possession Tinggi</v>
      </c>
      <c r="S289" t="str">
        <f t="shared" si="49"/>
        <v>Total Pass Tinggi</v>
      </c>
      <c r="T289" t="str">
        <f t="shared" si="41"/>
        <v>Pass Sukses Tinggi</v>
      </c>
      <c r="U289" t="str">
        <f t="shared" si="42"/>
        <v>Total Shot Tinggi</v>
      </c>
      <c r="V289" t="str">
        <f t="shared" si="46"/>
        <v>Shot on Target Normal</v>
      </c>
      <c r="W289" t="str">
        <f t="shared" si="47"/>
        <v>Fouls Tinggi</v>
      </c>
      <c r="X289" t="str">
        <f t="shared" si="48"/>
        <v>Corner Tinggi</v>
      </c>
      <c r="Y289" t="str">
        <f t="shared" si="43"/>
        <v>Yellow Card Rendah</v>
      </c>
      <c r="Z289" t="str">
        <f t="shared" si="44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Rendah</v>
      </c>
      <c r="R290" t="str">
        <f t="shared" si="45"/>
        <v>Possession Tinggi</v>
      </c>
      <c r="S290" t="str">
        <f t="shared" si="49"/>
        <v>Total Pass Tinggi</v>
      </c>
      <c r="T290" t="str">
        <f t="shared" si="41"/>
        <v>Pass Sukses Tinggi</v>
      </c>
      <c r="U290" t="str">
        <f t="shared" si="42"/>
        <v>Total Shot Normal</v>
      </c>
      <c r="V290" t="str">
        <f t="shared" si="46"/>
        <v>Shot on Target Rendah</v>
      </c>
      <c r="W290" t="str">
        <f t="shared" si="47"/>
        <v>Fouls Rendah</v>
      </c>
      <c r="X290" t="str">
        <f t="shared" si="48"/>
        <v>Corner Tinggi</v>
      </c>
      <c r="Y290" t="str">
        <f t="shared" si="43"/>
        <v>Yellow Card Rendah</v>
      </c>
      <c r="Z290" t="str">
        <f t="shared" si="44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Tinggi</v>
      </c>
      <c r="R291" t="str">
        <f t="shared" si="45"/>
        <v>Possession Tinggi</v>
      </c>
      <c r="S291" t="str">
        <f t="shared" si="49"/>
        <v>Total Pass Tinggi</v>
      </c>
      <c r="T291" t="str">
        <f t="shared" si="41"/>
        <v>Pass Sukses Tinggi</v>
      </c>
      <c r="U291" t="str">
        <f t="shared" si="42"/>
        <v>Total Shot Tinggi</v>
      </c>
      <c r="V291" t="str">
        <f t="shared" si="46"/>
        <v>Shot on Target Normal</v>
      </c>
      <c r="W291" t="str">
        <f t="shared" si="47"/>
        <v>Fouls Rendah</v>
      </c>
      <c r="X291" t="str">
        <f t="shared" si="48"/>
        <v>Corner Normal</v>
      </c>
      <c r="Y291" t="str">
        <f t="shared" si="43"/>
        <v>Yellow Card Rendah</v>
      </c>
      <c r="Z291" t="str">
        <f t="shared" si="44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Normal</v>
      </c>
      <c r="R292" t="str">
        <f t="shared" si="45"/>
        <v>Possession Normal</v>
      </c>
      <c r="S292" t="str">
        <f t="shared" si="49"/>
        <v>Total Pass Normal</v>
      </c>
      <c r="T292" t="str">
        <f t="shared" si="41"/>
        <v>Pass Sukses Normal</v>
      </c>
      <c r="U292" t="str">
        <f t="shared" si="42"/>
        <v>Total Shot Rendah</v>
      </c>
      <c r="V292" t="str">
        <f t="shared" si="46"/>
        <v>Shot on Target Rendah</v>
      </c>
      <c r="W292" t="str">
        <f t="shared" si="47"/>
        <v>Fouls Tinggi</v>
      </c>
      <c r="X292" t="str">
        <f t="shared" si="48"/>
        <v>Corner Rendah</v>
      </c>
      <c r="Y292" t="str">
        <f t="shared" si="43"/>
        <v>Yellow Card Tinggi</v>
      </c>
      <c r="Z292" t="str">
        <f t="shared" si="44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Rendah</v>
      </c>
      <c r="R293" t="str">
        <f t="shared" si="45"/>
        <v>Possession Rendah</v>
      </c>
      <c r="S293" t="str">
        <f t="shared" si="49"/>
        <v>Total Pass Rendah</v>
      </c>
      <c r="T293" t="str">
        <f t="shared" si="41"/>
        <v>Pass Sukses Rendah</v>
      </c>
      <c r="U293" t="str">
        <f t="shared" si="42"/>
        <v>Total Shot Rendah</v>
      </c>
      <c r="V293" t="str">
        <f t="shared" si="46"/>
        <v>Shot on Target Rendah</v>
      </c>
      <c r="W293" t="str">
        <f t="shared" si="47"/>
        <v>Fouls Rendah</v>
      </c>
      <c r="X293" t="str">
        <f t="shared" si="48"/>
        <v>Corner Rendah</v>
      </c>
      <c r="Y293" t="str">
        <f t="shared" si="43"/>
        <v>Yellow Card Rendah</v>
      </c>
      <c r="Z293" t="str">
        <f t="shared" si="44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Tinggi</v>
      </c>
      <c r="R294" t="str">
        <f t="shared" si="45"/>
        <v>Possession Tinggi</v>
      </c>
      <c r="S294" t="str">
        <f t="shared" si="49"/>
        <v>Total Pass Tinggi</v>
      </c>
      <c r="T294" t="str">
        <f t="shared" si="41"/>
        <v>Pass Sukses Tinggi</v>
      </c>
      <c r="U294" t="str">
        <f t="shared" si="42"/>
        <v>Total Shot Tinggi</v>
      </c>
      <c r="V294" t="str">
        <f t="shared" si="46"/>
        <v>Shot on Target Tinggi</v>
      </c>
      <c r="W294" t="str">
        <f t="shared" si="47"/>
        <v>Fouls Tinggi</v>
      </c>
      <c r="X294" t="str">
        <f t="shared" si="48"/>
        <v>Corner Tinggi</v>
      </c>
      <c r="Y294" t="str">
        <f t="shared" si="43"/>
        <v>Yellow Card Rendah</v>
      </c>
      <c r="Z294" t="str">
        <f t="shared" si="44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Rendah</v>
      </c>
      <c r="R295" t="str">
        <f t="shared" si="45"/>
        <v>Possession Tinggi</v>
      </c>
      <c r="S295" t="str">
        <f t="shared" si="49"/>
        <v>Total Pass Tinggi</v>
      </c>
      <c r="T295" t="str">
        <f t="shared" si="41"/>
        <v>Pass Sukses Tinggi</v>
      </c>
      <c r="U295" t="str">
        <f t="shared" si="42"/>
        <v>Total Shot Normal</v>
      </c>
      <c r="V295" t="str">
        <f t="shared" si="46"/>
        <v>Shot on Target Normal</v>
      </c>
      <c r="W295" t="str">
        <f t="shared" si="47"/>
        <v>Fouls Tinggi</v>
      </c>
      <c r="X295" t="str">
        <f t="shared" si="48"/>
        <v>Corner Rendah</v>
      </c>
      <c r="Y295" t="str">
        <f t="shared" si="43"/>
        <v>Yellow Card Rendah</v>
      </c>
      <c r="Z295" t="str">
        <f t="shared" si="44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Tinggi</v>
      </c>
      <c r="R296" t="str">
        <f t="shared" si="45"/>
        <v>Possession Tinggi</v>
      </c>
      <c r="S296" t="str">
        <f t="shared" si="49"/>
        <v>Total Pass Tinggi</v>
      </c>
      <c r="T296" t="str">
        <f t="shared" si="41"/>
        <v>Pass Sukses Tinggi</v>
      </c>
      <c r="U296" t="str">
        <f t="shared" si="42"/>
        <v>Total Shot Tinggi</v>
      </c>
      <c r="V296" t="str">
        <f t="shared" si="46"/>
        <v>Shot on Target Tinggi</v>
      </c>
      <c r="W296" t="str">
        <f t="shared" si="47"/>
        <v>Fouls Normal</v>
      </c>
      <c r="X296" t="str">
        <f t="shared" si="48"/>
        <v>Corner Normal</v>
      </c>
      <c r="Y296" t="str">
        <f t="shared" si="43"/>
        <v>Yellow Card Rendah</v>
      </c>
      <c r="Z296" t="str">
        <f t="shared" si="44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Normal</v>
      </c>
      <c r="R297" t="str">
        <f t="shared" si="45"/>
        <v>Possession Normal</v>
      </c>
      <c r="S297" t="str">
        <f t="shared" si="49"/>
        <v>Total Pass Normal</v>
      </c>
      <c r="T297" t="str">
        <f t="shared" si="41"/>
        <v>Pass Sukses Normal</v>
      </c>
      <c r="U297" t="str">
        <f t="shared" si="42"/>
        <v>Total Shot Tinggi</v>
      </c>
      <c r="V297" t="str">
        <f t="shared" si="46"/>
        <v>Shot on Target Normal</v>
      </c>
      <c r="W297" t="str">
        <f t="shared" si="47"/>
        <v>Fouls Tinggi</v>
      </c>
      <c r="X297" t="str">
        <f t="shared" si="48"/>
        <v>Corner Rendah</v>
      </c>
      <c r="Y297" t="str">
        <f t="shared" si="43"/>
        <v>Yellow Card Rendah</v>
      </c>
      <c r="Z297" t="str">
        <f t="shared" si="44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Rendah</v>
      </c>
      <c r="R298" t="str">
        <f t="shared" si="45"/>
        <v>Possession Normal</v>
      </c>
      <c r="S298" t="str">
        <f t="shared" si="49"/>
        <v>Total Pass Normal</v>
      </c>
      <c r="T298" t="str">
        <f t="shared" si="41"/>
        <v>Pass Sukses Normal</v>
      </c>
      <c r="U298" t="str">
        <f t="shared" si="42"/>
        <v>Total Shot Rendah</v>
      </c>
      <c r="V298" t="str">
        <f t="shared" si="46"/>
        <v>Shot on Target Rendah</v>
      </c>
      <c r="W298" t="str">
        <f t="shared" si="47"/>
        <v>Fouls Tinggi</v>
      </c>
      <c r="X298" t="str">
        <f t="shared" si="48"/>
        <v>Corner Rendah</v>
      </c>
      <c r="Y298" t="str">
        <f t="shared" si="43"/>
        <v>Yellow Card Rendah</v>
      </c>
      <c r="Z298" t="str">
        <f t="shared" si="44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Tinggi</v>
      </c>
      <c r="R299" t="str">
        <f t="shared" si="45"/>
        <v>Possession Tinggi</v>
      </c>
      <c r="S299" t="str">
        <f t="shared" si="49"/>
        <v>Total Pass Tinggi</v>
      </c>
      <c r="T299" t="str">
        <f t="shared" si="41"/>
        <v>Pass Sukses Tinggi</v>
      </c>
      <c r="U299" t="str">
        <f t="shared" si="42"/>
        <v>Total Shot Tinggi</v>
      </c>
      <c r="V299" t="str">
        <f t="shared" si="46"/>
        <v>Shot on Target Rendah</v>
      </c>
      <c r="W299" t="str">
        <f t="shared" si="47"/>
        <v>Fouls Rendah</v>
      </c>
      <c r="X299" t="str">
        <f t="shared" si="48"/>
        <v>Corner Tinggi</v>
      </c>
      <c r="Y299" t="str">
        <f t="shared" si="43"/>
        <v>Yellow Card Rendah</v>
      </c>
      <c r="Z299" t="str">
        <f t="shared" si="44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Rendah</v>
      </c>
      <c r="R300" t="str">
        <f t="shared" si="45"/>
        <v>Possession Tinggi</v>
      </c>
      <c r="S300" t="str">
        <f t="shared" si="49"/>
        <v>Total Pass Normal</v>
      </c>
      <c r="T300" t="str">
        <f t="shared" si="41"/>
        <v>Pass Sukses Normal</v>
      </c>
      <c r="U300" t="str">
        <f t="shared" si="42"/>
        <v>Total Shot Normal</v>
      </c>
      <c r="V300" t="str">
        <f t="shared" si="46"/>
        <v>Shot on Target Tinggi</v>
      </c>
      <c r="W300" t="str">
        <f t="shared" si="47"/>
        <v>Fouls Rendah</v>
      </c>
      <c r="X300" t="str">
        <f t="shared" si="48"/>
        <v>Corner Rendah</v>
      </c>
      <c r="Y300" t="str">
        <f t="shared" si="43"/>
        <v>Yellow Card Tinggi</v>
      </c>
      <c r="Z300" t="str">
        <f t="shared" si="44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Rendah</v>
      </c>
      <c r="R301" t="str">
        <f t="shared" si="45"/>
        <v>Possession Rendah</v>
      </c>
      <c r="S301" t="str">
        <f t="shared" si="49"/>
        <v>Total Pass Rendah</v>
      </c>
      <c r="T301" t="str">
        <f t="shared" si="41"/>
        <v>Pass Sukses Rendah</v>
      </c>
      <c r="U301" t="str">
        <f t="shared" si="42"/>
        <v>Total Shot Rendah</v>
      </c>
      <c r="V301" t="str">
        <f t="shared" si="46"/>
        <v>Shot on Target Rendah</v>
      </c>
      <c r="W301" t="str">
        <f t="shared" si="47"/>
        <v>Fouls Tinggi</v>
      </c>
      <c r="X301" t="str">
        <f t="shared" si="48"/>
        <v>Corner Rendah</v>
      </c>
      <c r="Y301" t="str">
        <f t="shared" si="43"/>
        <v>Yellow Card Tinggi</v>
      </c>
      <c r="Z301" t="str">
        <f t="shared" si="44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Rendah</v>
      </c>
      <c r="R302" t="str">
        <f t="shared" si="45"/>
        <v>Possession Rendah</v>
      </c>
      <c r="S302" t="str">
        <f t="shared" si="49"/>
        <v>Total Pass Rendah</v>
      </c>
      <c r="T302" t="str">
        <f t="shared" si="41"/>
        <v>Pass Sukses Rendah</v>
      </c>
      <c r="U302" t="str">
        <f t="shared" si="42"/>
        <v>Total Shot Rendah</v>
      </c>
      <c r="V302" t="str">
        <f t="shared" si="46"/>
        <v>Shot on Target Rendah</v>
      </c>
      <c r="W302" t="str">
        <f t="shared" si="47"/>
        <v>Fouls Tinggi</v>
      </c>
      <c r="X302" t="str">
        <f t="shared" si="48"/>
        <v>Corner Rendah</v>
      </c>
      <c r="Y302" t="str">
        <f t="shared" si="43"/>
        <v>Yellow Card Rendah</v>
      </c>
      <c r="Z302" t="str">
        <f t="shared" si="44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Rendah</v>
      </c>
      <c r="R303" t="str">
        <f t="shared" si="45"/>
        <v>Possession Normal</v>
      </c>
      <c r="S303" t="str">
        <f t="shared" si="49"/>
        <v>Total Pass Rendah</v>
      </c>
      <c r="T303" t="str">
        <f t="shared" si="41"/>
        <v>Pass Sukses Rendah</v>
      </c>
      <c r="U303" t="str">
        <f t="shared" si="42"/>
        <v>Total Shot Rendah</v>
      </c>
      <c r="V303" t="str">
        <f t="shared" si="46"/>
        <v>Shot on Target Rendah</v>
      </c>
      <c r="W303" t="str">
        <f t="shared" si="47"/>
        <v>Fouls Tinggi</v>
      </c>
      <c r="X303" t="str">
        <f t="shared" si="48"/>
        <v>Corner Rendah</v>
      </c>
      <c r="Y303" t="str">
        <f t="shared" si="43"/>
        <v>Yellow Card Rendah</v>
      </c>
      <c r="Z303" t="str">
        <f t="shared" si="44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Rendah</v>
      </c>
      <c r="R304" t="str">
        <f t="shared" si="45"/>
        <v>Possession Tinggi</v>
      </c>
      <c r="S304" t="str">
        <f t="shared" si="49"/>
        <v>Total Pass Tinggi</v>
      </c>
      <c r="T304" t="str">
        <f t="shared" si="41"/>
        <v>Pass Sukses Tinggi</v>
      </c>
      <c r="U304" t="str">
        <f t="shared" si="42"/>
        <v>Total Shot Rendah</v>
      </c>
      <c r="V304" t="str">
        <f t="shared" si="46"/>
        <v>Shot on Target Rendah</v>
      </c>
      <c r="W304" t="str">
        <f t="shared" si="47"/>
        <v>Fouls Tinggi</v>
      </c>
      <c r="X304" t="str">
        <f t="shared" si="48"/>
        <v>Corner Rendah</v>
      </c>
      <c r="Y304" t="str">
        <f t="shared" si="43"/>
        <v>Yellow Card Rendah</v>
      </c>
      <c r="Z304" t="str">
        <f t="shared" si="44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Tinggi</v>
      </c>
      <c r="R305" t="str">
        <f t="shared" si="45"/>
        <v>Possession Tinggi</v>
      </c>
      <c r="S305" t="str">
        <f t="shared" si="49"/>
        <v>Total Pass Normal</v>
      </c>
      <c r="T305" t="str">
        <f t="shared" si="41"/>
        <v>Pass Sukses Normal</v>
      </c>
      <c r="U305" t="str">
        <f t="shared" si="42"/>
        <v>Total Shot Tinggi</v>
      </c>
      <c r="V305" t="str">
        <f t="shared" si="46"/>
        <v>Shot on Target Tinggi</v>
      </c>
      <c r="W305" t="str">
        <f t="shared" si="47"/>
        <v>Fouls Rendah</v>
      </c>
      <c r="X305" t="str">
        <f t="shared" si="48"/>
        <v>Corner Rendah</v>
      </c>
      <c r="Y305" t="str">
        <f t="shared" si="43"/>
        <v>Yellow Card Rendah</v>
      </c>
      <c r="Z305" t="str">
        <f t="shared" si="44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Rendah</v>
      </c>
      <c r="R306" t="str">
        <f t="shared" si="45"/>
        <v>Possession Normal</v>
      </c>
      <c r="S306" t="str">
        <f t="shared" si="49"/>
        <v>Total Pass Rendah</v>
      </c>
      <c r="T306" t="str">
        <f t="shared" si="41"/>
        <v>Pass Sukses Rendah</v>
      </c>
      <c r="U306" t="str">
        <f t="shared" si="42"/>
        <v>Total Shot Rendah</v>
      </c>
      <c r="V306" t="str">
        <f t="shared" si="46"/>
        <v>Shot on Target Rendah</v>
      </c>
      <c r="W306" t="str">
        <f t="shared" si="47"/>
        <v>Fouls Tinggi</v>
      </c>
      <c r="X306" t="str">
        <f t="shared" si="48"/>
        <v>Corner Rendah</v>
      </c>
      <c r="Y306" t="str">
        <f t="shared" si="43"/>
        <v>Yellow Card Rendah</v>
      </c>
      <c r="Z306" t="str">
        <f t="shared" si="44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Rendah</v>
      </c>
      <c r="R307" t="str">
        <f t="shared" si="45"/>
        <v>Possession Rendah</v>
      </c>
      <c r="S307" t="str">
        <f t="shared" si="49"/>
        <v>Total Pass Rendah</v>
      </c>
      <c r="T307" t="str">
        <f t="shared" si="41"/>
        <v>Pass Sukses Rendah</v>
      </c>
      <c r="U307" t="str">
        <f t="shared" si="42"/>
        <v>Total Shot Normal</v>
      </c>
      <c r="V307" t="str">
        <f t="shared" si="46"/>
        <v>Shot on Target Tinggi</v>
      </c>
      <c r="W307" t="str">
        <f t="shared" si="47"/>
        <v>Fouls Normal</v>
      </c>
      <c r="X307" t="str">
        <f t="shared" si="48"/>
        <v>Corner Rendah</v>
      </c>
      <c r="Y307" t="str">
        <f t="shared" si="43"/>
        <v>Yellow Card Tinggi</v>
      </c>
      <c r="Z307" t="str">
        <f t="shared" si="44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Tinggi</v>
      </c>
      <c r="R308" t="str">
        <f t="shared" si="45"/>
        <v>Possession Tinggi</v>
      </c>
      <c r="S308" t="str">
        <f t="shared" si="49"/>
        <v>Total Pass Tinggi</v>
      </c>
      <c r="T308" t="str">
        <f t="shared" si="41"/>
        <v>Pass Sukses Tinggi</v>
      </c>
      <c r="U308" t="str">
        <f t="shared" si="42"/>
        <v>Total Shot Tinggi</v>
      </c>
      <c r="V308" t="str">
        <f t="shared" si="46"/>
        <v>Shot on Target Tinggi</v>
      </c>
      <c r="W308" t="str">
        <f t="shared" si="47"/>
        <v>Fouls Tinggi</v>
      </c>
      <c r="X308" t="str">
        <f t="shared" si="48"/>
        <v>Corner Rendah</v>
      </c>
      <c r="Y308" t="str">
        <f t="shared" si="43"/>
        <v>Yellow Card Rendah</v>
      </c>
      <c r="Z308" t="str">
        <f t="shared" si="44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Rendah</v>
      </c>
      <c r="R309" t="str">
        <f t="shared" si="45"/>
        <v>Possession Normal</v>
      </c>
      <c r="S309" t="str">
        <f t="shared" si="49"/>
        <v>Total Pass Normal</v>
      </c>
      <c r="T309" t="str">
        <f t="shared" si="41"/>
        <v>Pass Sukses Normal</v>
      </c>
      <c r="U309" t="str">
        <f t="shared" si="42"/>
        <v>Total Shot Tinggi</v>
      </c>
      <c r="V309" t="str">
        <f t="shared" si="46"/>
        <v>Shot on Target Rendah</v>
      </c>
      <c r="W309" t="str">
        <f t="shared" si="47"/>
        <v>Fouls Tinggi</v>
      </c>
      <c r="X309" t="str">
        <f t="shared" si="48"/>
        <v>Corner Normal</v>
      </c>
      <c r="Y309" t="str">
        <f t="shared" si="43"/>
        <v>Yellow Card Tinggi</v>
      </c>
      <c r="Z309" t="str">
        <f t="shared" si="44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Rendah</v>
      </c>
      <c r="R310" t="str">
        <f t="shared" si="45"/>
        <v>Possession Tinggi</v>
      </c>
      <c r="S310" t="str">
        <f t="shared" si="49"/>
        <v>Total Pass Tinggi</v>
      </c>
      <c r="T310" t="str">
        <f t="shared" si="41"/>
        <v>Pass Sukses Tinggi</v>
      </c>
      <c r="U310" t="str">
        <f t="shared" si="42"/>
        <v>Total Shot Rendah</v>
      </c>
      <c r="V310" t="str">
        <f t="shared" si="46"/>
        <v>Shot on Target Rendah</v>
      </c>
      <c r="W310" t="str">
        <f t="shared" si="47"/>
        <v>Fouls Rendah</v>
      </c>
      <c r="X310" t="str">
        <f t="shared" si="48"/>
        <v>Corner Tinggi</v>
      </c>
      <c r="Y310" t="str">
        <f t="shared" si="43"/>
        <v>Yellow Card Rendah</v>
      </c>
      <c r="Z310" t="str">
        <f t="shared" si="44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Tinggi</v>
      </c>
      <c r="R311" t="str">
        <f t="shared" si="45"/>
        <v>Possession Tinggi</v>
      </c>
      <c r="S311" t="str">
        <f t="shared" si="49"/>
        <v>Total Pass Tinggi</v>
      </c>
      <c r="T311" t="str">
        <f t="shared" si="41"/>
        <v>Pass Sukses Tinggi</v>
      </c>
      <c r="U311" t="str">
        <f t="shared" si="42"/>
        <v>Total Shot Tinggi</v>
      </c>
      <c r="V311" t="str">
        <f t="shared" si="46"/>
        <v>Shot on Target Tinggi</v>
      </c>
      <c r="W311" t="str">
        <f t="shared" si="47"/>
        <v>Fouls Normal</v>
      </c>
      <c r="X311" t="str">
        <f t="shared" si="48"/>
        <v>Corner Rendah</v>
      </c>
      <c r="Y311" t="str">
        <f t="shared" si="43"/>
        <v>Yellow Card Rendah</v>
      </c>
      <c r="Z311" t="str">
        <f t="shared" si="44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Tinggi</v>
      </c>
      <c r="R312" t="str">
        <f t="shared" si="45"/>
        <v>Possession Tinggi</v>
      </c>
      <c r="S312" t="str">
        <f t="shared" si="49"/>
        <v>Total Pass Tinggi</v>
      </c>
      <c r="T312" t="str">
        <f t="shared" si="41"/>
        <v>Pass Sukses Tinggi</v>
      </c>
      <c r="U312" t="str">
        <f t="shared" si="42"/>
        <v>Total Shot Tinggi</v>
      </c>
      <c r="V312" t="str">
        <f t="shared" si="46"/>
        <v>Shot on Target Tinggi</v>
      </c>
      <c r="W312" t="str">
        <f t="shared" si="47"/>
        <v>Fouls Normal</v>
      </c>
      <c r="X312" t="str">
        <f t="shared" si="48"/>
        <v>Corner Rendah</v>
      </c>
      <c r="Y312" t="str">
        <f t="shared" si="43"/>
        <v>Yellow Card Rendah</v>
      </c>
      <c r="Z312" t="str">
        <f t="shared" si="44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Rendah</v>
      </c>
      <c r="R313" t="str">
        <f t="shared" si="45"/>
        <v>Possession Normal</v>
      </c>
      <c r="S313" t="str">
        <f t="shared" si="49"/>
        <v>Total Pass Rendah</v>
      </c>
      <c r="T313" t="str">
        <f t="shared" si="41"/>
        <v>Pass Sukses Rendah</v>
      </c>
      <c r="U313" t="str">
        <f t="shared" si="42"/>
        <v>Total Shot Rendah</v>
      </c>
      <c r="V313" t="str">
        <f t="shared" si="46"/>
        <v>Shot on Target Tinggi</v>
      </c>
      <c r="W313" t="str">
        <f t="shared" si="47"/>
        <v>Fouls Normal</v>
      </c>
      <c r="X313" t="str">
        <f t="shared" si="48"/>
        <v>Corner Rendah</v>
      </c>
      <c r="Y313" t="str">
        <f t="shared" si="43"/>
        <v>Yellow Card Rendah</v>
      </c>
      <c r="Z313" t="str">
        <f t="shared" si="44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Rendah</v>
      </c>
      <c r="R314" t="str">
        <f t="shared" si="45"/>
        <v>Possession Rendah</v>
      </c>
      <c r="S314" t="str">
        <f t="shared" si="49"/>
        <v>Total Pass Rendah</v>
      </c>
      <c r="T314" t="str">
        <f t="shared" si="41"/>
        <v>Pass Sukses Normal</v>
      </c>
      <c r="U314" t="str">
        <f t="shared" si="42"/>
        <v>Total Shot Rendah</v>
      </c>
      <c r="V314" t="str">
        <f t="shared" si="46"/>
        <v>Shot on Target Rendah</v>
      </c>
      <c r="W314" t="str">
        <f t="shared" si="47"/>
        <v>Fouls Normal</v>
      </c>
      <c r="X314" t="str">
        <f t="shared" si="48"/>
        <v>Corner Rendah</v>
      </c>
      <c r="Y314" t="str">
        <f t="shared" si="43"/>
        <v>Yellow Card Tinggi</v>
      </c>
      <c r="Z314" t="str">
        <f t="shared" si="44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Rendah</v>
      </c>
      <c r="R315" t="str">
        <f t="shared" si="45"/>
        <v>Possession Tinggi</v>
      </c>
      <c r="S315" t="str">
        <f t="shared" si="49"/>
        <v>Total Pass Tinggi</v>
      </c>
      <c r="T315" t="str">
        <f t="shared" si="41"/>
        <v>Pass Sukses Tinggi</v>
      </c>
      <c r="U315" t="str">
        <f t="shared" si="42"/>
        <v>Total Shot Tinggi</v>
      </c>
      <c r="V315" t="str">
        <f t="shared" si="46"/>
        <v>Shot on Target Rendah</v>
      </c>
      <c r="W315" t="str">
        <f t="shared" si="47"/>
        <v>Fouls Rendah</v>
      </c>
      <c r="X315" t="str">
        <f t="shared" si="48"/>
        <v>Corner Tinggi</v>
      </c>
      <c r="Y315" t="str">
        <f t="shared" si="43"/>
        <v>Yellow Card Rendah</v>
      </c>
      <c r="Z315" t="str">
        <f t="shared" si="44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Tinggi</v>
      </c>
      <c r="R316" t="str">
        <f t="shared" si="45"/>
        <v>Possession Tinggi</v>
      </c>
      <c r="S316" t="str">
        <f t="shared" si="49"/>
        <v>Total Pass Tinggi</v>
      </c>
      <c r="T316" t="str">
        <f t="shared" si="41"/>
        <v>Pass Sukses Tinggi</v>
      </c>
      <c r="U316" t="str">
        <f t="shared" si="42"/>
        <v>Total Shot Tinggi</v>
      </c>
      <c r="V316" t="str">
        <f t="shared" si="46"/>
        <v>Shot on Target Tinggi</v>
      </c>
      <c r="W316" t="str">
        <f t="shared" si="47"/>
        <v>Fouls Normal</v>
      </c>
      <c r="X316" t="str">
        <f t="shared" si="48"/>
        <v>Corner Tinggi</v>
      </c>
      <c r="Y316" t="str">
        <f t="shared" si="43"/>
        <v>Yellow Card Rendah</v>
      </c>
      <c r="Z316" t="str">
        <f t="shared" si="44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Tinggi</v>
      </c>
      <c r="R317" t="str">
        <f t="shared" si="45"/>
        <v>Possession Tinggi</v>
      </c>
      <c r="S317" t="str">
        <f t="shared" si="49"/>
        <v>Total Pass Tinggi</v>
      </c>
      <c r="T317" t="str">
        <f t="shared" si="41"/>
        <v>Pass Sukses Tinggi</v>
      </c>
      <c r="U317" t="str">
        <f t="shared" si="42"/>
        <v>Total Shot Tinggi</v>
      </c>
      <c r="V317" t="str">
        <f t="shared" si="46"/>
        <v>Shot on Target Tinggi</v>
      </c>
      <c r="W317" t="str">
        <f t="shared" si="47"/>
        <v>Fouls Tinggi</v>
      </c>
      <c r="X317" t="str">
        <f t="shared" si="48"/>
        <v>Corner Tinggi</v>
      </c>
      <c r="Y317" t="str">
        <f t="shared" si="43"/>
        <v>Yellow Card Rendah</v>
      </c>
      <c r="Z317" t="str">
        <f t="shared" si="44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Tinggi</v>
      </c>
      <c r="R318" t="str">
        <f t="shared" si="45"/>
        <v>Possession Rendah</v>
      </c>
      <c r="S318" t="str">
        <f t="shared" si="49"/>
        <v>Total Pass Rendah</v>
      </c>
      <c r="T318" t="str">
        <f t="shared" si="41"/>
        <v>Pass Sukses Rendah</v>
      </c>
      <c r="U318" t="str">
        <f t="shared" si="42"/>
        <v>Total Shot Tinggi</v>
      </c>
      <c r="V318" t="str">
        <f t="shared" si="46"/>
        <v>Shot on Target Tinggi</v>
      </c>
      <c r="W318" t="str">
        <f t="shared" si="47"/>
        <v>Fouls Tinggi</v>
      </c>
      <c r="X318" t="str">
        <f t="shared" si="48"/>
        <v>Corner Rendah</v>
      </c>
      <c r="Y318" t="str">
        <f t="shared" si="43"/>
        <v>Yellow Card Rendah</v>
      </c>
      <c r="Z318" t="str">
        <f t="shared" si="44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Tinggi</v>
      </c>
      <c r="R319" t="str">
        <f t="shared" si="45"/>
        <v>Possession Normal</v>
      </c>
      <c r="S319" t="str">
        <f t="shared" si="49"/>
        <v>Total Pass Normal</v>
      </c>
      <c r="T319" t="str">
        <f t="shared" si="41"/>
        <v>Pass Sukses Normal</v>
      </c>
      <c r="U319" t="str">
        <f t="shared" si="42"/>
        <v>Total Shot Tinggi</v>
      </c>
      <c r="V319" t="str">
        <f t="shared" si="46"/>
        <v>Shot on Target Tinggi</v>
      </c>
      <c r="W319" t="str">
        <f t="shared" si="47"/>
        <v>Fouls Rendah</v>
      </c>
      <c r="X319" t="str">
        <f t="shared" si="48"/>
        <v>Corner Tinggi</v>
      </c>
      <c r="Y319" t="str">
        <f t="shared" si="43"/>
        <v>Yellow Card Rendah</v>
      </c>
      <c r="Z319" t="str">
        <f t="shared" si="44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Normal</v>
      </c>
      <c r="R320" t="str">
        <f t="shared" si="45"/>
        <v>Possession Normal</v>
      </c>
      <c r="S320" t="str">
        <f t="shared" si="49"/>
        <v>Total Pass Rendah</v>
      </c>
      <c r="T320" t="str">
        <f t="shared" si="41"/>
        <v>Pass Sukses Rendah</v>
      </c>
      <c r="U320" t="str">
        <f t="shared" si="42"/>
        <v>Total Shot Normal</v>
      </c>
      <c r="V320" t="str">
        <f t="shared" si="46"/>
        <v>Shot on Target Rendah</v>
      </c>
      <c r="W320" t="str">
        <f t="shared" si="47"/>
        <v>Fouls Normal</v>
      </c>
      <c r="X320" t="str">
        <f t="shared" si="48"/>
        <v>Corner Tinggi</v>
      </c>
      <c r="Y320" t="str">
        <f t="shared" si="43"/>
        <v>Yellow Card Tinggi</v>
      </c>
      <c r="Z320" t="str">
        <f t="shared" si="44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Tinggi</v>
      </c>
      <c r="R321" t="str">
        <f t="shared" si="45"/>
        <v>Possession Tinggi</v>
      </c>
      <c r="S321" t="str">
        <f t="shared" si="49"/>
        <v>Total Pass Tinggi</v>
      </c>
      <c r="T321" t="str">
        <f t="shared" si="41"/>
        <v>Pass Sukses Tinggi</v>
      </c>
      <c r="U321" t="str">
        <f t="shared" si="42"/>
        <v>Total Shot Tinggi</v>
      </c>
      <c r="V321" t="str">
        <f t="shared" si="46"/>
        <v>Shot on Target Tinggi</v>
      </c>
      <c r="W321" t="str">
        <f t="shared" si="47"/>
        <v>Fouls Normal</v>
      </c>
      <c r="X321" t="str">
        <f t="shared" si="48"/>
        <v>Corner Normal</v>
      </c>
      <c r="Y321" t="str">
        <f t="shared" si="43"/>
        <v>Yellow Card Rendah</v>
      </c>
      <c r="Z321" t="str">
        <f t="shared" si="44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Tinggi</v>
      </c>
      <c r="R322" t="str">
        <f t="shared" si="45"/>
        <v>Possession Normal</v>
      </c>
      <c r="S322" t="str">
        <f t="shared" si="49"/>
        <v>Total Pass Normal</v>
      </c>
      <c r="T322" t="str">
        <f t="shared" si="41"/>
        <v>Pass Sukses Normal</v>
      </c>
      <c r="U322" t="str">
        <f t="shared" si="42"/>
        <v>Total Shot Tinggi</v>
      </c>
      <c r="V322" t="str">
        <f t="shared" si="46"/>
        <v>Shot on Target Tinggi</v>
      </c>
      <c r="W322" t="str">
        <f t="shared" si="47"/>
        <v>Fouls Rendah</v>
      </c>
      <c r="X322" t="str">
        <f t="shared" si="48"/>
        <v>Corner Rendah</v>
      </c>
      <c r="Y322" t="str">
        <f t="shared" si="43"/>
        <v>Yellow Card Tinggi</v>
      </c>
      <c r="Z322" t="str">
        <f t="shared" si="44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IF(B323&gt;$Q$1,"xG Tinggi",IF(B323&gt;($Q$1/5*4),"xG Normal","xG Rendah"))</f>
        <v>xG Rendah</v>
      </c>
      <c r="R323" t="str">
        <f t="shared" si="45"/>
        <v>Possession Rendah</v>
      </c>
      <c r="S323" t="str">
        <f t="shared" si="49"/>
        <v>Total Pass Rendah</v>
      </c>
      <c r="T323" t="str">
        <f t="shared" ref="T323:T386" si="51">IF(E323&gt;$T$1,"Pass Sukses Tinggi",IF(E323&gt;($T$1/5*4),"Pass Sukses Normal","Pass Sukses Rendah"))</f>
        <v>Pass Sukses Rendah</v>
      </c>
      <c r="U323" t="str">
        <f t="shared" ref="U323:U386" si="52">IF(J323&gt;$U$1,"Total Shot Tinggi",IF(J323&gt;($U$1/5*4),"Total Shot Normal","Total Shot Rendah"))</f>
        <v>Total Shot Rendah</v>
      </c>
      <c r="V323" t="str">
        <f t="shared" si="46"/>
        <v>Shot on Target Rendah</v>
      </c>
      <c r="W323" t="str">
        <f t="shared" si="47"/>
        <v>Fouls Tinggi</v>
      </c>
      <c r="X323" t="str">
        <f t="shared" si="48"/>
        <v>Corner Normal</v>
      </c>
      <c r="Y323" t="str">
        <f t="shared" ref="Y323:Y386" si="53">IF(N323&lt;$Y$1,"Yellow Card Rendah","Yellow Card Tinggi")</f>
        <v>Yellow Card Tinggi</v>
      </c>
      <c r="Z323" t="str">
        <f t="shared" ref="Z323:Z386" si="54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Rendah</v>
      </c>
      <c r="R324" t="str">
        <f t="shared" ref="R324:R387" si="55">IF(C324&gt;$R$1,"Possession Tinggi",IF(C324&gt;($R$1/5*4),"Possession Normal","Possession Rendah"))</f>
        <v>Possession Rendah</v>
      </c>
      <c r="S324" t="str">
        <f t="shared" si="49"/>
        <v>Total Pass Rendah</v>
      </c>
      <c r="T324" t="str">
        <f t="shared" si="51"/>
        <v>Pass Sukses Rendah</v>
      </c>
      <c r="U324" t="str">
        <f t="shared" si="52"/>
        <v>Total Shot Rendah</v>
      </c>
      <c r="V324" t="str">
        <f t="shared" ref="V324:V387" si="56">IF(K324&gt;$V$1,"Shot on Target Tinggi",IF(K324&gt;($V$1/5*4),"Shot on Target Normal","Shot on Target Rendah"))</f>
        <v>Shot on Target Rendah</v>
      </c>
      <c r="W324" t="str">
        <f t="shared" ref="W324:W387" si="57">IF(L324&gt;$W$1,"Fouls Tinggi",IF(L324&gt;($W$1/5*4),"Fouls Normal","Fouls Rendah"))</f>
        <v>Fouls Rendah</v>
      </c>
      <c r="X324" t="str">
        <f t="shared" ref="X324:X387" si="58">IF(M324&gt;$X$1,"Corner Tinggi",IF(M324&gt;($X$1/5*4),"Corner Normal","Corner Rendah"))</f>
        <v>Corner Rendah</v>
      </c>
      <c r="Y324" t="str">
        <f t="shared" si="53"/>
        <v>Yellow Card Tinggi</v>
      </c>
      <c r="Z324" t="str">
        <f t="shared" si="54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Rendah</v>
      </c>
      <c r="R325" t="str">
        <f t="shared" si="55"/>
        <v>Possession Tinggi</v>
      </c>
      <c r="S325" t="str">
        <f t="shared" ref="S325:S388" si="59">IF(D325&gt;$S$1,"Total Pass Tinggi",IF(D325&gt;($S$1/5*4),"Total Pass Normal","Total Pass Rendah"))</f>
        <v>Total Pass Tinggi</v>
      </c>
      <c r="T325" t="str">
        <f t="shared" si="51"/>
        <v>Pass Sukses Tinggi</v>
      </c>
      <c r="U325" t="str">
        <f t="shared" si="52"/>
        <v>Total Shot Normal</v>
      </c>
      <c r="V325" t="str">
        <f t="shared" si="56"/>
        <v>Shot on Target Normal</v>
      </c>
      <c r="W325" t="str">
        <f t="shared" si="57"/>
        <v>Fouls Tinggi</v>
      </c>
      <c r="X325" t="str">
        <f t="shared" si="58"/>
        <v>Corner Rendah</v>
      </c>
      <c r="Y325" t="str">
        <f t="shared" si="53"/>
        <v>Yellow Card Rendah</v>
      </c>
      <c r="Z325" t="str">
        <f t="shared" si="54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Tinggi</v>
      </c>
      <c r="R326" t="str">
        <f t="shared" si="55"/>
        <v>Possession Normal</v>
      </c>
      <c r="S326" t="str">
        <f t="shared" si="59"/>
        <v>Total Pass Normal</v>
      </c>
      <c r="T326" t="str">
        <f t="shared" si="51"/>
        <v>Pass Sukses Normal</v>
      </c>
      <c r="U326" t="str">
        <f t="shared" si="52"/>
        <v>Total Shot Tinggi</v>
      </c>
      <c r="V326" t="str">
        <f t="shared" si="56"/>
        <v>Shot on Target Tinggi</v>
      </c>
      <c r="W326" t="str">
        <f t="shared" si="57"/>
        <v>Fouls Normal</v>
      </c>
      <c r="X326" t="str">
        <f t="shared" si="58"/>
        <v>Corner Tinggi</v>
      </c>
      <c r="Y326" t="str">
        <f t="shared" si="53"/>
        <v>Yellow Card Rendah</v>
      </c>
      <c r="Z326" t="str">
        <f t="shared" si="54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Rendah</v>
      </c>
      <c r="R327" t="str">
        <f t="shared" si="55"/>
        <v>Possession Normal</v>
      </c>
      <c r="S327" t="str">
        <f t="shared" si="59"/>
        <v>Total Pass Normal</v>
      </c>
      <c r="T327" t="str">
        <f t="shared" si="51"/>
        <v>Pass Sukses Rendah</v>
      </c>
      <c r="U327" t="str">
        <f t="shared" si="52"/>
        <v>Total Shot Rendah</v>
      </c>
      <c r="V327" t="str">
        <f t="shared" si="56"/>
        <v>Shot on Target Rendah</v>
      </c>
      <c r="W327" t="str">
        <f t="shared" si="57"/>
        <v>Fouls Tinggi</v>
      </c>
      <c r="X327" t="str">
        <f t="shared" si="58"/>
        <v>Corner Tinggi</v>
      </c>
      <c r="Y327" t="str">
        <f t="shared" si="53"/>
        <v>Yellow Card Rendah</v>
      </c>
      <c r="Z327" t="str">
        <f t="shared" si="54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Rendah</v>
      </c>
      <c r="R328" t="str">
        <f t="shared" si="55"/>
        <v>Possession Rendah</v>
      </c>
      <c r="S328" t="str">
        <f t="shared" si="59"/>
        <v>Total Pass Rendah</v>
      </c>
      <c r="T328" t="str">
        <f t="shared" si="51"/>
        <v>Pass Sukses Rendah</v>
      </c>
      <c r="U328" t="str">
        <f t="shared" si="52"/>
        <v>Total Shot Rendah</v>
      </c>
      <c r="V328" t="str">
        <f t="shared" si="56"/>
        <v>Shot on Target Rendah</v>
      </c>
      <c r="W328" t="str">
        <f t="shared" si="57"/>
        <v>Fouls Normal</v>
      </c>
      <c r="X328" t="str">
        <f t="shared" si="58"/>
        <v>Corner Rendah</v>
      </c>
      <c r="Y328" t="str">
        <f t="shared" si="53"/>
        <v>Yellow Card Rendah</v>
      </c>
      <c r="Z328" t="str">
        <f t="shared" si="54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Normal</v>
      </c>
      <c r="R329" t="str">
        <f t="shared" si="55"/>
        <v>Possession Tinggi</v>
      </c>
      <c r="S329" t="str">
        <f t="shared" si="59"/>
        <v>Total Pass Tinggi</v>
      </c>
      <c r="T329" t="str">
        <f t="shared" si="51"/>
        <v>Pass Sukses Tinggi</v>
      </c>
      <c r="U329" t="str">
        <f t="shared" si="52"/>
        <v>Total Shot Normal</v>
      </c>
      <c r="V329" t="str">
        <f t="shared" si="56"/>
        <v>Shot on Target Rendah</v>
      </c>
      <c r="W329" t="str">
        <f t="shared" si="57"/>
        <v>Fouls Normal</v>
      </c>
      <c r="X329" t="str">
        <f t="shared" si="58"/>
        <v>Corner Tinggi</v>
      </c>
      <c r="Y329" t="str">
        <f t="shared" si="53"/>
        <v>Yellow Card Rendah</v>
      </c>
      <c r="Z329" t="str">
        <f t="shared" si="54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Rendah</v>
      </c>
      <c r="R330" t="str">
        <f t="shared" si="55"/>
        <v>Possession Normal</v>
      </c>
      <c r="S330" t="str">
        <f t="shared" si="59"/>
        <v>Total Pass Normal</v>
      </c>
      <c r="T330" t="str">
        <f t="shared" si="51"/>
        <v>Pass Sukses Rendah</v>
      </c>
      <c r="U330" t="str">
        <f t="shared" si="52"/>
        <v>Total Shot Rendah</v>
      </c>
      <c r="V330" t="str">
        <f t="shared" si="56"/>
        <v>Shot on Target Rendah</v>
      </c>
      <c r="W330" t="str">
        <f t="shared" si="57"/>
        <v>Fouls Normal</v>
      </c>
      <c r="X330" t="str">
        <f t="shared" si="58"/>
        <v>Corner Rendah</v>
      </c>
      <c r="Y330" t="str">
        <f t="shared" si="53"/>
        <v>Yellow Card Rendah</v>
      </c>
      <c r="Z330" t="str">
        <f t="shared" si="54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Tinggi</v>
      </c>
      <c r="R331" t="str">
        <f t="shared" si="55"/>
        <v>Possession Tinggi</v>
      </c>
      <c r="S331" t="str">
        <f t="shared" si="59"/>
        <v>Total Pass Tinggi</v>
      </c>
      <c r="T331" t="str">
        <f t="shared" si="51"/>
        <v>Pass Sukses Tinggi</v>
      </c>
      <c r="U331" t="str">
        <f t="shared" si="52"/>
        <v>Total Shot Tinggi</v>
      </c>
      <c r="V331" t="str">
        <f t="shared" si="56"/>
        <v>Shot on Target Tinggi</v>
      </c>
      <c r="W331" t="str">
        <f t="shared" si="57"/>
        <v>Fouls Normal</v>
      </c>
      <c r="X331" t="str">
        <f t="shared" si="58"/>
        <v>Corner Tinggi</v>
      </c>
      <c r="Y331" t="str">
        <f t="shared" si="53"/>
        <v>Yellow Card Rendah</v>
      </c>
      <c r="Z331" t="str">
        <f t="shared" si="54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Normal</v>
      </c>
      <c r="R332" t="str">
        <f t="shared" si="55"/>
        <v>Possession Tinggi</v>
      </c>
      <c r="S332" t="str">
        <f t="shared" si="59"/>
        <v>Total Pass Tinggi</v>
      </c>
      <c r="T332" t="str">
        <f t="shared" si="51"/>
        <v>Pass Sukses Tinggi</v>
      </c>
      <c r="U332" t="str">
        <f t="shared" si="52"/>
        <v>Total Shot Tinggi</v>
      </c>
      <c r="V332" t="str">
        <f t="shared" si="56"/>
        <v>Shot on Target Tinggi</v>
      </c>
      <c r="W332" t="str">
        <f t="shared" si="57"/>
        <v>Fouls Normal</v>
      </c>
      <c r="X332" t="str">
        <f t="shared" si="58"/>
        <v>Corner Tinggi</v>
      </c>
      <c r="Y332" t="str">
        <f t="shared" si="53"/>
        <v>Yellow Card Tinggi</v>
      </c>
      <c r="Z332" t="str">
        <f t="shared" si="54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Normal</v>
      </c>
      <c r="R333" t="str">
        <f t="shared" si="55"/>
        <v>Possession Tinggi</v>
      </c>
      <c r="S333" t="str">
        <f t="shared" si="59"/>
        <v>Total Pass Tinggi</v>
      </c>
      <c r="T333" t="str">
        <f t="shared" si="51"/>
        <v>Pass Sukses Tinggi</v>
      </c>
      <c r="U333" t="str">
        <f t="shared" si="52"/>
        <v>Total Shot Normal</v>
      </c>
      <c r="V333" t="str">
        <f t="shared" si="56"/>
        <v>Shot on Target Tinggi</v>
      </c>
      <c r="W333" t="str">
        <f t="shared" si="57"/>
        <v>Fouls Rendah</v>
      </c>
      <c r="X333" t="str">
        <f t="shared" si="58"/>
        <v>Corner Rendah</v>
      </c>
      <c r="Y333" t="str">
        <f t="shared" si="53"/>
        <v>Yellow Card Rendah</v>
      </c>
      <c r="Z333" t="str">
        <f t="shared" si="54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Rendah</v>
      </c>
      <c r="R334" t="str">
        <f t="shared" si="55"/>
        <v>Possession Tinggi</v>
      </c>
      <c r="S334" t="str">
        <f t="shared" si="59"/>
        <v>Total Pass Tinggi</v>
      </c>
      <c r="T334" t="str">
        <f t="shared" si="51"/>
        <v>Pass Sukses Tinggi</v>
      </c>
      <c r="U334" t="str">
        <f t="shared" si="52"/>
        <v>Total Shot Rendah</v>
      </c>
      <c r="V334" t="str">
        <f t="shared" si="56"/>
        <v>Shot on Target Tinggi</v>
      </c>
      <c r="W334" t="str">
        <f t="shared" si="57"/>
        <v>Fouls Normal</v>
      </c>
      <c r="X334" t="str">
        <f t="shared" si="58"/>
        <v>Corner Tinggi</v>
      </c>
      <c r="Y334" t="str">
        <f t="shared" si="53"/>
        <v>Yellow Card Rendah</v>
      </c>
      <c r="Z334" t="str">
        <f t="shared" si="54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Normal</v>
      </c>
      <c r="R335" t="str">
        <f t="shared" si="55"/>
        <v>Possession Tinggi</v>
      </c>
      <c r="S335" t="str">
        <f t="shared" si="59"/>
        <v>Total Pass Tinggi</v>
      </c>
      <c r="T335" t="str">
        <f t="shared" si="51"/>
        <v>Pass Sukses Tinggi</v>
      </c>
      <c r="U335" t="str">
        <f t="shared" si="52"/>
        <v>Total Shot Tinggi</v>
      </c>
      <c r="V335" t="str">
        <f t="shared" si="56"/>
        <v>Shot on Target Tinggi</v>
      </c>
      <c r="W335" t="str">
        <f t="shared" si="57"/>
        <v>Fouls Rendah</v>
      </c>
      <c r="X335" t="str">
        <f t="shared" si="58"/>
        <v>Corner Tinggi</v>
      </c>
      <c r="Y335" t="str">
        <f t="shared" si="53"/>
        <v>Yellow Card Rendah</v>
      </c>
      <c r="Z335" t="str">
        <f t="shared" si="54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Tinggi</v>
      </c>
      <c r="R336" t="str">
        <f t="shared" si="55"/>
        <v>Possession Tinggi</v>
      </c>
      <c r="S336" t="str">
        <f t="shared" si="59"/>
        <v>Total Pass Tinggi</v>
      </c>
      <c r="T336" t="str">
        <f t="shared" si="51"/>
        <v>Pass Sukses Tinggi</v>
      </c>
      <c r="U336" t="str">
        <f t="shared" si="52"/>
        <v>Total Shot Tinggi</v>
      </c>
      <c r="V336" t="str">
        <f t="shared" si="56"/>
        <v>Shot on Target Tinggi</v>
      </c>
      <c r="W336" t="str">
        <f t="shared" si="57"/>
        <v>Fouls Normal</v>
      </c>
      <c r="X336" t="str">
        <f t="shared" si="58"/>
        <v>Corner Tinggi</v>
      </c>
      <c r="Y336" t="str">
        <f t="shared" si="53"/>
        <v>Yellow Card Rendah</v>
      </c>
      <c r="Z336" t="str">
        <f t="shared" si="54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Rendah</v>
      </c>
      <c r="R337" t="str">
        <f t="shared" si="55"/>
        <v>Possession Rendah</v>
      </c>
      <c r="S337" t="str">
        <f t="shared" si="59"/>
        <v>Total Pass Rendah</v>
      </c>
      <c r="T337" t="str">
        <f t="shared" si="51"/>
        <v>Pass Sukses Rendah</v>
      </c>
      <c r="U337" t="str">
        <f t="shared" si="52"/>
        <v>Total Shot Rendah</v>
      </c>
      <c r="V337" t="str">
        <f t="shared" si="56"/>
        <v>Shot on Target Rendah</v>
      </c>
      <c r="W337" t="str">
        <f t="shared" si="57"/>
        <v>Fouls Normal</v>
      </c>
      <c r="X337" t="str">
        <f t="shared" si="58"/>
        <v>Corner Rendah</v>
      </c>
      <c r="Y337" t="str">
        <f t="shared" si="53"/>
        <v>Yellow Card Rendah</v>
      </c>
      <c r="Z337" t="str">
        <f t="shared" si="54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Tinggi</v>
      </c>
      <c r="R338" t="str">
        <f t="shared" si="55"/>
        <v>Possession Tinggi</v>
      </c>
      <c r="S338" t="str">
        <f t="shared" si="59"/>
        <v>Total Pass Tinggi</v>
      </c>
      <c r="T338" t="str">
        <f t="shared" si="51"/>
        <v>Pass Sukses Tinggi</v>
      </c>
      <c r="U338" t="str">
        <f t="shared" si="52"/>
        <v>Total Shot Tinggi</v>
      </c>
      <c r="V338" t="str">
        <f t="shared" si="56"/>
        <v>Shot on Target Tinggi</v>
      </c>
      <c r="W338" t="str">
        <f t="shared" si="57"/>
        <v>Fouls Rendah</v>
      </c>
      <c r="X338" t="str">
        <f t="shared" si="58"/>
        <v>Corner Rendah</v>
      </c>
      <c r="Y338" t="str">
        <f t="shared" si="53"/>
        <v>Yellow Card Rendah</v>
      </c>
      <c r="Z338" t="str">
        <f t="shared" si="54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Rendah</v>
      </c>
      <c r="R339" t="str">
        <f t="shared" si="55"/>
        <v>Possession Rendah</v>
      </c>
      <c r="S339" t="str">
        <f t="shared" si="59"/>
        <v>Total Pass Rendah</v>
      </c>
      <c r="T339" t="str">
        <f t="shared" si="51"/>
        <v>Pass Sukses Rendah</v>
      </c>
      <c r="U339" t="str">
        <f t="shared" si="52"/>
        <v>Total Shot Rendah</v>
      </c>
      <c r="V339" t="str">
        <f t="shared" si="56"/>
        <v>Shot on Target Rendah</v>
      </c>
      <c r="W339" t="str">
        <f t="shared" si="57"/>
        <v>Fouls Normal</v>
      </c>
      <c r="X339" t="str">
        <f t="shared" si="58"/>
        <v>Corner Normal</v>
      </c>
      <c r="Y339" t="str">
        <f t="shared" si="53"/>
        <v>Yellow Card Tinggi</v>
      </c>
      <c r="Z339" t="str">
        <f t="shared" si="54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Tinggi</v>
      </c>
      <c r="R340" t="str">
        <f t="shared" si="55"/>
        <v>Possession Tinggi</v>
      </c>
      <c r="S340" t="str">
        <f t="shared" si="59"/>
        <v>Total Pass Tinggi</v>
      </c>
      <c r="T340" t="str">
        <f t="shared" si="51"/>
        <v>Pass Sukses Tinggi</v>
      </c>
      <c r="U340" t="str">
        <f t="shared" si="52"/>
        <v>Total Shot Tinggi</v>
      </c>
      <c r="V340" t="str">
        <f t="shared" si="56"/>
        <v>Shot on Target Tinggi</v>
      </c>
      <c r="W340" t="str">
        <f t="shared" si="57"/>
        <v>Fouls Tinggi</v>
      </c>
      <c r="X340" t="str">
        <f t="shared" si="58"/>
        <v>Corner Tinggi</v>
      </c>
      <c r="Y340" t="str">
        <f t="shared" si="53"/>
        <v>Yellow Card Rendah</v>
      </c>
      <c r="Z340" t="str">
        <f t="shared" si="54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Rendah</v>
      </c>
      <c r="R341" t="str">
        <f t="shared" si="55"/>
        <v>Possession Tinggi</v>
      </c>
      <c r="S341" t="str">
        <f t="shared" si="59"/>
        <v>Total Pass Normal</v>
      </c>
      <c r="T341" t="str">
        <f t="shared" si="51"/>
        <v>Pass Sukses Normal</v>
      </c>
      <c r="U341" t="str">
        <f t="shared" si="52"/>
        <v>Total Shot Tinggi</v>
      </c>
      <c r="V341" t="str">
        <f t="shared" si="56"/>
        <v>Shot on Target Tinggi</v>
      </c>
      <c r="W341" t="str">
        <f t="shared" si="57"/>
        <v>Fouls Normal</v>
      </c>
      <c r="X341" t="str">
        <f t="shared" si="58"/>
        <v>Corner Rendah</v>
      </c>
      <c r="Y341" t="str">
        <f t="shared" si="53"/>
        <v>Yellow Card Tinggi</v>
      </c>
      <c r="Z341" t="str">
        <f t="shared" si="54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Rendah</v>
      </c>
      <c r="R342" t="str">
        <f t="shared" si="55"/>
        <v>Possession Tinggi</v>
      </c>
      <c r="S342" t="str">
        <f t="shared" si="59"/>
        <v>Total Pass Tinggi</v>
      </c>
      <c r="T342" t="str">
        <f t="shared" si="51"/>
        <v>Pass Sukses Tinggi</v>
      </c>
      <c r="U342" t="str">
        <f t="shared" si="52"/>
        <v>Total Shot Rendah</v>
      </c>
      <c r="V342" t="str">
        <f t="shared" si="56"/>
        <v>Shot on Target Rendah</v>
      </c>
      <c r="W342" t="str">
        <f t="shared" si="57"/>
        <v>Fouls Rendah</v>
      </c>
      <c r="X342" t="str">
        <f t="shared" si="58"/>
        <v>Corner Rendah</v>
      </c>
      <c r="Y342" t="str">
        <f t="shared" si="53"/>
        <v>Yellow Card Rendah</v>
      </c>
      <c r="Z342" t="str">
        <f t="shared" si="54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Rendah</v>
      </c>
      <c r="R343" t="str">
        <f t="shared" si="55"/>
        <v>Possession Tinggi</v>
      </c>
      <c r="S343" t="str">
        <f t="shared" si="59"/>
        <v>Total Pass Normal</v>
      </c>
      <c r="T343" t="str">
        <f t="shared" si="51"/>
        <v>Pass Sukses Tinggi</v>
      </c>
      <c r="U343" t="str">
        <f t="shared" si="52"/>
        <v>Total Shot Rendah</v>
      </c>
      <c r="V343" t="str">
        <f t="shared" si="56"/>
        <v>Shot on Target Rendah</v>
      </c>
      <c r="W343" t="str">
        <f t="shared" si="57"/>
        <v>Fouls Rendah</v>
      </c>
      <c r="X343" t="str">
        <f t="shared" si="58"/>
        <v>Corner Normal</v>
      </c>
      <c r="Y343" t="str">
        <f t="shared" si="53"/>
        <v>Yellow Card Rendah</v>
      </c>
      <c r="Z343" t="str">
        <f t="shared" si="54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Rendah</v>
      </c>
      <c r="R344" t="str">
        <f t="shared" si="55"/>
        <v>Possession Tinggi</v>
      </c>
      <c r="S344" t="str">
        <f t="shared" si="59"/>
        <v>Total Pass Tinggi</v>
      </c>
      <c r="T344" t="str">
        <f t="shared" si="51"/>
        <v>Pass Sukses Tinggi</v>
      </c>
      <c r="U344" t="str">
        <f t="shared" si="52"/>
        <v>Total Shot Rendah</v>
      </c>
      <c r="V344" t="str">
        <f t="shared" si="56"/>
        <v>Shot on Target Rendah</v>
      </c>
      <c r="W344" t="str">
        <f t="shared" si="57"/>
        <v>Fouls Tinggi</v>
      </c>
      <c r="X344" t="str">
        <f t="shared" si="58"/>
        <v>Corner Rendah</v>
      </c>
      <c r="Y344" t="str">
        <f t="shared" si="53"/>
        <v>Yellow Card Tinggi</v>
      </c>
      <c r="Z344" t="str">
        <f t="shared" si="54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Normal</v>
      </c>
      <c r="R345" t="str">
        <f t="shared" si="55"/>
        <v>Possession Normal</v>
      </c>
      <c r="S345" t="str">
        <f t="shared" si="59"/>
        <v>Total Pass Normal</v>
      </c>
      <c r="T345" t="str">
        <f t="shared" si="51"/>
        <v>Pass Sukses Tinggi</v>
      </c>
      <c r="U345" t="str">
        <f t="shared" si="52"/>
        <v>Total Shot Tinggi</v>
      </c>
      <c r="V345" t="str">
        <f t="shared" si="56"/>
        <v>Shot on Target Normal</v>
      </c>
      <c r="W345" t="str">
        <f t="shared" si="57"/>
        <v>Fouls Tinggi</v>
      </c>
      <c r="X345" t="str">
        <f t="shared" si="58"/>
        <v>Corner Tinggi</v>
      </c>
      <c r="Y345" t="str">
        <f t="shared" si="53"/>
        <v>Yellow Card Rendah</v>
      </c>
      <c r="Z345" t="str">
        <f t="shared" si="54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Normal</v>
      </c>
      <c r="R346" t="str">
        <f t="shared" si="55"/>
        <v>Possession Tinggi</v>
      </c>
      <c r="S346" t="str">
        <f t="shared" si="59"/>
        <v>Total Pass Normal</v>
      </c>
      <c r="T346" t="str">
        <f t="shared" si="51"/>
        <v>Pass Sukses Normal</v>
      </c>
      <c r="U346" t="str">
        <f t="shared" si="52"/>
        <v>Total Shot Tinggi</v>
      </c>
      <c r="V346" t="str">
        <f t="shared" si="56"/>
        <v>Shot on Target Normal</v>
      </c>
      <c r="W346" t="str">
        <f t="shared" si="57"/>
        <v>Fouls Rendah</v>
      </c>
      <c r="X346" t="str">
        <f t="shared" si="58"/>
        <v>Corner Rendah</v>
      </c>
      <c r="Y346" t="str">
        <f t="shared" si="53"/>
        <v>Yellow Card Rendah</v>
      </c>
      <c r="Z346" t="str">
        <f t="shared" si="54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Tinggi</v>
      </c>
      <c r="R347" t="str">
        <f t="shared" si="55"/>
        <v>Possession Normal</v>
      </c>
      <c r="S347" t="str">
        <f t="shared" si="59"/>
        <v>Total Pass Normal</v>
      </c>
      <c r="T347" t="str">
        <f t="shared" si="51"/>
        <v>Pass Sukses Normal</v>
      </c>
      <c r="U347" t="str">
        <f t="shared" si="52"/>
        <v>Total Shot Normal</v>
      </c>
      <c r="V347" t="str">
        <f t="shared" si="56"/>
        <v>Shot on Target Tinggi</v>
      </c>
      <c r="W347" t="str">
        <f t="shared" si="57"/>
        <v>Fouls Rendah</v>
      </c>
      <c r="X347" t="str">
        <f t="shared" si="58"/>
        <v>Corner Tinggi</v>
      </c>
      <c r="Y347" t="str">
        <f t="shared" si="53"/>
        <v>Yellow Card Rendah</v>
      </c>
      <c r="Z347" t="str">
        <f t="shared" si="54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Rendah</v>
      </c>
      <c r="R348" t="str">
        <f t="shared" si="55"/>
        <v>Possession Normal</v>
      </c>
      <c r="S348" t="str">
        <f t="shared" si="59"/>
        <v>Total Pass Normal</v>
      </c>
      <c r="T348" t="str">
        <f t="shared" si="51"/>
        <v>Pass Sukses Rendah</v>
      </c>
      <c r="U348" t="str">
        <f t="shared" si="52"/>
        <v>Total Shot Rendah</v>
      </c>
      <c r="V348" t="str">
        <f t="shared" si="56"/>
        <v>Shot on Target Rendah</v>
      </c>
      <c r="W348" t="str">
        <f t="shared" si="57"/>
        <v>Fouls Tinggi</v>
      </c>
      <c r="X348" t="str">
        <f t="shared" si="58"/>
        <v>Corner Rendah</v>
      </c>
      <c r="Y348" t="str">
        <f t="shared" si="53"/>
        <v>Yellow Card Rendah</v>
      </c>
      <c r="Z348" t="str">
        <f t="shared" si="54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Rendah</v>
      </c>
      <c r="R349" t="str">
        <f t="shared" si="55"/>
        <v>Possession Tinggi</v>
      </c>
      <c r="S349" t="str">
        <f t="shared" si="59"/>
        <v>Total Pass Tinggi</v>
      </c>
      <c r="T349" t="str">
        <f t="shared" si="51"/>
        <v>Pass Sukses Normal</v>
      </c>
      <c r="U349" t="str">
        <f t="shared" si="52"/>
        <v>Total Shot Normal</v>
      </c>
      <c r="V349" t="str">
        <f t="shared" si="56"/>
        <v>Shot on Target Rendah</v>
      </c>
      <c r="W349" t="str">
        <f t="shared" si="57"/>
        <v>Fouls Tinggi</v>
      </c>
      <c r="X349" t="str">
        <f t="shared" si="58"/>
        <v>Corner Rendah</v>
      </c>
      <c r="Y349" t="str">
        <f t="shared" si="53"/>
        <v>Yellow Card Rendah</v>
      </c>
      <c r="Z349" t="str">
        <f t="shared" si="54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Tinggi</v>
      </c>
      <c r="R350" t="str">
        <f t="shared" si="55"/>
        <v>Possession Rendah</v>
      </c>
      <c r="S350" t="str">
        <f t="shared" si="59"/>
        <v>Total Pass Rendah</v>
      </c>
      <c r="T350" t="str">
        <f t="shared" si="51"/>
        <v>Pass Sukses Normal</v>
      </c>
      <c r="U350" t="str">
        <f t="shared" si="52"/>
        <v>Total Shot Tinggi</v>
      </c>
      <c r="V350" t="str">
        <f t="shared" si="56"/>
        <v>Shot on Target Tinggi</v>
      </c>
      <c r="W350" t="str">
        <f t="shared" si="57"/>
        <v>Fouls Normal</v>
      </c>
      <c r="X350" t="str">
        <f t="shared" si="58"/>
        <v>Corner Rendah</v>
      </c>
      <c r="Y350" t="str">
        <f t="shared" si="53"/>
        <v>Yellow Card Rendah</v>
      </c>
      <c r="Z350" t="str">
        <f t="shared" si="54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Tinggi</v>
      </c>
      <c r="R351" t="str">
        <f t="shared" si="55"/>
        <v>Possession Normal</v>
      </c>
      <c r="S351" t="str">
        <f t="shared" si="59"/>
        <v>Total Pass Normal</v>
      </c>
      <c r="T351" t="str">
        <f t="shared" si="51"/>
        <v>Pass Sukses Rendah</v>
      </c>
      <c r="U351" t="str">
        <f t="shared" si="52"/>
        <v>Total Shot Tinggi</v>
      </c>
      <c r="V351" t="str">
        <f t="shared" si="56"/>
        <v>Shot on Target Rendah</v>
      </c>
      <c r="W351" t="str">
        <f t="shared" si="57"/>
        <v>Fouls Normal</v>
      </c>
      <c r="X351" t="str">
        <f t="shared" si="58"/>
        <v>Corner Tinggi</v>
      </c>
      <c r="Y351" t="str">
        <f t="shared" si="53"/>
        <v>Yellow Card Tinggi</v>
      </c>
      <c r="Z351" t="str">
        <f t="shared" si="54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Rendah</v>
      </c>
      <c r="R352" t="str">
        <f t="shared" si="55"/>
        <v>Possession Tinggi</v>
      </c>
      <c r="S352" t="str">
        <f t="shared" si="59"/>
        <v>Total Pass Tinggi</v>
      </c>
      <c r="T352" t="str">
        <f t="shared" si="51"/>
        <v>Pass Sukses Tinggi</v>
      </c>
      <c r="U352" t="str">
        <f t="shared" si="52"/>
        <v>Total Shot Tinggi</v>
      </c>
      <c r="V352" t="str">
        <f t="shared" si="56"/>
        <v>Shot on Target Tinggi</v>
      </c>
      <c r="W352" t="str">
        <f t="shared" si="57"/>
        <v>Fouls Tinggi</v>
      </c>
      <c r="X352" t="str">
        <f t="shared" si="58"/>
        <v>Corner Normal</v>
      </c>
      <c r="Y352" t="str">
        <f t="shared" si="53"/>
        <v>Yellow Card Rendah</v>
      </c>
      <c r="Z352" t="str">
        <f t="shared" si="54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Rendah</v>
      </c>
      <c r="R353" t="str">
        <f t="shared" si="55"/>
        <v>Possession Normal</v>
      </c>
      <c r="S353" t="str">
        <f t="shared" si="59"/>
        <v>Total Pass Normal</v>
      </c>
      <c r="T353" t="str">
        <f t="shared" si="51"/>
        <v>Pass Sukses Normal</v>
      </c>
      <c r="U353" t="str">
        <f t="shared" si="52"/>
        <v>Total Shot Normal</v>
      </c>
      <c r="V353" t="str">
        <f t="shared" si="56"/>
        <v>Shot on Target Normal</v>
      </c>
      <c r="W353" t="str">
        <f t="shared" si="57"/>
        <v>Fouls Rendah</v>
      </c>
      <c r="X353" t="str">
        <f t="shared" si="58"/>
        <v>Corner Normal</v>
      </c>
      <c r="Y353" t="str">
        <f t="shared" si="53"/>
        <v>Yellow Card Rendah</v>
      </c>
      <c r="Z353" t="str">
        <f t="shared" si="54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Rendah</v>
      </c>
      <c r="R354" t="str">
        <f t="shared" si="55"/>
        <v>Possession Rendah</v>
      </c>
      <c r="S354" t="str">
        <f t="shared" si="59"/>
        <v>Total Pass Rendah</v>
      </c>
      <c r="T354" t="str">
        <f t="shared" si="51"/>
        <v>Pass Sukses Rendah</v>
      </c>
      <c r="U354" t="str">
        <f t="shared" si="52"/>
        <v>Total Shot Rendah</v>
      </c>
      <c r="V354" t="str">
        <f t="shared" si="56"/>
        <v>Shot on Target Rendah</v>
      </c>
      <c r="W354" t="str">
        <f t="shared" si="57"/>
        <v>Fouls Normal</v>
      </c>
      <c r="X354" t="str">
        <f t="shared" si="58"/>
        <v>Corner Rendah</v>
      </c>
      <c r="Y354" t="str">
        <f t="shared" si="53"/>
        <v>Yellow Card Rendah</v>
      </c>
      <c r="Z354" t="str">
        <f t="shared" si="54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Rendah</v>
      </c>
      <c r="R355" t="str">
        <f t="shared" si="55"/>
        <v>Possession Tinggi</v>
      </c>
      <c r="S355" t="str">
        <f t="shared" si="59"/>
        <v>Total Pass Tinggi</v>
      </c>
      <c r="T355" t="str">
        <f t="shared" si="51"/>
        <v>Pass Sukses Tinggi</v>
      </c>
      <c r="U355" t="str">
        <f t="shared" si="52"/>
        <v>Total Shot Rendah</v>
      </c>
      <c r="V355" t="str">
        <f t="shared" si="56"/>
        <v>Shot on Target Rendah</v>
      </c>
      <c r="W355" t="str">
        <f t="shared" si="57"/>
        <v>Fouls Rendah</v>
      </c>
      <c r="X355" t="str">
        <f t="shared" si="58"/>
        <v>Corner Tinggi</v>
      </c>
      <c r="Y355" t="str">
        <f t="shared" si="53"/>
        <v>Yellow Card Rendah</v>
      </c>
      <c r="Z355" t="str">
        <f t="shared" si="54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Rendah</v>
      </c>
      <c r="R356" t="str">
        <f t="shared" si="55"/>
        <v>Possession Tinggi</v>
      </c>
      <c r="S356" t="str">
        <f t="shared" si="59"/>
        <v>Total Pass Tinggi</v>
      </c>
      <c r="T356" t="str">
        <f t="shared" si="51"/>
        <v>Pass Sukses Tinggi</v>
      </c>
      <c r="U356" t="str">
        <f t="shared" si="52"/>
        <v>Total Shot Rendah</v>
      </c>
      <c r="V356" t="str">
        <f t="shared" si="56"/>
        <v>Shot on Target Normal</v>
      </c>
      <c r="W356" t="str">
        <f t="shared" si="57"/>
        <v>Fouls Tinggi</v>
      </c>
      <c r="X356" t="str">
        <f t="shared" si="58"/>
        <v>Corner Tinggi</v>
      </c>
      <c r="Y356" t="str">
        <f t="shared" si="53"/>
        <v>Yellow Card Tinggi</v>
      </c>
      <c r="Z356" t="str">
        <f t="shared" si="54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Tinggi</v>
      </c>
      <c r="R357" t="str">
        <f t="shared" si="55"/>
        <v>Possession Normal</v>
      </c>
      <c r="S357" t="str">
        <f t="shared" si="59"/>
        <v>Total Pass Normal</v>
      </c>
      <c r="T357" t="str">
        <f t="shared" si="51"/>
        <v>Pass Sukses Normal</v>
      </c>
      <c r="U357" t="str">
        <f t="shared" si="52"/>
        <v>Total Shot Tinggi</v>
      </c>
      <c r="V357" t="str">
        <f t="shared" si="56"/>
        <v>Shot on Target Tinggi</v>
      </c>
      <c r="W357" t="str">
        <f t="shared" si="57"/>
        <v>Fouls Normal</v>
      </c>
      <c r="X357" t="str">
        <f t="shared" si="58"/>
        <v>Corner Rendah</v>
      </c>
      <c r="Y357" t="str">
        <f t="shared" si="53"/>
        <v>Yellow Card Tinggi</v>
      </c>
      <c r="Z357" t="str">
        <f t="shared" si="54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Tinggi</v>
      </c>
      <c r="R358" t="str">
        <f t="shared" si="55"/>
        <v>Possession Tinggi</v>
      </c>
      <c r="S358" t="str">
        <f t="shared" si="59"/>
        <v>Total Pass Tinggi</v>
      </c>
      <c r="T358" t="str">
        <f t="shared" si="51"/>
        <v>Pass Sukses Tinggi</v>
      </c>
      <c r="U358" t="str">
        <f t="shared" si="52"/>
        <v>Total Shot Tinggi</v>
      </c>
      <c r="V358" t="str">
        <f t="shared" si="56"/>
        <v>Shot on Target Tinggi</v>
      </c>
      <c r="W358" t="str">
        <f t="shared" si="57"/>
        <v>Fouls Rendah</v>
      </c>
      <c r="X358" t="str">
        <f t="shared" si="58"/>
        <v>Corner Tinggi</v>
      </c>
      <c r="Y358" t="str">
        <f t="shared" si="53"/>
        <v>Yellow Card Rendah</v>
      </c>
      <c r="Z358" t="str">
        <f t="shared" si="54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Normal</v>
      </c>
      <c r="R359" t="str">
        <f t="shared" si="55"/>
        <v>Possession Tinggi</v>
      </c>
      <c r="S359" t="str">
        <f t="shared" si="59"/>
        <v>Total Pass Normal</v>
      </c>
      <c r="T359" t="str">
        <f t="shared" si="51"/>
        <v>Pass Sukses Normal</v>
      </c>
      <c r="U359" t="str">
        <f t="shared" si="52"/>
        <v>Total Shot Tinggi</v>
      </c>
      <c r="V359" t="str">
        <f t="shared" si="56"/>
        <v>Shot on Target Normal</v>
      </c>
      <c r="W359" t="str">
        <f t="shared" si="57"/>
        <v>Fouls Normal</v>
      </c>
      <c r="X359" t="str">
        <f t="shared" si="58"/>
        <v>Corner Rendah</v>
      </c>
      <c r="Y359" t="str">
        <f t="shared" si="53"/>
        <v>Yellow Card Tinggi</v>
      </c>
      <c r="Z359" t="str">
        <f t="shared" si="54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Rendah</v>
      </c>
      <c r="R360" t="str">
        <f t="shared" si="55"/>
        <v>Possession Normal</v>
      </c>
      <c r="S360" t="str">
        <f t="shared" si="59"/>
        <v>Total Pass Normal</v>
      </c>
      <c r="T360" t="str">
        <f t="shared" si="51"/>
        <v>Pass Sukses Rendah</v>
      </c>
      <c r="U360" t="str">
        <f t="shared" si="52"/>
        <v>Total Shot Rendah</v>
      </c>
      <c r="V360" t="str">
        <f t="shared" si="56"/>
        <v>Shot on Target Rendah</v>
      </c>
      <c r="W360" t="str">
        <f t="shared" si="57"/>
        <v>Fouls Tinggi</v>
      </c>
      <c r="X360" t="str">
        <f t="shared" si="58"/>
        <v>Corner Rendah</v>
      </c>
      <c r="Y360" t="str">
        <f t="shared" si="53"/>
        <v>Yellow Card Rendah</v>
      </c>
      <c r="Z360" t="str">
        <f t="shared" si="54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Tinggi</v>
      </c>
      <c r="R361" t="str">
        <f t="shared" si="55"/>
        <v>Possession Normal</v>
      </c>
      <c r="S361" t="str">
        <f t="shared" si="59"/>
        <v>Total Pass Normal</v>
      </c>
      <c r="T361" t="str">
        <f t="shared" si="51"/>
        <v>Pass Sukses Rendah</v>
      </c>
      <c r="U361" t="str">
        <f t="shared" si="52"/>
        <v>Total Shot Tinggi</v>
      </c>
      <c r="V361" t="str">
        <f t="shared" si="56"/>
        <v>Shot on Target Tinggi</v>
      </c>
      <c r="W361" t="str">
        <f t="shared" si="57"/>
        <v>Fouls Tinggi</v>
      </c>
      <c r="X361" t="str">
        <f t="shared" si="58"/>
        <v>Corner Rendah</v>
      </c>
      <c r="Y361" t="str">
        <f t="shared" si="53"/>
        <v>Yellow Card Rendah</v>
      </c>
      <c r="Z361" t="str">
        <f t="shared" si="54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Normal</v>
      </c>
      <c r="R362" t="str">
        <f t="shared" si="55"/>
        <v>Possession Tinggi</v>
      </c>
      <c r="S362" t="str">
        <f t="shared" si="59"/>
        <v>Total Pass Tinggi</v>
      </c>
      <c r="T362" t="str">
        <f t="shared" si="51"/>
        <v>Pass Sukses Tinggi</v>
      </c>
      <c r="U362" t="str">
        <f t="shared" si="52"/>
        <v>Total Shot Tinggi</v>
      </c>
      <c r="V362" t="str">
        <f t="shared" si="56"/>
        <v>Shot on Target Tinggi</v>
      </c>
      <c r="W362" t="str">
        <f t="shared" si="57"/>
        <v>Fouls Rendah</v>
      </c>
      <c r="X362" t="str">
        <f t="shared" si="58"/>
        <v>Corner Tinggi</v>
      </c>
      <c r="Y362" t="str">
        <f t="shared" si="53"/>
        <v>Yellow Card Rendah</v>
      </c>
      <c r="Z362" t="str">
        <f t="shared" si="54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Rendah</v>
      </c>
      <c r="R363" t="str">
        <f t="shared" si="55"/>
        <v>Possession Normal</v>
      </c>
      <c r="S363" t="str">
        <f t="shared" si="59"/>
        <v>Total Pass Normal</v>
      </c>
      <c r="T363" t="str">
        <f t="shared" si="51"/>
        <v>Pass Sukses Normal</v>
      </c>
      <c r="U363" t="str">
        <f t="shared" si="52"/>
        <v>Total Shot Normal</v>
      </c>
      <c r="V363" t="str">
        <f t="shared" si="56"/>
        <v>Shot on Target Rendah</v>
      </c>
      <c r="W363" t="str">
        <f t="shared" si="57"/>
        <v>Fouls Normal</v>
      </c>
      <c r="X363" t="str">
        <f t="shared" si="58"/>
        <v>Corner Tinggi</v>
      </c>
      <c r="Y363" t="str">
        <f t="shared" si="53"/>
        <v>Yellow Card Rendah</v>
      </c>
      <c r="Z363" t="str">
        <f t="shared" si="54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Tinggi</v>
      </c>
      <c r="R364" t="str">
        <f t="shared" si="55"/>
        <v>Possession Normal</v>
      </c>
      <c r="S364" t="str">
        <f t="shared" si="59"/>
        <v>Total Pass Tinggi</v>
      </c>
      <c r="T364" t="str">
        <f t="shared" si="51"/>
        <v>Pass Sukses Tinggi</v>
      </c>
      <c r="U364" t="str">
        <f t="shared" si="52"/>
        <v>Total Shot Tinggi</v>
      </c>
      <c r="V364" t="str">
        <f t="shared" si="56"/>
        <v>Shot on Target Tinggi</v>
      </c>
      <c r="W364" t="str">
        <f t="shared" si="57"/>
        <v>Fouls Rendah</v>
      </c>
      <c r="X364" t="str">
        <f t="shared" si="58"/>
        <v>Corner Rendah</v>
      </c>
      <c r="Y364" t="str">
        <f t="shared" si="53"/>
        <v>Yellow Card Rendah</v>
      </c>
      <c r="Z364" t="str">
        <f t="shared" si="54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Rendah</v>
      </c>
      <c r="R365" t="str">
        <f t="shared" si="55"/>
        <v>Possession Tinggi</v>
      </c>
      <c r="S365" t="str">
        <f t="shared" si="59"/>
        <v>Total Pass Tinggi</v>
      </c>
      <c r="T365" t="str">
        <f t="shared" si="51"/>
        <v>Pass Sukses Tinggi</v>
      </c>
      <c r="U365" t="str">
        <f t="shared" si="52"/>
        <v>Total Shot Tinggi</v>
      </c>
      <c r="V365" t="str">
        <f t="shared" si="56"/>
        <v>Shot on Target Tinggi</v>
      </c>
      <c r="W365" t="str">
        <f t="shared" si="57"/>
        <v>Fouls Tinggi</v>
      </c>
      <c r="X365" t="str">
        <f t="shared" si="58"/>
        <v>Corner Tinggi</v>
      </c>
      <c r="Y365" t="str">
        <f t="shared" si="53"/>
        <v>Yellow Card Tinggi</v>
      </c>
      <c r="Z365" t="str">
        <f t="shared" si="54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Tinggi</v>
      </c>
      <c r="R366" t="str">
        <f t="shared" si="55"/>
        <v>Possession Tinggi</v>
      </c>
      <c r="S366" t="str">
        <f t="shared" si="59"/>
        <v>Total Pass Normal</v>
      </c>
      <c r="T366" t="str">
        <f t="shared" si="51"/>
        <v>Pass Sukses Rendah</v>
      </c>
      <c r="U366" t="str">
        <f t="shared" si="52"/>
        <v>Total Shot Normal</v>
      </c>
      <c r="V366" t="str">
        <f t="shared" si="56"/>
        <v>Shot on Target Tinggi</v>
      </c>
      <c r="W366" t="str">
        <f t="shared" si="57"/>
        <v>Fouls Tinggi</v>
      </c>
      <c r="X366" t="str">
        <f t="shared" si="58"/>
        <v>Corner Normal</v>
      </c>
      <c r="Y366" t="str">
        <f t="shared" si="53"/>
        <v>Yellow Card Tinggi</v>
      </c>
      <c r="Z366" t="str">
        <f t="shared" si="54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Rendah</v>
      </c>
      <c r="R367" t="str">
        <f t="shared" si="55"/>
        <v>Possession Normal</v>
      </c>
      <c r="S367" t="str">
        <f t="shared" si="59"/>
        <v>Total Pass Normal</v>
      </c>
      <c r="T367" t="str">
        <f t="shared" si="51"/>
        <v>Pass Sukses Tinggi</v>
      </c>
      <c r="U367" t="str">
        <f t="shared" si="52"/>
        <v>Total Shot Rendah</v>
      </c>
      <c r="V367" t="str">
        <f t="shared" si="56"/>
        <v>Shot on Target Rendah</v>
      </c>
      <c r="W367" t="str">
        <f t="shared" si="57"/>
        <v>Fouls Tinggi</v>
      </c>
      <c r="X367" t="str">
        <f t="shared" si="58"/>
        <v>Corner Rendah</v>
      </c>
      <c r="Y367" t="str">
        <f t="shared" si="53"/>
        <v>Yellow Card Rendah</v>
      </c>
      <c r="Z367" t="str">
        <f t="shared" si="54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Rendah</v>
      </c>
      <c r="R368" t="str">
        <f t="shared" si="55"/>
        <v>Possession Tinggi</v>
      </c>
      <c r="S368" t="str">
        <f t="shared" si="59"/>
        <v>Total Pass Normal</v>
      </c>
      <c r="T368" t="str">
        <f t="shared" si="51"/>
        <v>Pass Sukses Normal</v>
      </c>
      <c r="U368" t="str">
        <f t="shared" si="52"/>
        <v>Total Shot Normal</v>
      </c>
      <c r="V368" t="str">
        <f t="shared" si="56"/>
        <v>Shot on Target Normal</v>
      </c>
      <c r="W368" t="str">
        <f t="shared" si="57"/>
        <v>Fouls Normal</v>
      </c>
      <c r="X368" t="str">
        <f t="shared" si="58"/>
        <v>Corner Tinggi</v>
      </c>
      <c r="Y368" t="str">
        <f t="shared" si="53"/>
        <v>Yellow Card Tinggi</v>
      </c>
      <c r="Z368" t="str">
        <f t="shared" si="54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Tinggi</v>
      </c>
      <c r="R369" t="str">
        <f t="shared" si="55"/>
        <v>Possession Normal</v>
      </c>
      <c r="S369" t="str">
        <f t="shared" si="59"/>
        <v>Total Pass Tinggi</v>
      </c>
      <c r="T369" t="str">
        <f t="shared" si="51"/>
        <v>Pass Sukses Tinggi</v>
      </c>
      <c r="U369" t="str">
        <f t="shared" si="52"/>
        <v>Total Shot Tinggi</v>
      </c>
      <c r="V369" t="str">
        <f t="shared" si="56"/>
        <v>Shot on Target Tinggi</v>
      </c>
      <c r="W369" t="str">
        <f t="shared" si="57"/>
        <v>Fouls Normal</v>
      </c>
      <c r="X369" t="str">
        <f t="shared" si="58"/>
        <v>Corner Rendah</v>
      </c>
      <c r="Y369" t="str">
        <f t="shared" si="53"/>
        <v>Yellow Card Rendah</v>
      </c>
      <c r="Z369" t="str">
        <f t="shared" si="54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Tinggi</v>
      </c>
      <c r="R370" t="str">
        <f t="shared" si="55"/>
        <v>Possession Rendah</v>
      </c>
      <c r="S370" t="str">
        <f t="shared" si="59"/>
        <v>Total Pass Rendah</v>
      </c>
      <c r="T370" t="str">
        <f t="shared" si="51"/>
        <v>Pass Sukses Rendah</v>
      </c>
      <c r="U370" t="str">
        <f t="shared" si="52"/>
        <v>Total Shot Tinggi</v>
      </c>
      <c r="V370" t="str">
        <f t="shared" si="56"/>
        <v>Shot on Target Tinggi</v>
      </c>
      <c r="W370" t="str">
        <f t="shared" si="57"/>
        <v>Fouls Tinggi</v>
      </c>
      <c r="X370" t="str">
        <f t="shared" si="58"/>
        <v>Corner Rendah</v>
      </c>
      <c r="Y370" t="str">
        <f t="shared" si="53"/>
        <v>Yellow Card Rendah</v>
      </c>
      <c r="Z370" t="str">
        <f t="shared" si="54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Tinggi</v>
      </c>
      <c r="R371" t="str">
        <f t="shared" si="55"/>
        <v>Possession Tinggi</v>
      </c>
      <c r="S371" t="str">
        <f t="shared" si="59"/>
        <v>Total Pass Tinggi</v>
      </c>
      <c r="T371" t="str">
        <f t="shared" si="51"/>
        <v>Pass Sukses Tinggi</v>
      </c>
      <c r="U371" t="str">
        <f t="shared" si="52"/>
        <v>Total Shot Normal</v>
      </c>
      <c r="V371" t="str">
        <f t="shared" si="56"/>
        <v>Shot on Target Tinggi</v>
      </c>
      <c r="W371" t="str">
        <f t="shared" si="57"/>
        <v>Fouls Rendah</v>
      </c>
      <c r="X371" t="str">
        <f t="shared" si="58"/>
        <v>Corner Rendah</v>
      </c>
      <c r="Y371" t="str">
        <f t="shared" si="53"/>
        <v>Yellow Card Rendah</v>
      </c>
      <c r="Z371" t="str">
        <f t="shared" si="54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Tinggi</v>
      </c>
      <c r="R372" t="str">
        <f t="shared" si="55"/>
        <v>Possession Tinggi</v>
      </c>
      <c r="S372" t="str">
        <f t="shared" si="59"/>
        <v>Total Pass Tinggi</v>
      </c>
      <c r="T372" t="str">
        <f t="shared" si="51"/>
        <v>Pass Sukses Tinggi</v>
      </c>
      <c r="U372" t="str">
        <f t="shared" si="52"/>
        <v>Total Shot Tinggi</v>
      </c>
      <c r="V372" t="str">
        <f t="shared" si="56"/>
        <v>Shot on Target Tinggi</v>
      </c>
      <c r="W372" t="str">
        <f t="shared" si="57"/>
        <v>Fouls Tinggi</v>
      </c>
      <c r="X372" t="str">
        <f t="shared" si="58"/>
        <v>Corner Tinggi</v>
      </c>
      <c r="Y372" t="str">
        <f t="shared" si="53"/>
        <v>Yellow Card Rendah</v>
      </c>
      <c r="Z372" t="str">
        <f t="shared" si="54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Normal</v>
      </c>
      <c r="R373" t="str">
        <f t="shared" si="55"/>
        <v>Possession Normal</v>
      </c>
      <c r="S373" t="str">
        <f t="shared" si="59"/>
        <v>Total Pass Normal</v>
      </c>
      <c r="T373" t="str">
        <f t="shared" si="51"/>
        <v>Pass Sukses Tinggi</v>
      </c>
      <c r="U373" t="str">
        <f t="shared" si="52"/>
        <v>Total Shot Tinggi</v>
      </c>
      <c r="V373" t="str">
        <f t="shared" si="56"/>
        <v>Shot on Target Rendah</v>
      </c>
      <c r="W373" t="str">
        <f t="shared" si="57"/>
        <v>Fouls Normal</v>
      </c>
      <c r="X373" t="str">
        <f t="shared" si="58"/>
        <v>Corner Rendah</v>
      </c>
      <c r="Y373" t="str">
        <f t="shared" si="53"/>
        <v>Yellow Card Rendah</v>
      </c>
      <c r="Z373" t="str">
        <f t="shared" si="54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Rendah</v>
      </c>
      <c r="R374" t="str">
        <f t="shared" si="55"/>
        <v>Possession Normal</v>
      </c>
      <c r="S374" t="str">
        <f t="shared" si="59"/>
        <v>Total Pass Normal</v>
      </c>
      <c r="T374" t="str">
        <f t="shared" si="51"/>
        <v>Pass Sukses Normal</v>
      </c>
      <c r="U374" t="str">
        <f t="shared" si="52"/>
        <v>Total Shot Tinggi</v>
      </c>
      <c r="V374" t="str">
        <f t="shared" si="56"/>
        <v>Shot on Target Normal</v>
      </c>
      <c r="W374" t="str">
        <f t="shared" si="57"/>
        <v>Fouls Normal</v>
      </c>
      <c r="X374" t="str">
        <f t="shared" si="58"/>
        <v>Corner Rendah</v>
      </c>
      <c r="Y374" t="str">
        <f t="shared" si="53"/>
        <v>Yellow Card Rendah</v>
      </c>
      <c r="Z374" t="str">
        <f t="shared" si="54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Tinggi</v>
      </c>
      <c r="R375" t="str">
        <f t="shared" si="55"/>
        <v>Possession Tinggi</v>
      </c>
      <c r="S375" t="str">
        <f t="shared" si="59"/>
        <v>Total Pass Tinggi</v>
      </c>
      <c r="T375" t="str">
        <f t="shared" si="51"/>
        <v>Pass Sukses Tinggi</v>
      </c>
      <c r="U375" t="str">
        <f t="shared" si="52"/>
        <v>Total Shot Tinggi</v>
      </c>
      <c r="V375" t="str">
        <f t="shared" si="56"/>
        <v>Shot on Target Rendah</v>
      </c>
      <c r="W375" t="str">
        <f t="shared" si="57"/>
        <v>Fouls Rendah</v>
      </c>
      <c r="X375" t="str">
        <f t="shared" si="58"/>
        <v>Corner Tinggi</v>
      </c>
      <c r="Y375" t="str">
        <f t="shared" si="53"/>
        <v>Yellow Card Rendah</v>
      </c>
      <c r="Z375" t="str">
        <f t="shared" si="54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Tinggi</v>
      </c>
      <c r="R376" t="str">
        <f t="shared" si="55"/>
        <v>Possession Tinggi</v>
      </c>
      <c r="S376" t="str">
        <f t="shared" si="59"/>
        <v>Total Pass Tinggi</v>
      </c>
      <c r="T376" t="str">
        <f t="shared" si="51"/>
        <v>Pass Sukses Tinggi</v>
      </c>
      <c r="U376" t="str">
        <f t="shared" si="52"/>
        <v>Total Shot Tinggi</v>
      </c>
      <c r="V376" t="str">
        <f t="shared" si="56"/>
        <v>Shot on Target Tinggi</v>
      </c>
      <c r="W376" t="str">
        <f t="shared" si="57"/>
        <v>Fouls Normal</v>
      </c>
      <c r="X376" t="str">
        <f t="shared" si="58"/>
        <v>Corner Rendah</v>
      </c>
      <c r="Y376" t="str">
        <f t="shared" si="53"/>
        <v>Yellow Card Rendah</v>
      </c>
      <c r="Z376" t="str">
        <f t="shared" si="54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Normal</v>
      </c>
      <c r="R377" t="str">
        <f t="shared" si="55"/>
        <v>Possession Tinggi</v>
      </c>
      <c r="S377" t="str">
        <f t="shared" si="59"/>
        <v>Total Pass Tinggi</v>
      </c>
      <c r="T377" t="str">
        <f t="shared" si="51"/>
        <v>Pass Sukses Tinggi</v>
      </c>
      <c r="U377" t="str">
        <f t="shared" si="52"/>
        <v>Total Shot Tinggi</v>
      </c>
      <c r="V377" t="str">
        <f t="shared" si="56"/>
        <v>Shot on Target Tinggi</v>
      </c>
      <c r="W377" t="str">
        <f t="shared" si="57"/>
        <v>Fouls Tinggi</v>
      </c>
      <c r="X377" t="str">
        <f t="shared" si="58"/>
        <v>Corner Tinggi</v>
      </c>
      <c r="Y377" t="str">
        <f t="shared" si="53"/>
        <v>Yellow Card Rendah</v>
      </c>
      <c r="Z377" t="str">
        <f t="shared" si="54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Normal</v>
      </c>
      <c r="R378" t="str">
        <f t="shared" si="55"/>
        <v>Possession Tinggi</v>
      </c>
      <c r="S378" t="str">
        <f t="shared" si="59"/>
        <v>Total Pass Tinggi</v>
      </c>
      <c r="T378" t="str">
        <f t="shared" si="51"/>
        <v>Pass Sukses Normal</v>
      </c>
      <c r="U378" t="str">
        <f t="shared" si="52"/>
        <v>Total Shot Rendah</v>
      </c>
      <c r="V378" t="str">
        <f t="shared" si="56"/>
        <v>Shot on Target Rendah</v>
      </c>
      <c r="W378" t="str">
        <f t="shared" si="57"/>
        <v>Fouls Normal</v>
      </c>
      <c r="X378" t="str">
        <f t="shared" si="58"/>
        <v>Corner Tinggi</v>
      </c>
      <c r="Y378" t="str">
        <f t="shared" si="53"/>
        <v>Yellow Card Rendah</v>
      </c>
      <c r="Z378" t="str">
        <f t="shared" si="54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Rendah</v>
      </c>
      <c r="R379" t="str">
        <f t="shared" si="55"/>
        <v>Possession Rendah</v>
      </c>
      <c r="S379" t="str">
        <f t="shared" si="59"/>
        <v>Total Pass Rendah</v>
      </c>
      <c r="T379" t="str">
        <f t="shared" si="51"/>
        <v>Pass Sukses Rendah</v>
      </c>
      <c r="U379" t="str">
        <f t="shared" si="52"/>
        <v>Total Shot Rendah</v>
      </c>
      <c r="V379" t="str">
        <f t="shared" si="56"/>
        <v>Shot on Target Rendah</v>
      </c>
      <c r="W379" t="str">
        <f t="shared" si="57"/>
        <v>Fouls Rendah</v>
      </c>
      <c r="X379" t="str">
        <f t="shared" si="58"/>
        <v>Corner Normal</v>
      </c>
      <c r="Y379" t="str">
        <f t="shared" si="53"/>
        <v>Yellow Card Rendah</v>
      </c>
      <c r="Z379" t="str">
        <f t="shared" si="54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Tinggi</v>
      </c>
      <c r="R380" t="str">
        <f t="shared" si="55"/>
        <v>Possession Rendah</v>
      </c>
      <c r="S380" t="str">
        <f t="shared" si="59"/>
        <v>Total Pass Rendah</v>
      </c>
      <c r="T380" t="str">
        <f t="shared" si="51"/>
        <v>Pass Sukses Rendah</v>
      </c>
      <c r="U380" t="str">
        <f t="shared" si="52"/>
        <v>Total Shot Rendah</v>
      </c>
      <c r="V380" t="str">
        <f t="shared" si="56"/>
        <v>Shot on Target Rendah</v>
      </c>
      <c r="W380" t="str">
        <f t="shared" si="57"/>
        <v>Fouls Tinggi</v>
      </c>
      <c r="X380" t="str">
        <f t="shared" si="58"/>
        <v>Corner Rendah</v>
      </c>
      <c r="Y380" t="str">
        <f t="shared" si="53"/>
        <v>Yellow Card Tinggi</v>
      </c>
      <c r="Z380" t="str">
        <f t="shared" si="54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Rendah</v>
      </c>
      <c r="R381" t="str">
        <f t="shared" si="55"/>
        <v>Possession Normal</v>
      </c>
      <c r="S381" t="str">
        <f t="shared" si="59"/>
        <v>Total Pass Normal</v>
      </c>
      <c r="T381" t="str">
        <f t="shared" si="51"/>
        <v>Pass Sukses Normal</v>
      </c>
      <c r="U381" t="str">
        <f t="shared" si="52"/>
        <v>Total Shot Tinggi</v>
      </c>
      <c r="V381" t="str">
        <f t="shared" si="56"/>
        <v>Shot on Target Tinggi</v>
      </c>
      <c r="W381" t="str">
        <f t="shared" si="57"/>
        <v>Fouls Rendah</v>
      </c>
      <c r="X381" t="str">
        <f t="shared" si="58"/>
        <v>Corner Tinggi</v>
      </c>
      <c r="Y381" t="str">
        <f t="shared" si="53"/>
        <v>Yellow Card Rendah</v>
      </c>
      <c r="Z381" t="str">
        <f t="shared" si="54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Rendah</v>
      </c>
      <c r="R382" t="str">
        <f t="shared" si="55"/>
        <v>Possession Normal</v>
      </c>
      <c r="S382" t="str">
        <f t="shared" si="59"/>
        <v>Total Pass Normal</v>
      </c>
      <c r="T382" t="str">
        <f t="shared" si="51"/>
        <v>Pass Sukses Normal</v>
      </c>
      <c r="U382" t="str">
        <f t="shared" si="52"/>
        <v>Total Shot Rendah</v>
      </c>
      <c r="V382" t="str">
        <f t="shared" si="56"/>
        <v>Shot on Target Rendah</v>
      </c>
      <c r="W382" t="str">
        <f t="shared" si="57"/>
        <v>Fouls Normal</v>
      </c>
      <c r="X382" t="str">
        <f t="shared" si="58"/>
        <v>Corner Tinggi</v>
      </c>
      <c r="Y382" t="str">
        <f t="shared" si="53"/>
        <v>Yellow Card Tinggi</v>
      </c>
      <c r="Z382" t="str">
        <f t="shared" si="54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Tinggi</v>
      </c>
      <c r="R383" t="str">
        <f t="shared" si="55"/>
        <v>Possession Tinggi</v>
      </c>
      <c r="S383" t="str">
        <f t="shared" si="59"/>
        <v>Total Pass Tinggi</v>
      </c>
      <c r="T383" t="str">
        <f t="shared" si="51"/>
        <v>Pass Sukses Tinggi</v>
      </c>
      <c r="U383" t="str">
        <f t="shared" si="52"/>
        <v>Total Shot Tinggi</v>
      </c>
      <c r="V383" t="str">
        <f t="shared" si="56"/>
        <v>Shot on Target Tinggi</v>
      </c>
      <c r="W383" t="str">
        <f t="shared" si="57"/>
        <v>Fouls Tinggi</v>
      </c>
      <c r="X383" t="str">
        <f t="shared" si="58"/>
        <v>Corner Tinggi</v>
      </c>
      <c r="Y383" t="str">
        <f t="shared" si="53"/>
        <v>Yellow Card Rendah</v>
      </c>
      <c r="Z383" t="str">
        <f t="shared" si="54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Rendah</v>
      </c>
      <c r="R384" t="str">
        <f t="shared" si="55"/>
        <v>Possession Normal</v>
      </c>
      <c r="S384" t="str">
        <f t="shared" si="59"/>
        <v>Total Pass Normal</v>
      </c>
      <c r="T384" t="str">
        <f t="shared" si="51"/>
        <v>Pass Sukses Normal</v>
      </c>
      <c r="U384" t="str">
        <f t="shared" si="52"/>
        <v>Total Shot Rendah</v>
      </c>
      <c r="V384" t="str">
        <f t="shared" si="56"/>
        <v>Shot on Target Rendah</v>
      </c>
      <c r="W384" t="str">
        <f t="shared" si="57"/>
        <v>Fouls Tinggi</v>
      </c>
      <c r="X384" t="str">
        <f t="shared" si="58"/>
        <v>Corner Rendah</v>
      </c>
      <c r="Y384" t="str">
        <f t="shared" si="53"/>
        <v>Yellow Card Rendah</v>
      </c>
      <c r="Z384" t="str">
        <f t="shared" si="54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Normal</v>
      </c>
      <c r="R385" t="str">
        <f t="shared" si="55"/>
        <v>Possession Tinggi</v>
      </c>
      <c r="S385" t="str">
        <f t="shared" si="59"/>
        <v>Total Pass Tinggi</v>
      </c>
      <c r="T385" t="str">
        <f t="shared" si="51"/>
        <v>Pass Sukses Tinggi</v>
      </c>
      <c r="U385" t="str">
        <f t="shared" si="52"/>
        <v>Total Shot Rendah</v>
      </c>
      <c r="V385" t="str">
        <f t="shared" si="56"/>
        <v>Shot on Target Tinggi</v>
      </c>
      <c r="W385" t="str">
        <f t="shared" si="57"/>
        <v>Fouls Rendah</v>
      </c>
      <c r="X385" t="str">
        <f t="shared" si="58"/>
        <v>Corner Normal</v>
      </c>
      <c r="Y385" t="str">
        <f t="shared" si="53"/>
        <v>Yellow Card Rendah</v>
      </c>
      <c r="Z385" t="str">
        <f t="shared" si="54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Tinggi</v>
      </c>
      <c r="R386" t="str">
        <f t="shared" si="55"/>
        <v>Possession Tinggi</v>
      </c>
      <c r="S386" t="str">
        <f t="shared" si="59"/>
        <v>Total Pass Tinggi</v>
      </c>
      <c r="T386" t="str">
        <f t="shared" si="51"/>
        <v>Pass Sukses Tinggi</v>
      </c>
      <c r="U386" t="str">
        <f t="shared" si="52"/>
        <v>Total Shot Tinggi</v>
      </c>
      <c r="V386" t="str">
        <f t="shared" si="56"/>
        <v>Shot on Target Normal</v>
      </c>
      <c r="W386" t="str">
        <f t="shared" si="57"/>
        <v>Fouls Tinggi</v>
      </c>
      <c r="X386" t="str">
        <f t="shared" si="58"/>
        <v>Corner Tinggi</v>
      </c>
      <c r="Y386" t="str">
        <f t="shared" si="53"/>
        <v>Yellow Card Tinggi</v>
      </c>
      <c r="Z386" t="str">
        <f t="shared" si="54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IF(B387&gt;$Q$1,"xG Tinggi",IF(B387&gt;($Q$1/5*4),"xG Normal","xG Rendah"))</f>
        <v>xG Normal</v>
      </c>
      <c r="R387" t="str">
        <f t="shared" si="55"/>
        <v>Possession Normal</v>
      </c>
      <c r="S387" t="str">
        <f t="shared" si="59"/>
        <v>Total Pass Normal</v>
      </c>
      <c r="T387" t="str">
        <f t="shared" ref="T387:T450" si="61">IF(E387&gt;$T$1,"Pass Sukses Tinggi",IF(E387&gt;($T$1/5*4),"Pass Sukses Normal","Pass Sukses Rendah"))</f>
        <v>Pass Sukses Normal</v>
      </c>
      <c r="U387" t="str">
        <f t="shared" ref="U387:U450" si="62">IF(J387&gt;$U$1,"Total Shot Tinggi",IF(J387&gt;($U$1/5*4),"Total Shot Normal","Total Shot Rendah"))</f>
        <v>Total Shot Tinggi</v>
      </c>
      <c r="V387" t="str">
        <f t="shared" si="56"/>
        <v>Shot on Target Normal</v>
      </c>
      <c r="W387" t="str">
        <f t="shared" si="57"/>
        <v>Fouls Rendah</v>
      </c>
      <c r="X387" t="str">
        <f t="shared" si="58"/>
        <v>Corner Tinggi</v>
      </c>
      <c r="Y387" t="str">
        <f t="shared" ref="Y387:Y450" si="63">IF(N387&lt;$Y$1,"Yellow Card Rendah","Yellow Card Tinggi")</f>
        <v>Yellow Card Tinggi</v>
      </c>
      <c r="Z387" t="str">
        <f t="shared" ref="Z387:Z450" si="64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Tinggi</v>
      </c>
      <c r="R388" t="str">
        <f t="shared" ref="R388:R451" si="65">IF(C388&gt;$R$1,"Possession Tinggi",IF(C388&gt;($R$1/5*4),"Possession Normal","Possession Rendah"))</f>
        <v>Possession Normal</v>
      </c>
      <c r="S388" t="str">
        <f t="shared" si="59"/>
        <v>Total Pass Normal</v>
      </c>
      <c r="T388" t="str">
        <f t="shared" si="61"/>
        <v>Pass Sukses Normal</v>
      </c>
      <c r="U388" t="str">
        <f t="shared" si="62"/>
        <v>Total Shot Tinggi</v>
      </c>
      <c r="V388" t="str">
        <f t="shared" ref="V388:V451" si="66">IF(K388&gt;$V$1,"Shot on Target Tinggi",IF(K388&gt;($V$1/5*4),"Shot on Target Normal","Shot on Target Rendah"))</f>
        <v>Shot on Target Rendah</v>
      </c>
      <c r="W388" t="str">
        <f t="shared" ref="W388:W451" si="67">IF(L388&gt;$W$1,"Fouls Tinggi",IF(L388&gt;($W$1/5*4),"Fouls Normal","Fouls Rendah"))</f>
        <v>Fouls Normal</v>
      </c>
      <c r="X388" t="str">
        <f t="shared" ref="X388:X451" si="68">IF(M388&gt;$X$1,"Corner Tinggi",IF(M388&gt;($X$1/5*4),"Corner Normal","Corner Rendah"))</f>
        <v>Corner Rendah</v>
      </c>
      <c r="Y388" t="str">
        <f t="shared" si="63"/>
        <v>Yellow Card Rendah</v>
      </c>
      <c r="Z388" t="str">
        <f t="shared" si="64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Normal</v>
      </c>
      <c r="R389" t="str">
        <f t="shared" si="65"/>
        <v>Possession Tinggi</v>
      </c>
      <c r="S389" t="str">
        <f t="shared" ref="S389:S452" si="69">IF(D389&gt;$S$1,"Total Pass Tinggi",IF(D389&gt;($S$1/5*4),"Total Pass Normal","Total Pass Rendah"))</f>
        <v>Total Pass Tinggi</v>
      </c>
      <c r="T389" t="str">
        <f t="shared" si="61"/>
        <v>Pass Sukses Tinggi</v>
      </c>
      <c r="U389" t="str">
        <f t="shared" si="62"/>
        <v>Total Shot Tinggi</v>
      </c>
      <c r="V389" t="str">
        <f t="shared" si="66"/>
        <v>Shot on Target Tinggi</v>
      </c>
      <c r="W389" t="str">
        <f t="shared" si="67"/>
        <v>Fouls Tinggi</v>
      </c>
      <c r="X389" t="str">
        <f t="shared" si="68"/>
        <v>Corner Tinggi</v>
      </c>
      <c r="Y389" t="str">
        <f t="shared" si="63"/>
        <v>Yellow Card Tinggi</v>
      </c>
      <c r="Z389" t="str">
        <f t="shared" si="64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Rendah</v>
      </c>
      <c r="R390" t="str">
        <f t="shared" si="65"/>
        <v>Possession Tinggi</v>
      </c>
      <c r="S390" t="str">
        <f t="shared" si="69"/>
        <v>Total Pass Tinggi</v>
      </c>
      <c r="T390" t="str">
        <f t="shared" si="61"/>
        <v>Pass Sukses Tinggi</v>
      </c>
      <c r="U390" t="str">
        <f t="shared" si="62"/>
        <v>Total Shot Normal</v>
      </c>
      <c r="V390" t="str">
        <f t="shared" si="66"/>
        <v>Shot on Target Tinggi</v>
      </c>
      <c r="W390" t="str">
        <f t="shared" si="67"/>
        <v>Fouls Normal</v>
      </c>
      <c r="X390" t="str">
        <f t="shared" si="68"/>
        <v>Corner Rendah</v>
      </c>
      <c r="Y390" t="str">
        <f t="shared" si="63"/>
        <v>Yellow Card Rendah</v>
      </c>
      <c r="Z390" t="str">
        <f t="shared" si="64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Normal</v>
      </c>
      <c r="R391" t="str">
        <f t="shared" si="65"/>
        <v>Possession Tinggi</v>
      </c>
      <c r="S391" t="str">
        <f t="shared" si="69"/>
        <v>Total Pass Tinggi</v>
      </c>
      <c r="T391" t="str">
        <f t="shared" si="61"/>
        <v>Pass Sukses Tinggi</v>
      </c>
      <c r="U391" t="str">
        <f t="shared" si="62"/>
        <v>Total Shot Tinggi</v>
      </c>
      <c r="V391" t="str">
        <f t="shared" si="66"/>
        <v>Shot on Target Tinggi</v>
      </c>
      <c r="W391" t="str">
        <f t="shared" si="67"/>
        <v>Fouls Tinggi</v>
      </c>
      <c r="X391" t="str">
        <f t="shared" si="68"/>
        <v>Corner Tinggi</v>
      </c>
      <c r="Y391" t="str">
        <f t="shared" si="63"/>
        <v>Yellow Card Rendah</v>
      </c>
      <c r="Z391" t="str">
        <f t="shared" si="64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Normal</v>
      </c>
      <c r="R392" t="str">
        <f t="shared" si="65"/>
        <v>Possession Tinggi</v>
      </c>
      <c r="S392" t="str">
        <f t="shared" si="69"/>
        <v>Total Pass Tinggi</v>
      </c>
      <c r="T392" t="str">
        <f t="shared" si="61"/>
        <v>Pass Sukses Tinggi</v>
      </c>
      <c r="U392" t="str">
        <f t="shared" si="62"/>
        <v>Total Shot Normal</v>
      </c>
      <c r="V392" t="str">
        <f t="shared" si="66"/>
        <v>Shot on Target Normal</v>
      </c>
      <c r="W392" t="str">
        <f t="shared" si="67"/>
        <v>Fouls Tinggi</v>
      </c>
      <c r="X392" t="str">
        <f t="shared" si="68"/>
        <v>Corner Rendah</v>
      </c>
      <c r="Y392" t="str">
        <f t="shared" si="63"/>
        <v>Yellow Card Rendah</v>
      </c>
      <c r="Z392" t="str">
        <f t="shared" si="64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Normal</v>
      </c>
      <c r="R393" t="str">
        <f t="shared" si="65"/>
        <v>Possession Normal</v>
      </c>
      <c r="S393" t="str">
        <f t="shared" si="69"/>
        <v>Total Pass Normal</v>
      </c>
      <c r="T393" t="str">
        <f t="shared" si="61"/>
        <v>Pass Sukses Normal</v>
      </c>
      <c r="U393" t="str">
        <f t="shared" si="62"/>
        <v>Total Shot Tinggi</v>
      </c>
      <c r="V393" t="str">
        <f t="shared" si="66"/>
        <v>Shot on Target Rendah</v>
      </c>
      <c r="W393" t="str">
        <f t="shared" si="67"/>
        <v>Fouls Tinggi</v>
      </c>
      <c r="X393" t="str">
        <f t="shared" si="68"/>
        <v>Corner Rendah</v>
      </c>
      <c r="Y393" t="str">
        <f t="shared" si="63"/>
        <v>Yellow Card Rendah</v>
      </c>
      <c r="Z393" t="str">
        <f t="shared" si="64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Rendah</v>
      </c>
      <c r="R394" t="str">
        <f t="shared" si="65"/>
        <v>Possession Normal</v>
      </c>
      <c r="S394" t="str">
        <f t="shared" si="69"/>
        <v>Total Pass Tinggi</v>
      </c>
      <c r="T394" t="str">
        <f t="shared" si="61"/>
        <v>Pass Sukses Tinggi</v>
      </c>
      <c r="U394" t="str">
        <f t="shared" si="62"/>
        <v>Total Shot Rendah</v>
      </c>
      <c r="V394" t="str">
        <f t="shared" si="66"/>
        <v>Shot on Target Normal</v>
      </c>
      <c r="W394" t="str">
        <f t="shared" si="67"/>
        <v>Fouls Tinggi</v>
      </c>
      <c r="X394" t="str">
        <f t="shared" si="68"/>
        <v>Corner Normal</v>
      </c>
      <c r="Y394" t="str">
        <f t="shared" si="63"/>
        <v>Yellow Card Rendah</v>
      </c>
      <c r="Z394" t="str">
        <f t="shared" si="64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Rendah</v>
      </c>
      <c r="R395" t="str">
        <f t="shared" si="65"/>
        <v>Possession Rendah</v>
      </c>
      <c r="S395" t="str">
        <f t="shared" si="69"/>
        <v>Total Pass Rendah</v>
      </c>
      <c r="T395" t="str">
        <f t="shared" si="61"/>
        <v>Pass Sukses Rendah</v>
      </c>
      <c r="U395" t="str">
        <f t="shared" si="62"/>
        <v>Total Shot Rendah</v>
      </c>
      <c r="V395" t="str">
        <f t="shared" si="66"/>
        <v>Shot on Target Rendah</v>
      </c>
      <c r="W395" t="str">
        <f t="shared" si="67"/>
        <v>Fouls Tinggi</v>
      </c>
      <c r="X395" t="str">
        <f t="shared" si="68"/>
        <v>Corner Rendah</v>
      </c>
      <c r="Y395" t="str">
        <f t="shared" si="63"/>
        <v>Yellow Card Tinggi</v>
      </c>
      <c r="Z395" t="str">
        <f t="shared" si="64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Tinggi</v>
      </c>
      <c r="R396" t="str">
        <f t="shared" si="65"/>
        <v>Possession Rendah</v>
      </c>
      <c r="S396" t="str">
        <f t="shared" si="69"/>
        <v>Total Pass Rendah</v>
      </c>
      <c r="T396" t="str">
        <f t="shared" si="61"/>
        <v>Pass Sukses Rendah</v>
      </c>
      <c r="U396" t="str">
        <f t="shared" si="62"/>
        <v>Total Shot Tinggi</v>
      </c>
      <c r="V396" t="str">
        <f t="shared" si="66"/>
        <v>Shot on Target Tinggi</v>
      </c>
      <c r="W396" t="str">
        <f t="shared" si="67"/>
        <v>Fouls Tinggi</v>
      </c>
      <c r="X396" t="str">
        <f t="shared" si="68"/>
        <v>Corner Tinggi</v>
      </c>
      <c r="Y396" t="str">
        <f t="shared" si="63"/>
        <v>Yellow Card Tinggi</v>
      </c>
      <c r="Z396" t="str">
        <f t="shared" si="64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Rendah</v>
      </c>
      <c r="R397" t="str">
        <f t="shared" si="65"/>
        <v>Possession Rendah</v>
      </c>
      <c r="S397" t="str">
        <f t="shared" si="69"/>
        <v>Total Pass Rendah</v>
      </c>
      <c r="T397" t="str">
        <f t="shared" si="61"/>
        <v>Pass Sukses Rendah</v>
      </c>
      <c r="U397" t="str">
        <f t="shared" si="62"/>
        <v>Total Shot Rendah</v>
      </c>
      <c r="V397" t="str">
        <f t="shared" si="66"/>
        <v>Shot on Target Rendah</v>
      </c>
      <c r="W397" t="str">
        <f t="shared" si="67"/>
        <v>Fouls Tinggi</v>
      </c>
      <c r="X397" t="str">
        <f t="shared" si="68"/>
        <v>Corner Normal</v>
      </c>
      <c r="Y397" t="str">
        <f t="shared" si="63"/>
        <v>Yellow Card Rendah</v>
      </c>
      <c r="Z397" t="str">
        <f t="shared" si="64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Rendah</v>
      </c>
      <c r="R398" t="str">
        <f t="shared" si="65"/>
        <v>Possession Tinggi</v>
      </c>
      <c r="S398" t="str">
        <f t="shared" si="69"/>
        <v>Total Pass Tinggi</v>
      </c>
      <c r="T398" t="str">
        <f t="shared" si="61"/>
        <v>Pass Sukses Tinggi</v>
      </c>
      <c r="U398" t="str">
        <f t="shared" si="62"/>
        <v>Total Shot Rendah</v>
      </c>
      <c r="V398" t="str">
        <f t="shared" si="66"/>
        <v>Shot on Target Normal</v>
      </c>
      <c r="W398" t="str">
        <f t="shared" si="67"/>
        <v>Fouls Tinggi</v>
      </c>
      <c r="X398" t="str">
        <f t="shared" si="68"/>
        <v>Corner Rendah</v>
      </c>
      <c r="Y398" t="str">
        <f t="shared" si="63"/>
        <v>Yellow Card Tinggi</v>
      </c>
      <c r="Z398" t="str">
        <f t="shared" si="64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Tinggi</v>
      </c>
      <c r="R399" t="str">
        <f t="shared" si="65"/>
        <v>Possession Tinggi</v>
      </c>
      <c r="S399" t="str">
        <f t="shared" si="69"/>
        <v>Total Pass Tinggi</v>
      </c>
      <c r="T399" t="str">
        <f t="shared" si="61"/>
        <v>Pass Sukses Tinggi</v>
      </c>
      <c r="U399" t="str">
        <f t="shared" si="62"/>
        <v>Total Shot Tinggi</v>
      </c>
      <c r="V399" t="str">
        <f t="shared" si="66"/>
        <v>Shot on Target Tinggi</v>
      </c>
      <c r="W399" t="str">
        <f t="shared" si="67"/>
        <v>Fouls Rendah</v>
      </c>
      <c r="X399" t="str">
        <f t="shared" si="68"/>
        <v>Corner Tinggi</v>
      </c>
      <c r="Y399" t="str">
        <f t="shared" si="63"/>
        <v>Yellow Card Rendah</v>
      </c>
      <c r="Z399" t="str">
        <f t="shared" si="64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Tinggi</v>
      </c>
      <c r="R400" t="str">
        <f t="shared" si="65"/>
        <v>Possession Tinggi</v>
      </c>
      <c r="S400" t="str">
        <f t="shared" si="69"/>
        <v>Total Pass Tinggi</v>
      </c>
      <c r="T400" t="str">
        <f t="shared" si="61"/>
        <v>Pass Sukses Tinggi</v>
      </c>
      <c r="U400" t="str">
        <f t="shared" si="62"/>
        <v>Total Shot Tinggi</v>
      </c>
      <c r="V400" t="str">
        <f t="shared" si="66"/>
        <v>Shot on Target Tinggi</v>
      </c>
      <c r="W400" t="str">
        <f t="shared" si="67"/>
        <v>Fouls Tinggi</v>
      </c>
      <c r="X400" t="str">
        <f t="shared" si="68"/>
        <v>Corner Normal</v>
      </c>
      <c r="Y400" t="str">
        <f t="shared" si="63"/>
        <v>Yellow Card Tinggi</v>
      </c>
      <c r="Z400" t="str">
        <f t="shared" si="64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Rendah</v>
      </c>
      <c r="R401" t="str">
        <f t="shared" si="65"/>
        <v>Possession Rendah</v>
      </c>
      <c r="S401" t="str">
        <f t="shared" si="69"/>
        <v>Total Pass Normal</v>
      </c>
      <c r="T401" t="str">
        <f t="shared" si="61"/>
        <v>Pass Sukses Normal</v>
      </c>
      <c r="U401" t="str">
        <f t="shared" si="62"/>
        <v>Total Shot Rendah</v>
      </c>
      <c r="V401" t="str">
        <f t="shared" si="66"/>
        <v>Shot on Target Rendah</v>
      </c>
      <c r="W401" t="str">
        <f t="shared" si="67"/>
        <v>Fouls Rendah</v>
      </c>
      <c r="X401" t="str">
        <f t="shared" si="68"/>
        <v>Corner Rendah</v>
      </c>
      <c r="Y401" t="str">
        <f t="shared" si="63"/>
        <v>Yellow Card Tinggi</v>
      </c>
      <c r="Z401" t="str">
        <f t="shared" si="64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Tinggi</v>
      </c>
      <c r="R402" t="str">
        <f t="shared" si="65"/>
        <v>Possession Tinggi</v>
      </c>
      <c r="S402" t="str">
        <f t="shared" si="69"/>
        <v>Total Pass Tinggi</v>
      </c>
      <c r="T402" t="str">
        <f t="shared" si="61"/>
        <v>Pass Sukses Tinggi</v>
      </c>
      <c r="U402" t="str">
        <f t="shared" si="62"/>
        <v>Total Shot Tinggi</v>
      </c>
      <c r="V402" t="str">
        <f t="shared" si="66"/>
        <v>Shot on Target Normal</v>
      </c>
      <c r="W402" t="str">
        <f t="shared" si="67"/>
        <v>Fouls Rendah</v>
      </c>
      <c r="X402" t="str">
        <f t="shared" si="68"/>
        <v>Corner Tinggi</v>
      </c>
      <c r="Y402" t="str">
        <f t="shared" si="63"/>
        <v>Yellow Card Rendah</v>
      </c>
      <c r="Z402" t="str">
        <f t="shared" si="64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Tinggi</v>
      </c>
      <c r="R403" t="str">
        <f t="shared" si="65"/>
        <v>Possession Tinggi</v>
      </c>
      <c r="S403" t="str">
        <f t="shared" si="69"/>
        <v>Total Pass Tinggi</v>
      </c>
      <c r="T403" t="str">
        <f t="shared" si="61"/>
        <v>Pass Sukses Tinggi</v>
      </c>
      <c r="U403" t="str">
        <f t="shared" si="62"/>
        <v>Total Shot Tinggi</v>
      </c>
      <c r="V403" t="str">
        <f t="shared" si="66"/>
        <v>Shot on Target Tinggi</v>
      </c>
      <c r="W403" t="str">
        <f t="shared" si="67"/>
        <v>Fouls Rendah</v>
      </c>
      <c r="X403" t="str">
        <f t="shared" si="68"/>
        <v>Corner Tinggi</v>
      </c>
      <c r="Y403" t="str">
        <f t="shared" si="63"/>
        <v>Yellow Card Rendah</v>
      </c>
      <c r="Z403" t="str">
        <f t="shared" si="64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Tinggi</v>
      </c>
      <c r="R404" t="str">
        <f t="shared" si="65"/>
        <v>Possession Tinggi</v>
      </c>
      <c r="S404" t="str">
        <f t="shared" si="69"/>
        <v>Total Pass Normal</v>
      </c>
      <c r="T404" t="str">
        <f t="shared" si="61"/>
        <v>Pass Sukses Normal</v>
      </c>
      <c r="U404" t="str">
        <f t="shared" si="62"/>
        <v>Total Shot Tinggi</v>
      </c>
      <c r="V404" t="str">
        <f t="shared" si="66"/>
        <v>Shot on Target Tinggi</v>
      </c>
      <c r="W404" t="str">
        <f t="shared" si="67"/>
        <v>Fouls Rendah</v>
      </c>
      <c r="X404" t="str">
        <f t="shared" si="68"/>
        <v>Corner Rendah</v>
      </c>
      <c r="Y404" t="str">
        <f t="shared" si="63"/>
        <v>Yellow Card Rendah</v>
      </c>
      <c r="Z404" t="str">
        <f t="shared" si="64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Rendah</v>
      </c>
      <c r="R405" t="str">
        <f t="shared" si="65"/>
        <v>Possession Tinggi</v>
      </c>
      <c r="S405" t="str">
        <f t="shared" si="69"/>
        <v>Total Pass Normal</v>
      </c>
      <c r="T405" t="str">
        <f t="shared" si="61"/>
        <v>Pass Sukses Normal</v>
      </c>
      <c r="U405" t="str">
        <f t="shared" si="62"/>
        <v>Total Shot Rendah</v>
      </c>
      <c r="V405" t="str">
        <f t="shared" si="66"/>
        <v>Shot on Target Normal</v>
      </c>
      <c r="W405" t="str">
        <f t="shared" si="67"/>
        <v>Fouls Tinggi</v>
      </c>
      <c r="X405" t="str">
        <f t="shared" si="68"/>
        <v>Corner Tinggi</v>
      </c>
      <c r="Y405" t="str">
        <f t="shared" si="63"/>
        <v>Yellow Card Tinggi</v>
      </c>
      <c r="Z405" t="str">
        <f t="shared" si="64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Normal</v>
      </c>
      <c r="R406" t="str">
        <f t="shared" si="65"/>
        <v>Possession Normal</v>
      </c>
      <c r="S406" t="str">
        <f t="shared" si="69"/>
        <v>Total Pass Normal</v>
      </c>
      <c r="T406" t="str">
        <f t="shared" si="61"/>
        <v>Pass Sukses Normal</v>
      </c>
      <c r="U406" t="str">
        <f t="shared" si="62"/>
        <v>Total Shot Rendah</v>
      </c>
      <c r="V406" t="str">
        <f t="shared" si="66"/>
        <v>Shot on Target Tinggi</v>
      </c>
      <c r="W406" t="str">
        <f t="shared" si="67"/>
        <v>Fouls Tinggi</v>
      </c>
      <c r="X406" t="str">
        <f t="shared" si="68"/>
        <v>Corner Rendah</v>
      </c>
      <c r="Y406" t="str">
        <f t="shared" si="63"/>
        <v>Yellow Card Tinggi</v>
      </c>
      <c r="Z406" t="str">
        <f t="shared" si="64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Rendah</v>
      </c>
      <c r="R407" t="str">
        <f t="shared" si="65"/>
        <v>Possession Normal</v>
      </c>
      <c r="S407" t="str">
        <f t="shared" si="69"/>
        <v>Total Pass Rendah</v>
      </c>
      <c r="T407" t="str">
        <f t="shared" si="61"/>
        <v>Pass Sukses Rendah</v>
      </c>
      <c r="U407" t="str">
        <f t="shared" si="62"/>
        <v>Total Shot Normal</v>
      </c>
      <c r="V407" t="str">
        <f t="shared" si="66"/>
        <v>Shot on Target Rendah</v>
      </c>
      <c r="W407" t="str">
        <f t="shared" si="67"/>
        <v>Fouls Tinggi</v>
      </c>
      <c r="X407" t="str">
        <f t="shared" si="68"/>
        <v>Corner Rendah</v>
      </c>
      <c r="Y407" t="str">
        <f t="shared" si="63"/>
        <v>Yellow Card Tinggi</v>
      </c>
      <c r="Z407" t="str">
        <f t="shared" si="64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Tinggi</v>
      </c>
      <c r="R408" t="str">
        <f t="shared" si="65"/>
        <v>Possession Tinggi</v>
      </c>
      <c r="S408" t="str">
        <f t="shared" si="69"/>
        <v>Total Pass Tinggi</v>
      </c>
      <c r="T408" t="str">
        <f t="shared" si="61"/>
        <v>Pass Sukses Tinggi</v>
      </c>
      <c r="U408" t="str">
        <f t="shared" si="62"/>
        <v>Total Shot Tinggi</v>
      </c>
      <c r="V408" t="str">
        <f t="shared" si="66"/>
        <v>Shot on Target Tinggi</v>
      </c>
      <c r="W408" t="str">
        <f t="shared" si="67"/>
        <v>Fouls Rendah</v>
      </c>
      <c r="X408" t="str">
        <f t="shared" si="68"/>
        <v>Corner Tinggi</v>
      </c>
      <c r="Y408" t="str">
        <f t="shared" si="63"/>
        <v>Yellow Card Rendah</v>
      </c>
      <c r="Z408" t="str">
        <f t="shared" si="64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Rendah</v>
      </c>
      <c r="R409" t="str">
        <f t="shared" si="65"/>
        <v>Possession Rendah</v>
      </c>
      <c r="S409" t="str">
        <f t="shared" si="69"/>
        <v>Total Pass Rendah</v>
      </c>
      <c r="T409" t="str">
        <f t="shared" si="61"/>
        <v>Pass Sukses Rendah</v>
      </c>
      <c r="U409" t="str">
        <f t="shared" si="62"/>
        <v>Total Shot Rendah</v>
      </c>
      <c r="V409" t="str">
        <f t="shared" si="66"/>
        <v>Shot on Target Rendah</v>
      </c>
      <c r="W409" t="str">
        <f t="shared" si="67"/>
        <v>Fouls Tinggi</v>
      </c>
      <c r="X409" t="str">
        <f t="shared" si="68"/>
        <v>Corner Normal</v>
      </c>
      <c r="Y409" t="str">
        <f t="shared" si="63"/>
        <v>Yellow Card Rendah</v>
      </c>
      <c r="Z409" t="str">
        <f t="shared" si="64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Normal</v>
      </c>
      <c r="R410" t="str">
        <f t="shared" si="65"/>
        <v>Possession Tinggi</v>
      </c>
      <c r="S410" t="str">
        <f t="shared" si="69"/>
        <v>Total Pass Tinggi</v>
      </c>
      <c r="T410" t="str">
        <f t="shared" si="61"/>
        <v>Pass Sukses Tinggi</v>
      </c>
      <c r="U410" t="str">
        <f t="shared" si="62"/>
        <v>Total Shot Tinggi</v>
      </c>
      <c r="V410" t="str">
        <f t="shared" si="66"/>
        <v>Shot on Target Tinggi</v>
      </c>
      <c r="W410" t="str">
        <f t="shared" si="67"/>
        <v>Fouls Tinggi</v>
      </c>
      <c r="X410" t="str">
        <f t="shared" si="68"/>
        <v>Corner Tinggi</v>
      </c>
      <c r="Y410" t="str">
        <f t="shared" si="63"/>
        <v>Yellow Card Tinggi</v>
      </c>
      <c r="Z410" t="str">
        <f t="shared" si="64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Tinggi</v>
      </c>
      <c r="R411" t="str">
        <f t="shared" si="65"/>
        <v>Possession Normal</v>
      </c>
      <c r="S411" t="str">
        <f t="shared" si="69"/>
        <v>Total Pass Tinggi</v>
      </c>
      <c r="T411" t="str">
        <f t="shared" si="61"/>
        <v>Pass Sukses Tinggi</v>
      </c>
      <c r="U411" t="str">
        <f t="shared" si="62"/>
        <v>Total Shot Normal</v>
      </c>
      <c r="V411" t="str">
        <f t="shared" si="66"/>
        <v>Shot on Target Rendah</v>
      </c>
      <c r="W411" t="str">
        <f t="shared" si="67"/>
        <v>Fouls Rendah</v>
      </c>
      <c r="X411" t="str">
        <f t="shared" si="68"/>
        <v>Corner Rendah</v>
      </c>
      <c r="Y411" t="str">
        <f t="shared" si="63"/>
        <v>Yellow Card Rendah</v>
      </c>
      <c r="Z411" t="str">
        <f t="shared" si="64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Tinggi</v>
      </c>
      <c r="R412" t="str">
        <f t="shared" si="65"/>
        <v>Possession Tinggi</v>
      </c>
      <c r="S412" t="str">
        <f t="shared" si="69"/>
        <v>Total Pass Tinggi</v>
      </c>
      <c r="T412" t="str">
        <f t="shared" si="61"/>
        <v>Pass Sukses Tinggi</v>
      </c>
      <c r="U412" t="str">
        <f t="shared" si="62"/>
        <v>Total Shot Tinggi</v>
      </c>
      <c r="V412" t="str">
        <f t="shared" si="66"/>
        <v>Shot on Target Tinggi</v>
      </c>
      <c r="W412" t="str">
        <f t="shared" si="67"/>
        <v>Fouls Tinggi</v>
      </c>
      <c r="X412" t="str">
        <f t="shared" si="68"/>
        <v>Corner Tinggi</v>
      </c>
      <c r="Y412" t="str">
        <f t="shared" si="63"/>
        <v>Yellow Card Tinggi</v>
      </c>
      <c r="Z412" t="str">
        <f t="shared" si="64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Rendah</v>
      </c>
      <c r="R413" t="str">
        <f t="shared" si="65"/>
        <v>Possession Rendah</v>
      </c>
      <c r="S413" t="str">
        <f t="shared" si="69"/>
        <v>Total Pass Rendah</v>
      </c>
      <c r="T413" t="str">
        <f t="shared" si="61"/>
        <v>Pass Sukses Rendah</v>
      </c>
      <c r="U413" t="str">
        <f t="shared" si="62"/>
        <v>Total Shot Rendah</v>
      </c>
      <c r="V413" t="str">
        <f t="shared" si="66"/>
        <v>Shot on Target Rendah</v>
      </c>
      <c r="W413" t="str">
        <f t="shared" si="67"/>
        <v>Fouls Tinggi</v>
      </c>
      <c r="X413" t="str">
        <f t="shared" si="68"/>
        <v>Corner Rendah</v>
      </c>
      <c r="Y413" t="str">
        <f t="shared" si="63"/>
        <v>Yellow Card Tinggi</v>
      </c>
      <c r="Z413" t="str">
        <f t="shared" si="64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Normal</v>
      </c>
      <c r="R414" t="str">
        <f t="shared" si="65"/>
        <v>Possession Rendah</v>
      </c>
      <c r="S414" t="str">
        <f t="shared" si="69"/>
        <v>Total Pass Rendah</v>
      </c>
      <c r="T414" t="str">
        <f t="shared" si="61"/>
        <v>Pass Sukses Rendah</v>
      </c>
      <c r="U414" t="str">
        <f t="shared" si="62"/>
        <v>Total Shot Rendah</v>
      </c>
      <c r="V414" t="str">
        <f t="shared" si="66"/>
        <v>Shot on Target Normal</v>
      </c>
      <c r="W414" t="str">
        <f t="shared" si="67"/>
        <v>Fouls Tinggi</v>
      </c>
      <c r="X414" t="str">
        <f t="shared" si="68"/>
        <v>Corner Rendah</v>
      </c>
      <c r="Y414" t="str">
        <f t="shared" si="63"/>
        <v>Yellow Card Tinggi</v>
      </c>
      <c r="Z414" t="str">
        <f t="shared" si="64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Rendah</v>
      </c>
      <c r="R415" t="str">
        <f t="shared" si="65"/>
        <v>Possession Normal</v>
      </c>
      <c r="S415" t="str">
        <f t="shared" si="69"/>
        <v>Total Pass Rendah</v>
      </c>
      <c r="T415" t="str">
        <f t="shared" si="61"/>
        <v>Pass Sukses Rendah</v>
      </c>
      <c r="U415" t="str">
        <f t="shared" si="62"/>
        <v>Total Shot Normal</v>
      </c>
      <c r="V415" t="str">
        <f t="shared" si="66"/>
        <v>Shot on Target Rendah</v>
      </c>
      <c r="W415" t="str">
        <f t="shared" si="67"/>
        <v>Fouls Tinggi</v>
      </c>
      <c r="X415" t="str">
        <f t="shared" si="68"/>
        <v>Corner Rendah</v>
      </c>
      <c r="Y415" t="str">
        <f t="shared" si="63"/>
        <v>Yellow Card Tinggi</v>
      </c>
      <c r="Z415" t="str">
        <f t="shared" si="64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Rendah</v>
      </c>
      <c r="R416" t="str">
        <f t="shared" si="65"/>
        <v>Possession Rendah</v>
      </c>
      <c r="S416" t="str">
        <f t="shared" si="69"/>
        <v>Total Pass Rendah</v>
      </c>
      <c r="T416" t="str">
        <f t="shared" si="61"/>
        <v>Pass Sukses Rendah</v>
      </c>
      <c r="U416" t="str">
        <f t="shared" si="62"/>
        <v>Total Shot Rendah</v>
      </c>
      <c r="V416" t="str">
        <f t="shared" si="66"/>
        <v>Shot on Target Rendah</v>
      </c>
      <c r="W416" t="str">
        <f t="shared" si="67"/>
        <v>Fouls Rendah</v>
      </c>
      <c r="X416" t="str">
        <f t="shared" si="68"/>
        <v>Corner Rendah</v>
      </c>
      <c r="Y416" t="str">
        <f t="shared" si="63"/>
        <v>Yellow Card Tinggi</v>
      </c>
      <c r="Z416" t="str">
        <f t="shared" si="64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Rendah</v>
      </c>
      <c r="R417" t="str">
        <f t="shared" si="65"/>
        <v>Possession Normal</v>
      </c>
      <c r="S417" t="str">
        <f t="shared" si="69"/>
        <v>Total Pass Tinggi</v>
      </c>
      <c r="T417" t="str">
        <f t="shared" si="61"/>
        <v>Pass Sukses Tinggi</v>
      </c>
      <c r="U417" t="str">
        <f t="shared" si="62"/>
        <v>Total Shot Rendah</v>
      </c>
      <c r="V417" t="str">
        <f t="shared" si="66"/>
        <v>Shot on Target Tinggi</v>
      </c>
      <c r="W417" t="str">
        <f t="shared" si="67"/>
        <v>Fouls Rendah</v>
      </c>
      <c r="X417" t="str">
        <f t="shared" si="68"/>
        <v>Corner Rendah</v>
      </c>
      <c r="Y417" t="str">
        <f t="shared" si="63"/>
        <v>Yellow Card Rendah</v>
      </c>
      <c r="Z417" t="str">
        <f t="shared" si="64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Rendah</v>
      </c>
      <c r="R418" t="str">
        <f t="shared" si="65"/>
        <v>Possession Rendah</v>
      </c>
      <c r="S418" t="str">
        <f t="shared" si="69"/>
        <v>Total Pass Rendah</v>
      </c>
      <c r="T418" t="str">
        <f t="shared" si="61"/>
        <v>Pass Sukses Rendah</v>
      </c>
      <c r="U418" t="str">
        <f t="shared" si="62"/>
        <v>Total Shot Rendah</v>
      </c>
      <c r="V418" t="str">
        <f t="shared" si="66"/>
        <v>Shot on Target Rendah</v>
      </c>
      <c r="W418" t="str">
        <f t="shared" si="67"/>
        <v>Fouls Tinggi</v>
      </c>
      <c r="X418" t="str">
        <f t="shared" si="68"/>
        <v>Corner Rendah</v>
      </c>
      <c r="Y418" t="str">
        <f t="shared" si="63"/>
        <v>Yellow Card Tinggi</v>
      </c>
      <c r="Z418" t="str">
        <f t="shared" si="64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Rendah</v>
      </c>
      <c r="R419" t="str">
        <f t="shared" si="65"/>
        <v>Possession Tinggi</v>
      </c>
      <c r="S419" t="str">
        <f t="shared" si="69"/>
        <v>Total Pass Tinggi</v>
      </c>
      <c r="T419" t="str">
        <f t="shared" si="61"/>
        <v>Pass Sukses Tinggi</v>
      </c>
      <c r="U419" t="str">
        <f t="shared" si="62"/>
        <v>Total Shot Rendah</v>
      </c>
      <c r="V419" t="str">
        <f t="shared" si="66"/>
        <v>Shot on Target Rendah</v>
      </c>
      <c r="W419" t="str">
        <f t="shared" si="67"/>
        <v>Fouls Normal</v>
      </c>
      <c r="X419" t="str">
        <f t="shared" si="68"/>
        <v>Corner Rendah</v>
      </c>
      <c r="Y419" t="str">
        <f t="shared" si="63"/>
        <v>Yellow Card Tinggi</v>
      </c>
      <c r="Z419" t="str">
        <f t="shared" si="64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Rendah</v>
      </c>
      <c r="R420" t="str">
        <f t="shared" si="65"/>
        <v>Possession Rendah</v>
      </c>
      <c r="S420" t="str">
        <f t="shared" si="69"/>
        <v>Total Pass Rendah</v>
      </c>
      <c r="T420" t="str">
        <f t="shared" si="61"/>
        <v>Pass Sukses Rendah</v>
      </c>
      <c r="U420" t="str">
        <f t="shared" si="62"/>
        <v>Total Shot Rendah</v>
      </c>
      <c r="V420" t="str">
        <f t="shared" si="66"/>
        <v>Shot on Target Normal</v>
      </c>
      <c r="W420" t="str">
        <f t="shared" si="67"/>
        <v>Fouls Normal</v>
      </c>
      <c r="X420" t="str">
        <f t="shared" si="68"/>
        <v>Corner Tinggi</v>
      </c>
      <c r="Y420" t="str">
        <f t="shared" si="63"/>
        <v>Yellow Card Tinggi</v>
      </c>
      <c r="Z420" t="str">
        <f t="shared" si="64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Tinggi</v>
      </c>
      <c r="R421" t="str">
        <f t="shared" si="65"/>
        <v>Possession Tinggi</v>
      </c>
      <c r="S421" t="str">
        <f t="shared" si="69"/>
        <v>Total Pass Tinggi</v>
      </c>
      <c r="T421" t="str">
        <f t="shared" si="61"/>
        <v>Pass Sukses Tinggi</v>
      </c>
      <c r="U421" t="str">
        <f t="shared" si="62"/>
        <v>Total Shot Tinggi</v>
      </c>
      <c r="V421" t="str">
        <f t="shared" si="66"/>
        <v>Shot on Target Tinggi</v>
      </c>
      <c r="W421" t="str">
        <f t="shared" si="67"/>
        <v>Fouls Rendah</v>
      </c>
      <c r="X421" t="str">
        <f t="shared" si="68"/>
        <v>Corner Tinggi</v>
      </c>
      <c r="Y421" t="str">
        <f t="shared" si="63"/>
        <v>Yellow Card Tinggi</v>
      </c>
      <c r="Z421" t="str">
        <f t="shared" si="64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Tinggi</v>
      </c>
      <c r="R422" t="str">
        <f t="shared" si="65"/>
        <v>Possession Normal</v>
      </c>
      <c r="S422" t="str">
        <f t="shared" si="69"/>
        <v>Total Pass Normal</v>
      </c>
      <c r="T422" t="str">
        <f t="shared" si="61"/>
        <v>Pass Sukses Tinggi</v>
      </c>
      <c r="U422" t="str">
        <f t="shared" si="62"/>
        <v>Total Shot Normal</v>
      </c>
      <c r="V422" t="str">
        <f t="shared" si="66"/>
        <v>Shot on Target Tinggi</v>
      </c>
      <c r="W422" t="str">
        <f t="shared" si="67"/>
        <v>Fouls Normal</v>
      </c>
      <c r="X422" t="str">
        <f t="shared" si="68"/>
        <v>Corner Normal</v>
      </c>
      <c r="Y422" t="str">
        <f t="shared" si="63"/>
        <v>Yellow Card Rendah</v>
      </c>
      <c r="Z422" t="str">
        <f t="shared" si="64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Rendah</v>
      </c>
      <c r="R423" t="str">
        <f t="shared" si="65"/>
        <v>Possession Normal</v>
      </c>
      <c r="S423" t="str">
        <f t="shared" si="69"/>
        <v>Total Pass Normal</v>
      </c>
      <c r="T423" t="str">
        <f t="shared" si="61"/>
        <v>Pass Sukses Normal</v>
      </c>
      <c r="U423" t="str">
        <f t="shared" si="62"/>
        <v>Total Shot Rendah</v>
      </c>
      <c r="V423" t="str">
        <f t="shared" si="66"/>
        <v>Shot on Target Normal</v>
      </c>
      <c r="W423" t="str">
        <f t="shared" si="67"/>
        <v>Fouls Tinggi</v>
      </c>
      <c r="X423" t="str">
        <f t="shared" si="68"/>
        <v>Corner Normal</v>
      </c>
      <c r="Y423" t="str">
        <f t="shared" si="63"/>
        <v>Yellow Card Tinggi</v>
      </c>
      <c r="Z423" t="str">
        <f t="shared" si="64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Tinggi</v>
      </c>
      <c r="R424" t="str">
        <f t="shared" si="65"/>
        <v>Possession Tinggi</v>
      </c>
      <c r="S424" t="str">
        <f t="shared" si="69"/>
        <v>Total Pass Tinggi</v>
      </c>
      <c r="T424" t="str">
        <f t="shared" si="61"/>
        <v>Pass Sukses Tinggi</v>
      </c>
      <c r="U424" t="str">
        <f t="shared" si="62"/>
        <v>Total Shot Tinggi</v>
      </c>
      <c r="V424" t="str">
        <f t="shared" si="66"/>
        <v>Shot on Target Normal</v>
      </c>
      <c r="W424" t="str">
        <f t="shared" si="67"/>
        <v>Fouls Rendah</v>
      </c>
      <c r="X424" t="str">
        <f t="shared" si="68"/>
        <v>Corner Rendah</v>
      </c>
      <c r="Y424" t="str">
        <f t="shared" si="63"/>
        <v>Yellow Card Rendah</v>
      </c>
      <c r="Z424" t="str">
        <f t="shared" si="64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Rendah</v>
      </c>
      <c r="R425" t="str">
        <f t="shared" si="65"/>
        <v>Possession Normal</v>
      </c>
      <c r="S425" t="str">
        <f t="shared" si="69"/>
        <v>Total Pass Rendah</v>
      </c>
      <c r="T425" t="str">
        <f t="shared" si="61"/>
        <v>Pass Sukses Rendah</v>
      </c>
      <c r="U425" t="str">
        <f t="shared" si="62"/>
        <v>Total Shot Tinggi</v>
      </c>
      <c r="V425" t="str">
        <f t="shared" si="66"/>
        <v>Shot on Target Tinggi</v>
      </c>
      <c r="W425" t="str">
        <f t="shared" si="67"/>
        <v>Fouls Tinggi</v>
      </c>
      <c r="X425" t="str">
        <f t="shared" si="68"/>
        <v>Corner Rendah</v>
      </c>
      <c r="Y425" t="str">
        <f t="shared" si="63"/>
        <v>Yellow Card Rendah</v>
      </c>
      <c r="Z425" t="str">
        <f t="shared" si="64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Rendah</v>
      </c>
      <c r="R426" t="str">
        <f t="shared" si="65"/>
        <v>Possession Normal</v>
      </c>
      <c r="S426" t="str">
        <f t="shared" si="69"/>
        <v>Total Pass Normal</v>
      </c>
      <c r="T426" t="str">
        <f t="shared" si="61"/>
        <v>Pass Sukses Normal</v>
      </c>
      <c r="U426" t="str">
        <f t="shared" si="62"/>
        <v>Total Shot Tinggi</v>
      </c>
      <c r="V426" t="str">
        <f t="shared" si="66"/>
        <v>Shot on Target Tinggi</v>
      </c>
      <c r="W426" t="str">
        <f t="shared" si="67"/>
        <v>Fouls Tinggi</v>
      </c>
      <c r="X426" t="str">
        <f t="shared" si="68"/>
        <v>Corner Tinggi</v>
      </c>
      <c r="Y426" t="str">
        <f t="shared" si="63"/>
        <v>Yellow Card Tinggi</v>
      </c>
      <c r="Z426" t="str">
        <f t="shared" si="64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Tinggi</v>
      </c>
      <c r="R427" t="str">
        <f t="shared" si="65"/>
        <v>Possession Normal</v>
      </c>
      <c r="S427" t="str">
        <f t="shared" si="69"/>
        <v>Total Pass Normal</v>
      </c>
      <c r="T427" t="str">
        <f t="shared" si="61"/>
        <v>Pass Sukses Normal</v>
      </c>
      <c r="U427" t="str">
        <f t="shared" si="62"/>
        <v>Total Shot Tinggi</v>
      </c>
      <c r="V427" t="str">
        <f t="shared" si="66"/>
        <v>Shot on Target Tinggi</v>
      </c>
      <c r="W427" t="str">
        <f t="shared" si="67"/>
        <v>Fouls Tinggi</v>
      </c>
      <c r="X427" t="str">
        <f t="shared" si="68"/>
        <v>Corner Tinggi</v>
      </c>
      <c r="Y427" t="str">
        <f t="shared" si="63"/>
        <v>Yellow Card Tinggi</v>
      </c>
      <c r="Z427" t="str">
        <f t="shared" si="64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Rendah</v>
      </c>
      <c r="R428" t="str">
        <f t="shared" si="65"/>
        <v>Possession Tinggi</v>
      </c>
      <c r="S428" t="str">
        <f t="shared" si="69"/>
        <v>Total Pass Tinggi</v>
      </c>
      <c r="T428" t="str">
        <f t="shared" si="61"/>
        <v>Pass Sukses Tinggi</v>
      </c>
      <c r="U428" t="str">
        <f t="shared" si="62"/>
        <v>Total Shot Rendah</v>
      </c>
      <c r="V428" t="str">
        <f t="shared" si="66"/>
        <v>Shot on Target Tinggi</v>
      </c>
      <c r="W428" t="str">
        <f t="shared" si="67"/>
        <v>Fouls Normal</v>
      </c>
      <c r="X428" t="str">
        <f t="shared" si="68"/>
        <v>Corner Rendah</v>
      </c>
      <c r="Y428" t="str">
        <f t="shared" si="63"/>
        <v>Yellow Card Rendah</v>
      </c>
      <c r="Z428" t="str">
        <f t="shared" si="64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Tinggi</v>
      </c>
      <c r="R429" t="str">
        <f t="shared" si="65"/>
        <v>Possession Tinggi</v>
      </c>
      <c r="S429" t="str">
        <f t="shared" si="69"/>
        <v>Total Pass Tinggi</v>
      </c>
      <c r="T429" t="str">
        <f t="shared" si="61"/>
        <v>Pass Sukses Tinggi</v>
      </c>
      <c r="U429" t="str">
        <f t="shared" si="62"/>
        <v>Total Shot Tinggi</v>
      </c>
      <c r="V429" t="str">
        <f t="shared" si="66"/>
        <v>Shot on Target Tinggi</v>
      </c>
      <c r="W429" t="str">
        <f t="shared" si="67"/>
        <v>Fouls Tinggi</v>
      </c>
      <c r="X429" t="str">
        <f t="shared" si="68"/>
        <v>Corner Tinggi</v>
      </c>
      <c r="Y429" t="str">
        <f t="shared" si="63"/>
        <v>Yellow Card Rendah</v>
      </c>
      <c r="Z429" t="str">
        <f t="shared" si="64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Normal</v>
      </c>
      <c r="R430" t="str">
        <f t="shared" si="65"/>
        <v>Possession Rendah</v>
      </c>
      <c r="S430" t="str">
        <f t="shared" si="69"/>
        <v>Total Pass Rendah</v>
      </c>
      <c r="T430" t="str">
        <f t="shared" si="61"/>
        <v>Pass Sukses Rendah</v>
      </c>
      <c r="U430" t="str">
        <f t="shared" si="62"/>
        <v>Total Shot Rendah</v>
      </c>
      <c r="V430" t="str">
        <f t="shared" si="66"/>
        <v>Shot on Target Rendah</v>
      </c>
      <c r="W430" t="str">
        <f t="shared" si="67"/>
        <v>Fouls Normal</v>
      </c>
      <c r="X430" t="str">
        <f t="shared" si="68"/>
        <v>Corner Rendah</v>
      </c>
      <c r="Y430" t="str">
        <f t="shared" si="63"/>
        <v>Yellow Card Tinggi</v>
      </c>
      <c r="Z430" t="str">
        <f t="shared" si="64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Rendah</v>
      </c>
      <c r="R431" t="str">
        <f t="shared" si="65"/>
        <v>Possession Rendah</v>
      </c>
      <c r="S431" t="str">
        <f t="shared" si="69"/>
        <v>Total Pass Rendah</v>
      </c>
      <c r="T431" t="str">
        <f t="shared" si="61"/>
        <v>Pass Sukses Rendah</v>
      </c>
      <c r="U431" t="str">
        <f t="shared" si="62"/>
        <v>Total Shot Rendah</v>
      </c>
      <c r="V431" t="str">
        <f t="shared" si="66"/>
        <v>Shot on Target Rendah</v>
      </c>
      <c r="W431" t="str">
        <f t="shared" si="67"/>
        <v>Fouls Normal</v>
      </c>
      <c r="X431" t="str">
        <f t="shared" si="68"/>
        <v>Corner Rendah</v>
      </c>
      <c r="Y431" t="str">
        <f t="shared" si="63"/>
        <v>Yellow Card Tinggi</v>
      </c>
      <c r="Z431" t="str">
        <f t="shared" si="64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Rendah</v>
      </c>
      <c r="R432" t="str">
        <f t="shared" si="65"/>
        <v>Possession Tinggi</v>
      </c>
      <c r="S432" t="str">
        <f t="shared" si="69"/>
        <v>Total Pass Tinggi</v>
      </c>
      <c r="T432" t="str">
        <f t="shared" si="61"/>
        <v>Pass Sukses Tinggi</v>
      </c>
      <c r="U432" t="str">
        <f t="shared" si="62"/>
        <v>Total Shot Tinggi</v>
      </c>
      <c r="V432" t="str">
        <f t="shared" si="66"/>
        <v>Shot on Target Tinggi</v>
      </c>
      <c r="W432" t="str">
        <f t="shared" si="67"/>
        <v>Fouls Normal</v>
      </c>
      <c r="X432" t="str">
        <f t="shared" si="68"/>
        <v>Corner Tinggi</v>
      </c>
      <c r="Y432" t="str">
        <f t="shared" si="63"/>
        <v>Yellow Card Tinggi</v>
      </c>
      <c r="Z432" t="str">
        <f t="shared" si="64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Rendah</v>
      </c>
      <c r="R433" t="str">
        <f t="shared" si="65"/>
        <v>Possession Rendah</v>
      </c>
      <c r="S433" t="str">
        <f t="shared" si="69"/>
        <v>Total Pass Rendah</v>
      </c>
      <c r="T433" t="str">
        <f t="shared" si="61"/>
        <v>Pass Sukses Rendah</v>
      </c>
      <c r="U433" t="str">
        <f t="shared" si="62"/>
        <v>Total Shot Rendah</v>
      </c>
      <c r="V433" t="str">
        <f t="shared" si="66"/>
        <v>Shot on Target Rendah</v>
      </c>
      <c r="W433" t="str">
        <f t="shared" si="67"/>
        <v>Fouls Rendah</v>
      </c>
      <c r="X433" t="str">
        <f t="shared" si="68"/>
        <v>Corner Rendah</v>
      </c>
      <c r="Y433" t="str">
        <f t="shared" si="63"/>
        <v>Yellow Card Tinggi</v>
      </c>
      <c r="Z433" t="str">
        <f t="shared" si="64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Rendah</v>
      </c>
      <c r="R434" t="str">
        <f t="shared" si="65"/>
        <v>Possession Normal</v>
      </c>
      <c r="S434" t="str">
        <f t="shared" si="69"/>
        <v>Total Pass Normal</v>
      </c>
      <c r="T434" t="str">
        <f t="shared" si="61"/>
        <v>Pass Sukses Normal</v>
      </c>
      <c r="U434" t="str">
        <f t="shared" si="62"/>
        <v>Total Shot Tinggi</v>
      </c>
      <c r="V434" t="str">
        <f t="shared" si="66"/>
        <v>Shot on Target Rendah</v>
      </c>
      <c r="W434" t="str">
        <f t="shared" si="67"/>
        <v>Fouls Normal</v>
      </c>
      <c r="X434" t="str">
        <f t="shared" si="68"/>
        <v>Corner Tinggi</v>
      </c>
      <c r="Y434" t="str">
        <f t="shared" si="63"/>
        <v>Yellow Card Tinggi</v>
      </c>
      <c r="Z434" t="str">
        <f t="shared" si="64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Rendah</v>
      </c>
      <c r="R435" t="str">
        <f t="shared" si="65"/>
        <v>Possession Tinggi</v>
      </c>
      <c r="S435" t="str">
        <f t="shared" si="69"/>
        <v>Total Pass Tinggi</v>
      </c>
      <c r="T435" t="str">
        <f t="shared" si="61"/>
        <v>Pass Sukses Tinggi</v>
      </c>
      <c r="U435" t="str">
        <f t="shared" si="62"/>
        <v>Total Shot Tinggi</v>
      </c>
      <c r="V435" t="str">
        <f t="shared" si="66"/>
        <v>Shot on Target Tinggi</v>
      </c>
      <c r="W435" t="str">
        <f t="shared" si="67"/>
        <v>Fouls Rendah</v>
      </c>
      <c r="X435" t="str">
        <f t="shared" si="68"/>
        <v>Corner Rendah</v>
      </c>
      <c r="Y435" t="str">
        <f t="shared" si="63"/>
        <v>Yellow Card Rendah</v>
      </c>
      <c r="Z435" t="str">
        <f t="shared" si="64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Rendah</v>
      </c>
      <c r="R436" t="str">
        <f t="shared" si="65"/>
        <v>Possession Tinggi</v>
      </c>
      <c r="S436" t="str">
        <f t="shared" si="69"/>
        <v>Total Pass Tinggi</v>
      </c>
      <c r="T436" t="str">
        <f t="shared" si="61"/>
        <v>Pass Sukses Tinggi</v>
      </c>
      <c r="U436" t="str">
        <f t="shared" si="62"/>
        <v>Total Shot Tinggi</v>
      </c>
      <c r="V436" t="str">
        <f t="shared" si="66"/>
        <v>Shot on Target Tinggi</v>
      </c>
      <c r="W436" t="str">
        <f t="shared" si="67"/>
        <v>Fouls Normal</v>
      </c>
      <c r="X436" t="str">
        <f t="shared" si="68"/>
        <v>Corner Tinggi</v>
      </c>
      <c r="Y436" t="str">
        <f t="shared" si="63"/>
        <v>Yellow Card Rendah</v>
      </c>
      <c r="Z436" t="str">
        <f t="shared" si="64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Normal</v>
      </c>
      <c r="R437" t="str">
        <f t="shared" si="65"/>
        <v>Possession Tinggi</v>
      </c>
      <c r="S437" t="str">
        <f t="shared" si="69"/>
        <v>Total Pass Tinggi</v>
      </c>
      <c r="T437" t="str">
        <f t="shared" si="61"/>
        <v>Pass Sukses Tinggi</v>
      </c>
      <c r="U437" t="str">
        <f t="shared" si="62"/>
        <v>Total Shot Tinggi</v>
      </c>
      <c r="V437" t="str">
        <f t="shared" si="66"/>
        <v>Shot on Target Rendah</v>
      </c>
      <c r="W437" t="str">
        <f t="shared" si="67"/>
        <v>Fouls Tinggi</v>
      </c>
      <c r="X437" t="str">
        <f t="shared" si="68"/>
        <v>Corner Normal</v>
      </c>
      <c r="Y437" t="str">
        <f t="shared" si="63"/>
        <v>Yellow Card Tinggi</v>
      </c>
      <c r="Z437" t="str">
        <f t="shared" si="64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Tinggi</v>
      </c>
      <c r="R438" t="str">
        <f t="shared" si="65"/>
        <v>Possession Tinggi</v>
      </c>
      <c r="S438" t="str">
        <f t="shared" si="69"/>
        <v>Total Pass Tinggi</v>
      </c>
      <c r="T438" t="str">
        <f t="shared" si="61"/>
        <v>Pass Sukses Tinggi</v>
      </c>
      <c r="U438" t="str">
        <f t="shared" si="62"/>
        <v>Total Shot Rendah</v>
      </c>
      <c r="V438" t="str">
        <f t="shared" si="66"/>
        <v>Shot on Target Tinggi</v>
      </c>
      <c r="W438" t="str">
        <f t="shared" si="67"/>
        <v>Fouls Rendah</v>
      </c>
      <c r="X438" t="str">
        <f t="shared" si="68"/>
        <v>Corner Tinggi</v>
      </c>
      <c r="Y438" t="str">
        <f t="shared" si="63"/>
        <v>Yellow Card Tinggi</v>
      </c>
      <c r="Z438" t="str">
        <f t="shared" si="64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Rendah</v>
      </c>
      <c r="R439" t="str">
        <f t="shared" si="65"/>
        <v>Possession Tinggi</v>
      </c>
      <c r="S439" t="str">
        <f t="shared" si="69"/>
        <v>Total Pass Tinggi</v>
      </c>
      <c r="T439" t="str">
        <f t="shared" si="61"/>
        <v>Pass Sukses Tinggi</v>
      </c>
      <c r="U439" t="str">
        <f t="shared" si="62"/>
        <v>Total Shot Rendah</v>
      </c>
      <c r="V439" t="str">
        <f t="shared" si="66"/>
        <v>Shot on Target Rendah</v>
      </c>
      <c r="W439" t="str">
        <f t="shared" si="67"/>
        <v>Fouls Tinggi</v>
      </c>
      <c r="X439" t="str">
        <f t="shared" si="68"/>
        <v>Corner Rendah</v>
      </c>
      <c r="Y439" t="str">
        <f t="shared" si="63"/>
        <v>Yellow Card Rendah</v>
      </c>
      <c r="Z439" t="str">
        <f t="shared" si="64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Tinggi</v>
      </c>
      <c r="R440" t="str">
        <f t="shared" si="65"/>
        <v>Possession Tinggi</v>
      </c>
      <c r="S440" t="str">
        <f t="shared" si="69"/>
        <v>Total Pass Tinggi</v>
      </c>
      <c r="T440" t="str">
        <f t="shared" si="61"/>
        <v>Pass Sukses Tinggi</v>
      </c>
      <c r="U440" t="str">
        <f t="shared" si="62"/>
        <v>Total Shot Tinggi</v>
      </c>
      <c r="V440" t="str">
        <f t="shared" si="66"/>
        <v>Shot on Target Tinggi</v>
      </c>
      <c r="W440" t="str">
        <f t="shared" si="67"/>
        <v>Fouls Tinggi</v>
      </c>
      <c r="X440" t="str">
        <f t="shared" si="68"/>
        <v>Corner Rendah</v>
      </c>
      <c r="Y440" t="str">
        <f t="shared" si="63"/>
        <v>Yellow Card Tinggi</v>
      </c>
      <c r="Z440" t="str">
        <f t="shared" si="64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Rendah</v>
      </c>
      <c r="R441" t="str">
        <f t="shared" si="65"/>
        <v>Possession Tinggi</v>
      </c>
      <c r="S441" t="str">
        <f t="shared" si="69"/>
        <v>Total Pass Tinggi</v>
      </c>
      <c r="T441" t="str">
        <f t="shared" si="61"/>
        <v>Pass Sukses Tinggi</v>
      </c>
      <c r="U441" t="str">
        <f t="shared" si="62"/>
        <v>Total Shot Rendah</v>
      </c>
      <c r="V441" t="str">
        <f t="shared" si="66"/>
        <v>Shot on Target Rendah</v>
      </c>
      <c r="W441" t="str">
        <f t="shared" si="67"/>
        <v>Fouls Tinggi</v>
      </c>
      <c r="X441" t="str">
        <f t="shared" si="68"/>
        <v>Corner Rendah</v>
      </c>
      <c r="Y441" t="str">
        <f t="shared" si="63"/>
        <v>Yellow Card Tinggi</v>
      </c>
      <c r="Z441" t="str">
        <f t="shared" si="64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Normal</v>
      </c>
      <c r="R442" t="str">
        <f t="shared" si="65"/>
        <v>Possession Tinggi</v>
      </c>
      <c r="S442" t="str">
        <f t="shared" si="69"/>
        <v>Total Pass Tinggi</v>
      </c>
      <c r="T442" t="str">
        <f t="shared" si="61"/>
        <v>Pass Sukses Tinggi</v>
      </c>
      <c r="U442" t="str">
        <f t="shared" si="62"/>
        <v>Total Shot Tinggi</v>
      </c>
      <c r="V442" t="str">
        <f t="shared" si="66"/>
        <v>Shot on Target Normal</v>
      </c>
      <c r="W442" t="str">
        <f t="shared" si="67"/>
        <v>Fouls Tinggi</v>
      </c>
      <c r="X442" t="str">
        <f t="shared" si="68"/>
        <v>Corner Tinggi</v>
      </c>
      <c r="Y442" t="str">
        <f t="shared" si="63"/>
        <v>Yellow Card Rendah</v>
      </c>
      <c r="Z442" t="str">
        <f t="shared" si="64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Rendah</v>
      </c>
      <c r="R443" t="str">
        <f t="shared" si="65"/>
        <v>Possession Normal</v>
      </c>
      <c r="S443" t="str">
        <f t="shared" si="69"/>
        <v>Total Pass Normal</v>
      </c>
      <c r="T443" t="str">
        <f t="shared" si="61"/>
        <v>Pass Sukses Normal</v>
      </c>
      <c r="U443" t="str">
        <f t="shared" si="62"/>
        <v>Total Shot Rendah</v>
      </c>
      <c r="V443" t="str">
        <f t="shared" si="66"/>
        <v>Shot on Target Rendah</v>
      </c>
      <c r="W443" t="str">
        <f t="shared" si="67"/>
        <v>Fouls Normal</v>
      </c>
      <c r="X443" t="str">
        <f t="shared" si="68"/>
        <v>Corner Rendah</v>
      </c>
      <c r="Y443" t="str">
        <f t="shared" si="63"/>
        <v>Yellow Card Tinggi</v>
      </c>
      <c r="Z443" t="str">
        <f t="shared" si="64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Rendah</v>
      </c>
      <c r="R444" t="str">
        <f t="shared" si="65"/>
        <v>Possession Tinggi</v>
      </c>
      <c r="S444" t="str">
        <f t="shared" si="69"/>
        <v>Total Pass Tinggi</v>
      </c>
      <c r="T444" t="str">
        <f t="shared" si="61"/>
        <v>Pass Sukses Normal</v>
      </c>
      <c r="U444" t="str">
        <f t="shared" si="62"/>
        <v>Total Shot Tinggi</v>
      </c>
      <c r="V444" t="str">
        <f t="shared" si="66"/>
        <v>Shot on Target Tinggi</v>
      </c>
      <c r="W444" t="str">
        <f t="shared" si="67"/>
        <v>Fouls Normal</v>
      </c>
      <c r="X444" t="str">
        <f t="shared" si="68"/>
        <v>Corner Rendah</v>
      </c>
      <c r="Y444" t="str">
        <f t="shared" si="63"/>
        <v>Yellow Card Tinggi</v>
      </c>
      <c r="Z444" t="str">
        <f t="shared" si="64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Tinggi</v>
      </c>
      <c r="R445" t="str">
        <f t="shared" si="65"/>
        <v>Possession Tinggi</v>
      </c>
      <c r="S445" t="str">
        <f t="shared" si="69"/>
        <v>Total Pass Tinggi</v>
      </c>
      <c r="T445" t="str">
        <f t="shared" si="61"/>
        <v>Pass Sukses Normal</v>
      </c>
      <c r="U445" t="str">
        <f t="shared" si="62"/>
        <v>Total Shot Tinggi</v>
      </c>
      <c r="V445" t="str">
        <f t="shared" si="66"/>
        <v>Shot on Target Rendah</v>
      </c>
      <c r="W445" t="str">
        <f t="shared" si="67"/>
        <v>Fouls Tinggi</v>
      </c>
      <c r="X445" t="str">
        <f t="shared" si="68"/>
        <v>Corner Tinggi</v>
      </c>
      <c r="Y445" t="str">
        <f t="shared" si="63"/>
        <v>Yellow Card Rendah</v>
      </c>
      <c r="Z445" t="str">
        <f t="shared" si="64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Tinggi</v>
      </c>
      <c r="R446" t="str">
        <f t="shared" si="65"/>
        <v>Possession Normal</v>
      </c>
      <c r="S446" t="str">
        <f t="shared" si="69"/>
        <v>Total Pass Normal</v>
      </c>
      <c r="T446" t="str">
        <f t="shared" si="61"/>
        <v>Pass Sukses Tinggi</v>
      </c>
      <c r="U446" t="str">
        <f t="shared" si="62"/>
        <v>Total Shot Normal</v>
      </c>
      <c r="V446" t="str">
        <f t="shared" si="66"/>
        <v>Shot on Target Normal</v>
      </c>
      <c r="W446" t="str">
        <f t="shared" si="67"/>
        <v>Fouls Normal</v>
      </c>
      <c r="X446" t="str">
        <f t="shared" si="68"/>
        <v>Corner Rendah</v>
      </c>
      <c r="Y446" t="str">
        <f t="shared" si="63"/>
        <v>Yellow Card Rendah</v>
      </c>
      <c r="Z446" t="str">
        <f t="shared" si="64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Rendah</v>
      </c>
      <c r="R447" t="str">
        <f t="shared" si="65"/>
        <v>Possession Normal</v>
      </c>
      <c r="S447" t="str">
        <f t="shared" si="69"/>
        <v>Total Pass Normal</v>
      </c>
      <c r="T447" t="str">
        <f t="shared" si="61"/>
        <v>Pass Sukses Normal</v>
      </c>
      <c r="U447" t="str">
        <f t="shared" si="62"/>
        <v>Total Shot Rendah</v>
      </c>
      <c r="V447" t="str">
        <f t="shared" si="66"/>
        <v>Shot on Target Rendah</v>
      </c>
      <c r="W447" t="str">
        <f t="shared" si="67"/>
        <v>Fouls Rendah</v>
      </c>
      <c r="X447" t="str">
        <f t="shared" si="68"/>
        <v>Corner Normal</v>
      </c>
      <c r="Y447" t="str">
        <f t="shared" si="63"/>
        <v>Yellow Card Rendah</v>
      </c>
      <c r="Z447" t="str">
        <f t="shared" si="64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Tinggi</v>
      </c>
      <c r="R448" t="str">
        <f t="shared" si="65"/>
        <v>Possession Tinggi</v>
      </c>
      <c r="S448" t="str">
        <f t="shared" si="69"/>
        <v>Total Pass Tinggi</v>
      </c>
      <c r="T448" t="str">
        <f t="shared" si="61"/>
        <v>Pass Sukses Tinggi</v>
      </c>
      <c r="U448" t="str">
        <f t="shared" si="62"/>
        <v>Total Shot Tinggi</v>
      </c>
      <c r="V448" t="str">
        <f t="shared" si="66"/>
        <v>Shot on Target Rendah</v>
      </c>
      <c r="W448" t="str">
        <f t="shared" si="67"/>
        <v>Fouls Rendah</v>
      </c>
      <c r="X448" t="str">
        <f t="shared" si="68"/>
        <v>Corner Tinggi</v>
      </c>
      <c r="Y448" t="str">
        <f t="shared" si="63"/>
        <v>Yellow Card Rendah</v>
      </c>
      <c r="Z448" t="str">
        <f t="shared" si="64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Rendah</v>
      </c>
      <c r="R449" t="str">
        <f t="shared" si="65"/>
        <v>Possession Normal</v>
      </c>
      <c r="S449" t="str">
        <f t="shared" si="69"/>
        <v>Total Pass Normal</v>
      </c>
      <c r="T449" t="str">
        <f t="shared" si="61"/>
        <v>Pass Sukses Normal</v>
      </c>
      <c r="U449" t="str">
        <f t="shared" si="62"/>
        <v>Total Shot Rendah</v>
      </c>
      <c r="V449" t="str">
        <f t="shared" si="66"/>
        <v>Shot on Target Normal</v>
      </c>
      <c r="W449" t="str">
        <f t="shared" si="67"/>
        <v>Fouls Normal</v>
      </c>
      <c r="X449" t="str">
        <f t="shared" si="68"/>
        <v>Corner Rendah</v>
      </c>
      <c r="Y449" t="str">
        <f t="shared" si="63"/>
        <v>Yellow Card Tinggi</v>
      </c>
      <c r="Z449" t="str">
        <f t="shared" si="64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Rendah</v>
      </c>
      <c r="R450" t="str">
        <f t="shared" si="65"/>
        <v>Possession Rendah</v>
      </c>
      <c r="S450" t="str">
        <f t="shared" si="69"/>
        <v>Total Pass Rendah</v>
      </c>
      <c r="T450" t="str">
        <f t="shared" si="61"/>
        <v>Pass Sukses Rendah</v>
      </c>
      <c r="U450" t="str">
        <f t="shared" si="62"/>
        <v>Total Shot Tinggi</v>
      </c>
      <c r="V450" t="str">
        <f t="shared" si="66"/>
        <v>Shot on Target Tinggi</v>
      </c>
      <c r="W450" t="str">
        <f t="shared" si="67"/>
        <v>Fouls Normal</v>
      </c>
      <c r="X450" t="str">
        <f t="shared" si="68"/>
        <v>Corner Rendah</v>
      </c>
      <c r="Y450" t="str">
        <f t="shared" si="63"/>
        <v>Yellow Card Rendah</v>
      </c>
      <c r="Z450" t="str">
        <f t="shared" si="64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IF(B451&gt;$Q$1,"xG Tinggi",IF(B451&gt;($Q$1/5*4),"xG Normal","xG Rendah"))</f>
        <v>xG Normal</v>
      </c>
      <c r="R451" t="str">
        <f t="shared" si="65"/>
        <v>Possession Tinggi</v>
      </c>
      <c r="S451" t="str">
        <f t="shared" si="69"/>
        <v>Total Pass Tinggi</v>
      </c>
      <c r="T451" t="str">
        <f t="shared" ref="T451:T514" si="71">IF(E451&gt;$T$1,"Pass Sukses Tinggi",IF(E451&gt;($T$1/5*4),"Pass Sukses Normal","Pass Sukses Rendah"))</f>
        <v>Pass Sukses Tinggi</v>
      </c>
      <c r="U451" t="str">
        <f t="shared" ref="U451:U514" si="72">IF(J451&gt;$U$1,"Total Shot Tinggi",IF(J451&gt;($U$1/5*4),"Total Shot Normal","Total Shot Rendah"))</f>
        <v>Total Shot Tinggi</v>
      </c>
      <c r="V451" t="str">
        <f t="shared" si="66"/>
        <v>Shot on Target Rendah</v>
      </c>
      <c r="W451" t="str">
        <f t="shared" si="67"/>
        <v>Fouls Normal</v>
      </c>
      <c r="X451" t="str">
        <f t="shared" si="68"/>
        <v>Corner Tinggi</v>
      </c>
      <c r="Y451" t="str">
        <f t="shared" ref="Y451:Y514" si="73">IF(N451&lt;$Y$1,"Yellow Card Rendah","Yellow Card Tinggi")</f>
        <v>Yellow Card Rendah</v>
      </c>
      <c r="Z451" t="str">
        <f t="shared" ref="Z451:Z514" si="74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Rendah</v>
      </c>
      <c r="R452" t="str">
        <f t="shared" ref="R452:R515" si="75">IF(C452&gt;$R$1,"Possession Tinggi",IF(C452&gt;($R$1/5*4),"Possession Normal","Possession Rendah"))</f>
        <v>Possession Normal</v>
      </c>
      <c r="S452" t="str">
        <f t="shared" si="69"/>
        <v>Total Pass Normal</v>
      </c>
      <c r="T452" t="str">
        <f t="shared" si="71"/>
        <v>Pass Sukses Normal</v>
      </c>
      <c r="U452" t="str">
        <f t="shared" si="72"/>
        <v>Total Shot Normal</v>
      </c>
      <c r="V452" t="str">
        <f t="shared" ref="V452:V515" si="76">IF(K452&gt;$V$1,"Shot on Target Tinggi",IF(K452&gt;($V$1/5*4),"Shot on Target Normal","Shot on Target Rendah"))</f>
        <v>Shot on Target Normal</v>
      </c>
      <c r="W452" t="str">
        <f t="shared" ref="W452:W515" si="77">IF(L452&gt;$W$1,"Fouls Tinggi",IF(L452&gt;($W$1/5*4),"Fouls Normal","Fouls Rendah"))</f>
        <v>Fouls Tinggi</v>
      </c>
      <c r="X452" t="str">
        <f t="shared" ref="X452:X515" si="78">IF(M452&gt;$X$1,"Corner Tinggi",IF(M452&gt;($X$1/5*4),"Corner Normal","Corner Rendah"))</f>
        <v>Corner Normal</v>
      </c>
      <c r="Y452" t="str">
        <f t="shared" si="73"/>
        <v>Yellow Card Tinggi</v>
      </c>
      <c r="Z452" t="str">
        <f t="shared" si="74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Tinggi</v>
      </c>
      <c r="R453" t="str">
        <f t="shared" si="75"/>
        <v>Possession Normal</v>
      </c>
      <c r="S453" t="str">
        <f t="shared" ref="S453:S516" si="79">IF(D453&gt;$S$1,"Total Pass Tinggi",IF(D453&gt;($S$1/5*4),"Total Pass Normal","Total Pass Rendah"))</f>
        <v>Total Pass Normal</v>
      </c>
      <c r="T453" t="str">
        <f t="shared" si="71"/>
        <v>Pass Sukses Normal</v>
      </c>
      <c r="U453" t="str">
        <f t="shared" si="72"/>
        <v>Total Shot Tinggi</v>
      </c>
      <c r="V453" t="str">
        <f t="shared" si="76"/>
        <v>Shot on Target Tinggi</v>
      </c>
      <c r="W453" t="str">
        <f t="shared" si="77"/>
        <v>Fouls Normal</v>
      </c>
      <c r="X453" t="str">
        <f t="shared" si="78"/>
        <v>Corner Tinggi</v>
      </c>
      <c r="Y453" t="str">
        <f t="shared" si="73"/>
        <v>Yellow Card Tinggi</v>
      </c>
      <c r="Z453" t="str">
        <f t="shared" si="74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Tinggi</v>
      </c>
      <c r="R454" t="str">
        <f t="shared" si="75"/>
        <v>Possession Normal</v>
      </c>
      <c r="S454" t="str">
        <f t="shared" si="79"/>
        <v>Total Pass Normal</v>
      </c>
      <c r="T454" t="str">
        <f t="shared" si="71"/>
        <v>Pass Sukses Normal</v>
      </c>
      <c r="U454" t="str">
        <f t="shared" si="72"/>
        <v>Total Shot Normal</v>
      </c>
      <c r="V454" t="str">
        <f t="shared" si="76"/>
        <v>Shot on Target Tinggi</v>
      </c>
      <c r="W454" t="str">
        <f t="shared" si="77"/>
        <v>Fouls Normal</v>
      </c>
      <c r="X454" t="str">
        <f t="shared" si="78"/>
        <v>Corner Tinggi</v>
      </c>
      <c r="Y454" t="str">
        <f t="shared" si="73"/>
        <v>Yellow Card Rendah</v>
      </c>
      <c r="Z454" t="str">
        <f t="shared" si="74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Rendah</v>
      </c>
      <c r="R455" t="str">
        <f t="shared" si="75"/>
        <v>Possession Normal</v>
      </c>
      <c r="S455" t="str">
        <f t="shared" si="79"/>
        <v>Total Pass Tinggi</v>
      </c>
      <c r="T455" t="str">
        <f t="shared" si="71"/>
        <v>Pass Sukses Tinggi</v>
      </c>
      <c r="U455" t="str">
        <f t="shared" si="72"/>
        <v>Total Shot Rendah</v>
      </c>
      <c r="V455" t="str">
        <f t="shared" si="76"/>
        <v>Shot on Target Rendah</v>
      </c>
      <c r="W455" t="str">
        <f t="shared" si="77"/>
        <v>Fouls Rendah</v>
      </c>
      <c r="X455" t="str">
        <f t="shared" si="78"/>
        <v>Corner Rendah</v>
      </c>
      <c r="Y455" t="str">
        <f t="shared" si="73"/>
        <v>Yellow Card Rendah</v>
      </c>
      <c r="Z455" t="str">
        <f t="shared" si="74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Rendah</v>
      </c>
      <c r="R456" t="str">
        <f t="shared" si="75"/>
        <v>Possession Rendah</v>
      </c>
      <c r="S456" t="str">
        <f t="shared" si="79"/>
        <v>Total Pass Normal</v>
      </c>
      <c r="T456" t="str">
        <f t="shared" si="71"/>
        <v>Pass Sukses Rendah</v>
      </c>
      <c r="U456" t="str">
        <f t="shared" si="72"/>
        <v>Total Shot Rendah</v>
      </c>
      <c r="V456" t="str">
        <f t="shared" si="76"/>
        <v>Shot on Target Tinggi</v>
      </c>
      <c r="W456" t="str">
        <f t="shared" si="77"/>
        <v>Fouls Normal</v>
      </c>
      <c r="X456" t="str">
        <f t="shared" si="78"/>
        <v>Corner Rendah</v>
      </c>
      <c r="Y456" t="str">
        <f t="shared" si="73"/>
        <v>Yellow Card Rendah</v>
      </c>
      <c r="Z456" t="str">
        <f t="shared" si="74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Tinggi</v>
      </c>
      <c r="R457" t="str">
        <f t="shared" si="75"/>
        <v>Possession Tinggi</v>
      </c>
      <c r="S457" t="str">
        <f t="shared" si="79"/>
        <v>Total Pass Tinggi</v>
      </c>
      <c r="T457" t="str">
        <f t="shared" si="71"/>
        <v>Pass Sukses Tinggi</v>
      </c>
      <c r="U457" t="str">
        <f t="shared" si="72"/>
        <v>Total Shot Tinggi</v>
      </c>
      <c r="V457" t="str">
        <f t="shared" si="76"/>
        <v>Shot on Target Normal</v>
      </c>
      <c r="W457" t="str">
        <f t="shared" si="77"/>
        <v>Fouls Normal</v>
      </c>
      <c r="X457" t="str">
        <f t="shared" si="78"/>
        <v>Corner Tinggi</v>
      </c>
      <c r="Y457" t="str">
        <f t="shared" si="73"/>
        <v>Yellow Card Tinggi</v>
      </c>
      <c r="Z457" t="str">
        <f t="shared" si="74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Rendah</v>
      </c>
      <c r="R458" t="str">
        <f t="shared" si="75"/>
        <v>Possession Tinggi</v>
      </c>
      <c r="S458" t="str">
        <f t="shared" si="79"/>
        <v>Total Pass Normal</v>
      </c>
      <c r="T458" t="str">
        <f t="shared" si="71"/>
        <v>Pass Sukses Normal</v>
      </c>
      <c r="U458" t="str">
        <f t="shared" si="72"/>
        <v>Total Shot Rendah</v>
      </c>
      <c r="V458" t="str">
        <f t="shared" si="76"/>
        <v>Shot on Target Rendah</v>
      </c>
      <c r="W458" t="str">
        <f t="shared" si="77"/>
        <v>Fouls Normal</v>
      </c>
      <c r="X458" t="str">
        <f t="shared" si="78"/>
        <v>Corner Rendah</v>
      </c>
      <c r="Y458" t="str">
        <f t="shared" si="73"/>
        <v>Yellow Card Rendah</v>
      </c>
      <c r="Z458" t="str">
        <f t="shared" si="74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Tinggi</v>
      </c>
      <c r="R459" t="str">
        <f t="shared" si="75"/>
        <v>Possession Tinggi</v>
      </c>
      <c r="S459" t="str">
        <f t="shared" si="79"/>
        <v>Total Pass Tinggi</v>
      </c>
      <c r="T459" t="str">
        <f t="shared" si="71"/>
        <v>Pass Sukses Tinggi</v>
      </c>
      <c r="U459" t="str">
        <f t="shared" si="72"/>
        <v>Total Shot Tinggi</v>
      </c>
      <c r="V459" t="str">
        <f t="shared" si="76"/>
        <v>Shot on Target Tinggi</v>
      </c>
      <c r="W459" t="str">
        <f t="shared" si="77"/>
        <v>Fouls Rendah</v>
      </c>
      <c r="X459" t="str">
        <f t="shared" si="78"/>
        <v>Corner Tinggi</v>
      </c>
      <c r="Y459" t="str">
        <f t="shared" si="73"/>
        <v>Yellow Card Rendah</v>
      </c>
      <c r="Z459" t="str">
        <f t="shared" si="74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Rendah</v>
      </c>
      <c r="R460" t="str">
        <f t="shared" si="75"/>
        <v>Possession Tinggi</v>
      </c>
      <c r="S460" t="str">
        <f t="shared" si="79"/>
        <v>Total Pass Tinggi</v>
      </c>
      <c r="T460" t="str">
        <f t="shared" si="71"/>
        <v>Pass Sukses Tinggi</v>
      </c>
      <c r="U460" t="str">
        <f t="shared" si="72"/>
        <v>Total Shot Normal</v>
      </c>
      <c r="V460" t="str">
        <f t="shared" si="76"/>
        <v>Shot on Target Rendah</v>
      </c>
      <c r="W460" t="str">
        <f t="shared" si="77"/>
        <v>Fouls Tinggi</v>
      </c>
      <c r="X460" t="str">
        <f t="shared" si="78"/>
        <v>Corner Tinggi</v>
      </c>
      <c r="Y460" t="str">
        <f t="shared" si="73"/>
        <v>Yellow Card Tinggi</v>
      </c>
      <c r="Z460" t="str">
        <f t="shared" si="74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Rendah</v>
      </c>
      <c r="R461" t="str">
        <f t="shared" si="75"/>
        <v>Possession Normal</v>
      </c>
      <c r="S461" t="str">
        <f t="shared" si="79"/>
        <v>Total Pass Normal</v>
      </c>
      <c r="T461" t="str">
        <f t="shared" si="71"/>
        <v>Pass Sukses Normal</v>
      </c>
      <c r="U461" t="str">
        <f t="shared" si="72"/>
        <v>Total Shot Tinggi</v>
      </c>
      <c r="V461" t="str">
        <f t="shared" si="76"/>
        <v>Shot on Target Tinggi</v>
      </c>
      <c r="W461" t="str">
        <f t="shared" si="77"/>
        <v>Fouls Tinggi</v>
      </c>
      <c r="X461" t="str">
        <f t="shared" si="78"/>
        <v>Corner Tinggi</v>
      </c>
      <c r="Y461" t="str">
        <f t="shared" si="73"/>
        <v>Yellow Card Tinggi</v>
      </c>
      <c r="Z461" t="str">
        <f t="shared" si="74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Tinggi</v>
      </c>
      <c r="R462" t="str">
        <f t="shared" si="75"/>
        <v>Possession Rendah</v>
      </c>
      <c r="S462" t="str">
        <f t="shared" si="79"/>
        <v>Total Pass Rendah</v>
      </c>
      <c r="T462" t="str">
        <f t="shared" si="71"/>
        <v>Pass Sukses Rendah</v>
      </c>
      <c r="U462" t="str">
        <f t="shared" si="72"/>
        <v>Total Shot Tinggi</v>
      </c>
      <c r="V462" t="str">
        <f t="shared" si="76"/>
        <v>Shot on Target Tinggi</v>
      </c>
      <c r="W462" t="str">
        <f t="shared" si="77"/>
        <v>Fouls Normal</v>
      </c>
      <c r="X462" t="str">
        <f t="shared" si="78"/>
        <v>Corner Tinggi</v>
      </c>
      <c r="Y462" t="str">
        <f t="shared" si="73"/>
        <v>Yellow Card Rendah</v>
      </c>
      <c r="Z462" t="str">
        <f t="shared" si="74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Rendah</v>
      </c>
      <c r="R463" t="str">
        <f t="shared" si="75"/>
        <v>Possession Normal</v>
      </c>
      <c r="S463" t="str">
        <f t="shared" si="79"/>
        <v>Total Pass Rendah</v>
      </c>
      <c r="T463" t="str">
        <f t="shared" si="71"/>
        <v>Pass Sukses Rendah</v>
      </c>
      <c r="U463" t="str">
        <f t="shared" si="72"/>
        <v>Total Shot Normal</v>
      </c>
      <c r="V463" t="str">
        <f t="shared" si="76"/>
        <v>Shot on Target Rendah</v>
      </c>
      <c r="W463" t="str">
        <f t="shared" si="77"/>
        <v>Fouls Tinggi</v>
      </c>
      <c r="X463" t="str">
        <f t="shared" si="78"/>
        <v>Corner Tinggi</v>
      </c>
      <c r="Y463" t="str">
        <f t="shared" si="73"/>
        <v>Yellow Card Tinggi</v>
      </c>
      <c r="Z463" t="str">
        <f t="shared" si="74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Normal</v>
      </c>
      <c r="R464" t="str">
        <f t="shared" si="75"/>
        <v>Possession Rendah</v>
      </c>
      <c r="S464" t="str">
        <f t="shared" si="79"/>
        <v>Total Pass Rendah</v>
      </c>
      <c r="T464" t="str">
        <f t="shared" si="71"/>
        <v>Pass Sukses Rendah</v>
      </c>
      <c r="U464" t="str">
        <f t="shared" si="72"/>
        <v>Total Shot Normal</v>
      </c>
      <c r="V464" t="str">
        <f t="shared" si="76"/>
        <v>Shot on Target Tinggi</v>
      </c>
      <c r="W464" t="str">
        <f t="shared" si="77"/>
        <v>Fouls Normal</v>
      </c>
      <c r="X464" t="str">
        <f t="shared" si="78"/>
        <v>Corner Normal</v>
      </c>
      <c r="Y464" t="str">
        <f t="shared" si="73"/>
        <v>Yellow Card Rendah</v>
      </c>
      <c r="Z464" t="str">
        <f t="shared" si="74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Normal</v>
      </c>
      <c r="R465" t="str">
        <f t="shared" si="75"/>
        <v>Possession Normal</v>
      </c>
      <c r="S465" t="str">
        <f t="shared" si="79"/>
        <v>Total Pass Normal</v>
      </c>
      <c r="T465" t="str">
        <f t="shared" si="71"/>
        <v>Pass Sukses Normal</v>
      </c>
      <c r="U465" t="str">
        <f t="shared" si="72"/>
        <v>Total Shot Tinggi</v>
      </c>
      <c r="V465" t="str">
        <f t="shared" si="76"/>
        <v>Shot on Target Tinggi</v>
      </c>
      <c r="W465" t="str">
        <f t="shared" si="77"/>
        <v>Fouls Normal</v>
      </c>
      <c r="X465" t="str">
        <f t="shared" si="78"/>
        <v>Corner Tinggi</v>
      </c>
      <c r="Y465" t="str">
        <f t="shared" si="73"/>
        <v>Yellow Card Tinggi</v>
      </c>
      <c r="Z465" t="str">
        <f t="shared" si="74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Rendah</v>
      </c>
      <c r="R466" t="str">
        <f t="shared" si="75"/>
        <v>Possession Normal</v>
      </c>
      <c r="S466" t="str">
        <f t="shared" si="79"/>
        <v>Total Pass Tinggi</v>
      </c>
      <c r="T466" t="str">
        <f t="shared" si="71"/>
        <v>Pass Sukses Tinggi</v>
      </c>
      <c r="U466" t="str">
        <f t="shared" si="72"/>
        <v>Total Shot Rendah</v>
      </c>
      <c r="V466" t="str">
        <f t="shared" si="76"/>
        <v>Shot on Target Rendah</v>
      </c>
      <c r="W466" t="str">
        <f t="shared" si="77"/>
        <v>Fouls Normal</v>
      </c>
      <c r="X466" t="str">
        <f t="shared" si="78"/>
        <v>Corner Rendah</v>
      </c>
      <c r="Y466" t="str">
        <f t="shared" si="73"/>
        <v>Yellow Card Tinggi</v>
      </c>
      <c r="Z466" t="str">
        <f t="shared" si="74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Normal</v>
      </c>
      <c r="R467" t="str">
        <f t="shared" si="75"/>
        <v>Possession Tinggi</v>
      </c>
      <c r="S467" t="str">
        <f t="shared" si="79"/>
        <v>Total Pass Tinggi</v>
      </c>
      <c r="T467" t="str">
        <f t="shared" si="71"/>
        <v>Pass Sukses Tinggi</v>
      </c>
      <c r="U467" t="str">
        <f t="shared" si="72"/>
        <v>Total Shot Tinggi</v>
      </c>
      <c r="V467" t="str">
        <f t="shared" si="76"/>
        <v>Shot on Target Rendah</v>
      </c>
      <c r="W467" t="str">
        <f t="shared" si="77"/>
        <v>Fouls Rendah</v>
      </c>
      <c r="X467" t="str">
        <f t="shared" si="78"/>
        <v>Corner Rendah</v>
      </c>
      <c r="Y467" t="str">
        <f t="shared" si="73"/>
        <v>Yellow Card Rendah</v>
      </c>
      <c r="Z467" t="str">
        <f t="shared" si="74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Tinggi</v>
      </c>
      <c r="R468" t="str">
        <f t="shared" si="75"/>
        <v>Possession Normal</v>
      </c>
      <c r="S468" t="str">
        <f t="shared" si="79"/>
        <v>Total Pass Tinggi</v>
      </c>
      <c r="T468" t="str">
        <f t="shared" si="71"/>
        <v>Pass Sukses Tinggi</v>
      </c>
      <c r="U468" t="str">
        <f t="shared" si="72"/>
        <v>Total Shot Normal</v>
      </c>
      <c r="V468" t="str">
        <f t="shared" si="76"/>
        <v>Shot on Target Rendah</v>
      </c>
      <c r="W468" t="str">
        <f t="shared" si="77"/>
        <v>Fouls Tinggi</v>
      </c>
      <c r="X468" t="str">
        <f t="shared" si="78"/>
        <v>Corner Rendah</v>
      </c>
      <c r="Y468" t="str">
        <f t="shared" si="73"/>
        <v>Yellow Card Tinggi</v>
      </c>
      <c r="Z468" t="str">
        <f t="shared" si="74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Rendah</v>
      </c>
      <c r="R469" t="str">
        <f t="shared" si="75"/>
        <v>Possession Tinggi</v>
      </c>
      <c r="S469" t="str">
        <f t="shared" si="79"/>
        <v>Total Pass Tinggi</v>
      </c>
      <c r="T469" t="str">
        <f t="shared" si="71"/>
        <v>Pass Sukses Tinggi</v>
      </c>
      <c r="U469" t="str">
        <f t="shared" si="72"/>
        <v>Total Shot Normal</v>
      </c>
      <c r="V469" t="str">
        <f t="shared" si="76"/>
        <v>Shot on Target Rendah</v>
      </c>
      <c r="W469" t="str">
        <f t="shared" si="77"/>
        <v>Fouls Tinggi</v>
      </c>
      <c r="X469" t="str">
        <f t="shared" si="78"/>
        <v>Corner Tinggi</v>
      </c>
      <c r="Y469" t="str">
        <f t="shared" si="73"/>
        <v>Yellow Card Tinggi</v>
      </c>
      <c r="Z469" t="str">
        <f t="shared" si="74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Tinggi</v>
      </c>
      <c r="R470" t="str">
        <f t="shared" si="75"/>
        <v>Possession Tinggi</v>
      </c>
      <c r="S470" t="str">
        <f t="shared" si="79"/>
        <v>Total Pass Tinggi</v>
      </c>
      <c r="T470" t="str">
        <f t="shared" si="71"/>
        <v>Pass Sukses Tinggi</v>
      </c>
      <c r="U470" t="str">
        <f t="shared" si="72"/>
        <v>Total Shot Tinggi</v>
      </c>
      <c r="V470" t="str">
        <f t="shared" si="76"/>
        <v>Shot on Target Tinggi</v>
      </c>
      <c r="W470" t="str">
        <f t="shared" si="77"/>
        <v>Fouls Rendah</v>
      </c>
      <c r="X470" t="str">
        <f t="shared" si="78"/>
        <v>Corner Normal</v>
      </c>
      <c r="Y470" t="str">
        <f t="shared" si="73"/>
        <v>Yellow Card Rendah</v>
      </c>
      <c r="Z470" t="str">
        <f t="shared" si="74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Rendah</v>
      </c>
      <c r="R471" t="str">
        <f t="shared" si="75"/>
        <v>Possession Tinggi</v>
      </c>
      <c r="S471" t="str">
        <f t="shared" si="79"/>
        <v>Total Pass Tinggi</v>
      </c>
      <c r="T471" t="str">
        <f t="shared" si="71"/>
        <v>Pass Sukses Tinggi</v>
      </c>
      <c r="U471" t="str">
        <f t="shared" si="72"/>
        <v>Total Shot Rendah</v>
      </c>
      <c r="V471" t="str">
        <f t="shared" si="76"/>
        <v>Shot on Target Normal</v>
      </c>
      <c r="W471" t="str">
        <f t="shared" si="77"/>
        <v>Fouls Tinggi</v>
      </c>
      <c r="X471" t="str">
        <f t="shared" si="78"/>
        <v>Corner Rendah</v>
      </c>
      <c r="Y471" t="str">
        <f t="shared" si="73"/>
        <v>Yellow Card Rendah</v>
      </c>
      <c r="Z471" t="str">
        <f t="shared" si="74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Rendah</v>
      </c>
      <c r="R472" t="str">
        <f t="shared" si="75"/>
        <v>Possession Tinggi</v>
      </c>
      <c r="S472" t="str">
        <f t="shared" si="79"/>
        <v>Total Pass Tinggi</v>
      </c>
      <c r="T472" t="str">
        <f t="shared" si="71"/>
        <v>Pass Sukses Tinggi</v>
      </c>
      <c r="U472" t="str">
        <f t="shared" si="72"/>
        <v>Total Shot Rendah</v>
      </c>
      <c r="V472" t="str">
        <f t="shared" si="76"/>
        <v>Shot on Target Rendah</v>
      </c>
      <c r="W472" t="str">
        <f t="shared" si="77"/>
        <v>Fouls Tinggi</v>
      </c>
      <c r="X472" t="str">
        <f t="shared" si="78"/>
        <v>Corner Tinggi</v>
      </c>
      <c r="Y472" t="str">
        <f t="shared" si="73"/>
        <v>Yellow Card Tinggi</v>
      </c>
      <c r="Z472" t="str">
        <f t="shared" si="74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Tinggi</v>
      </c>
      <c r="R473" t="str">
        <f t="shared" si="75"/>
        <v>Possession Tinggi</v>
      </c>
      <c r="S473" t="str">
        <f t="shared" si="79"/>
        <v>Total Pass Tinggi</v>
      </c>
      <c r="T473" t="str">
        <f t="shared" si="71"/>
        <v>Pass Sukses Tinggi</v>
      </c>
      <c r="U473" t="str">
        <f t="shared" si="72"/>
        <v>Total Shot Tinggi</v>
      </c>
      <c r="V473" t="str">
        <f t="shared" si="76"/>
        <v>Shot on Target Normal</v>
      </c>
      <c r="W473" t="str">
        <f t="shared" si="77"/>
        <v>Fouls Rendah</v>
      </c>
      <c r="X473" t="str">
        <f t="shared" si="78"/>
        <v>Corner Tinggi</v>
      </c>
      <c r="Y473" t="str">
        <f t="shared" si="73"/>
        <v>Yellow Card Rendah</v>
      </c>
      <c r="Z473" t="str">
        <f t="shared" si="74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Tinggi</v>
      </c>
      <c r="R474" t="str">
        <f t="shared" si="75"/>
        <v>Possession Tinggi</v>
      </c>
      <c r="S474" t="str">
        <f t="shared" si="79"/>
        <v>Total Pass Normal</v>
      </c>
      <c r="T474" t="str">
        <f t="shared" si="71"/>
        <v>Pass Sukses Normal</v>
      </c>
      <c r="U474" t="str">
        <f t="shared" si="72"/>
        <v>Total Shot Tinggi</v>
      </c>
      <c r="V474" t="str">
        <f t="shared" si="76"/>
        <v>Shot on Target Tinggi</v>
      </c>
      <c r="W474" t="str">
        <f t="shared" si="77"/>
        <v>Fouls Normal</v>
      </c>
      <c r="X474" t="str">
        <f t="shared" si="78"/>
        <v>Corner Tinggi</v>
      </c>
      <c r="Y474" t="str">
        <f t="shared" si="73"/>
        <v>Yellow Card Rendah</v>
      </c>
      <c r="Z474" t="str">
        <f t="shared" si="74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Rendah</v>
      </c>
      <c r="R475" t="str">
        <f t="shared" si="75"/>
        <v>Possession Tinggi</v>
      </c>
      <c r="S475" t="str">
        <f t="shared" si="79"/>
        <v>Total Pass Tinggi</v>
      </c>
      <c r="T475" t="str">
        <f t="shared" si="71"/>
        <v>Pass Sukses Tinggi</v>
      </c>
      <c r="U475" t="str">
        <f t="shared" si="72"/>
        <v>Total Shot Tinggi</v>
      </c>
      <c r="V475" t="str">
        <f t="shared" si="76"/>
        <v>Shot on Target Tinggi</v>
      </c>
      <c r="W475" t="str">
        <f t="shared" si="77"/>
        <v>Fouls Tinggi</v>
      </c>
      <c r="X475" t="str">
        <f t="shared" si="78"/>
        <v>Corner Tinggi</v>
      </c>
      <c r="Y475" t="str">
        <f t="shared" si="73"/>
        <v>Yellow Card Rendah</v>
      </c>
      <c r="Z475" t="str">
        <f t="shared" si="74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Rendah</v>
      </c>
      <c r="R476" t="str">
        <f t="shared" si="75"/>
        <v>Possession Normal</v>
      </c>
      <c r="S476" t="str">
        <f t="shared" si="79"/>
        <v>Total Pass Normal</v>
      </c>
      <c r="T476" t="str">
        <f t="shared" si="71"/>
        <v>Pass Sukses Normal</v>
      </c>
      <c r="U476" t="str">
        <f t="shared" si="72"/>
        <v>Total Shot Rendah</v>
      </c>
      <c r="V476" t="str">
        <f t="shared" si="76"/>
        <v>Shot on Target Rendah</v>
      </c>
      <c r="W476" t="str">
        <f t="shared" si="77"/>
        <v>Fouls Normal</v>
      </c>
      <c r="X476" t="str">
        <f t="shared" si="78"/>
        <v>Corner Tinggi</v>
      </c>
      <c r="Y476" t="str">
        <f t="shared" si="73"/>
        <v>Yellow Card Rendah</v>
      </c>
      <c r="Z476" t="str">
        <f t="shared" si="74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Tinggi</v>
      </c>
      <c r="R477" t="str">
        <f t="shared" si="75"/>
        <v>Possession Rendah</v>
      </c>
      <c r="S477" t="str">
        <f t="shared" si="79"/>
        <v>Total Pass Rendah</v>
      </c>
      <c r="T477" t="str">
        <f t="shared" si="71"/>
        <v>Pass Sukses Rendah</v>
      </c>
      <c r="U477" t="str">
        <f t="shared" si="72"/>
        <v>Total Shot Tinggi</v>
      </c>
      <c r="V477" t="str">
        <f t="shared" si="76"/>
        <v>Shot on Target Tinggi</v>
      </c>
      <c r="W477" t="str">
        <f t="shared" si="77"/>
        <v>Fouls Tinggi</v>
      </c>
      <c r="X477" t="str">
        <f t="shared" si="78"/>
        <v>Corner Tinggi</v>
      </c>
      <c r="Y477" t="str">
        <f t="shared" si="73"/>
        <v>Yellow Card Rendah</v>
      </c>
      <c r="Z477" t="str">
        <f t="shared" si="74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Tinggi</v>
      </c>
      <c r="R478" t="str">
        <f t="shared" si="75"/>
        <v>Possession Normal</v>
      </c>
      <c r="S478" t="str">
        <f t="shared" si="79"/>
        <v>Total Pass Normal</v>
      </c>
      <c r="T478" t="str">
        <f t="shared" si="71"/>
        <v>Pass Sukses Rendah</v>
      </c>
      <c r="U478" t="str">
        <f t="shared" si="72"/>
        <v>Total Shot Tinggi</v>
      </c>
      <c r="V478" t="str">
        <f t="shared" si="76"/>
        <v>Shot on Target Tinggi</v>
      </c>
      <c r="W478" t="str">
        <f t="shared" si="77"/>
        <v>Fouls Normal</v>
      </c>
      <c r="X478" t="str">
        <f t="shared" si="78"/>
        <v>Corner Tinggi</v>
      </c>
      <c r="Y478" t="str">
        <f t="shared" si="73"/>
        <v>Yellow Card Rendah</v>
      </c>
      <c r="Z478" t="str">
        <f t="shared" si="74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Tinggi</v>
      </c>
      <c r="R479" t="str">
        <f t="shared" si="75"/>
        <v>Possession Normal</v>
      </c>
      <c r="S479" t="str">
        <f t="shared" si="79"/>
        <v>Total Pass Normal</v>
      </c>
      <c r="T479" t="str">
        <f t="shared" si="71"/>
        <v>Pass Sukses Normal</v>
      </c>
      <c r="U479" t="str">
        <f t="shared" si="72"/>
        <v>Total Shot Normal</v>
      </c>
      <c r="V479" t="str">
        <f t="shared" si="76"/>
        <v>Shot on Target Rendah</v>
      </c>
      <c r="W479" t="str">
        <f t="shared" si="77"/>
        <v>Fouls Tinggi</v>
      </c>
      <c r="X479" t="str">
        <f t="shared" si="78"/>
        <v>Corner Rendah</v>
      </c>
      <c r="Y479" t="str">
        <f t="shared" si="73"/>
        <v>Yellow Card Rendah</v>
      </c>
      <c r="Z479" t="str">
        <f t="shared" si="74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Rendah</v>
      </c>
      <c r="R480" t="str">
        <f t="shared" si="75"/>
        <v>Possession Tinggi</v>
      </c>
      <c r="S480" t="str">
        <f t="shared" si="79"/>
        <v>Total Pass Tinggi</v>
      </c>
      <c r="T480" t="str">
        <f t="shared" si="71"/>
        <v>Pass Sukses Tinggi</v>
      </c>
      <c r="U480" t="str">
        <f t="shared" si="72"/>
        <v>Total Shot Normal</v>
      </c>
      <c r="V480" t="str">
        <f t="shared" si="76"/>
        <v>Shot on Target Rendah</v>
      </c>
      <c r="W480" t="str">
        <f t="shared" si="77"/>
        <v>Fouls Tinggi</v>
      </c>
      <c r="X480" t="str">
        <f t="shared" si="78"/>
        <v>Corner Tinggi</v>
      </c>
      <c r="Y480" t="str">
        <f t="shared" si="73"/>
        <v>Yellow Card Rendah</v>
      </c>
      <c r="Z480" t="str">
        <f t="shared" si="74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Rendah</v>
      </c>
      <c r="R481" t="str">
        <f t="shared" si="75"/>
        <v>Possession Rendah</v>
      </c>
      <c r="S481" t="str">
        <f t="shared" si="79"/>
        <v>Total Pass Rendah</v>
      </c>
      <c r="T481" t="str">
        <f t="shared" si="71"/>
        <v>Pass Sukses Rendah</v>
      </c>
      <c r="U481" t="str">
        <f t="shared" si="72"/>
        <v>Total Shot Rendah</v>
      </c>
      <c r="V481" t="str">
        <f t="shared" si="76"/>
        <v>Shot on Target Rendah</v>
      </c>
      <c r="W481" t="str">
        <f t="shared" si="77"/>
        <v>Fouls Normal</v>
      </c>
      <c r="X481" t="str">
        <f t="shared" si="78"/>
        <v>Corner Rendah</v>
      </c>
      <c r="Y481" t="str">
        <f t="shared" si="73"/>
        <v>Yellow Card Rendah</v>
      </c>
      <c r="Z481" t="str">
        <f t="shared" si="74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Tinggi</v>
      </c>
      <c r="R482" t="str">
        <f t="shared" si="75"/>
        <v>Possession Normal</v>
      </c>
      <c r="S482" t="str">
        <f t="shared" si="79"/>
        <v>Total Pass Normal</v>
      </c>
      <c r="T482" t="str">
        <f t="shared" si="71"/>
        <v>Pass Sukses Rendah</v>
      </c>
      <c r="U482" t="str">
        <f t="shared" si="72"/>
        <v>Total Shot Tinggi</v>
      </c>
      <c r="V482" t="str">
        <f t="shared" si="76"/>
        <v>Shot on Target Rendah</v>
      </c>
      <c r="W482" t="str">
        <f t="shared" si="77"/>
        <v>Fouls Tinggi</v>
      </c>
      <c r="X482" t="str">
        <f t="shared" si="78"/>
        <v>Corner Rendah</v>
      </c>
      <c r="Y482" t="str">
        <f t="shared" si="73"/>
        <v>Yellow Card Tinggi</v>
      </c>
      <c r="Z482" t="str">
        <f t="shared" si="74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Tinggi</v>
      </c>
      <c r="R483" t="str">
        <f t="shared" si="75"/>
        <v>Possession Tinggi</v>
      </c>
      <c r="S483" t="str">
        <f t="shared" si="79"/>
        <v>Total Pass Tinggi</v>
      </c>
      <c r="T483" t="str">
        <f t="shared" si="71"/>
        <v>Pass Sukses Tinggi</v>
      </c>
      <c r="U483" t="str">
        <f t="shared" si="72"/>
        <v>Total Shot Tinggi</v>
      </c>
      <c r="V483" t="str">
        <f t="shared" si="76"/>
        <v>Shot on Target Tinggi</v>
      </c>
      <c r="W483" t="str">
        <f t="shared" si="77"/>
        <v>Fouls Normal</v>
      </c>
      <c r="X483" t="str">
        <f t="shared" si="78"/>
        <v>Corner Tinggi</v>
      </c>
      <c r="Y483" t="str">
        <f t="shared" si="73"/>
        <v>Yellow Card Rendah</v>
      </c>
      <c r="Z483" t="str">
        <f t="shared" si="74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Rendah</v>
      </c>
      <c r="R484" t="str">
        <f t="shared" si="75"/>
        <v>Possession Tinggi</v>
      </c>
      <c r="S484" t="str">
        <f t="shared" si="79"/>
        <v>Total Pass Tinggi</v>
      </c>
      <c r="T484" t="str">
        <f t="shared" si="71"/>
        <v>Pass Sukses Normal</v>
      </c>
      <c r="U484" t="str">
        <f t="shared" si="72"/>
        <v>Total Shot Tinggi</v>
      </c>
      <c r="V484" t="str">
        <f t="shared" si="76"/>
        <v>Shot on Target Normal</v>
      </c>
      <c r="W484" t="str">
        <f t="shared" si="77"/>
        <v>Fouls Normal</v>
      </c>
      <c r="X484" t="str">
        <f t="shared" si="78"/>
        <v>Corner Tinggi</v>
      </c>
      <c r="Y484" t="str">
        <f t="shared" si="73"/>
        <v>Yellow Card Rendah</v>
      </c>
      <c r="Z484" t="str">
        <f t="shared" si="74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Rendah</v>
      </c>
      <c r="R485" t="str">
        <f t="shared" si="75"/>
        <v>Possession Tinggi</v>
      </c>
      <c r="S485" t="str">
        <f t="shared" si="79"/>
        <v>Total Pass Tinggi</v>
      </c>
      <c r="T485" t="str">
        <f t="shared" si="71"/>
        <v>Pass Sukses Tinggi</v>
      </c>
      <c r="U485" t="str">
        <f t="shared" si="72"/>
        <v>Total Shot Rendah</v>
      </c>
      <c r="V485" t="str">
        <f t="shared" si="76"/>
        <v>Shot on Target Rendah</v>
      </c>
      <c r="W485" t="str">
        <f t="shared" si="77"/>
        <v>Fouls Tinggi</v>
      </c>
      <c r="X485" t="str">
        <f t="shared" si="78"/>
        <v>Corner Tinggi</v>
      </c>
      <c r="Y485" t="str">
        <f t="shared" si="73"/>
        <v>Yellow Card Tinggi</v>
      </c>
      <c r="Z485" t="str">
        <f t="shared" si="74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Tinggi</v>
      </c>
      <c r="R486" t="str">
        <f t="shared" si="75"/>
        <v>Possession Tinggi</v>
      </c>
      <c r="S486" t="str">
        <f t="shared" si="79"/>
        <v>Total Pass Tinggi</v>
      </c>
      <c r="T486" t="str">
        <f t="shared" si="71"/>
        <v>Pass Sukses Tinggi</v>
      </c>
      <c r="U486" t="str">
        <f t="shared" si="72"/>
        <v>Total Shot Tinggi</v>
      </c>
      <c r="V486" t="str">
        <f t="shared" si="76"/>
        <v>Shot on Target Tinggi</v>
      </c>
      <c r="W486" t="str">
        <f t="shared" si="77"/>
        <v>Fouls Normal</v>
      </c>
      <c r="X486" t="str">
        <f t="shared" si="78"/>
        <v>Corner Rendah</v>
      </c>
      <c r="Y486" t="str">
        <f t="shared" si="73"/>
        <v>Yellow Card Tinggi</v>
      </c>
      <c r="Z486" t="str">
        <f t="shared" si="74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Normal</v>
      </c>
      <c r="R487" t="str">
        <f t="shared" si="75"/>
        <v>Possession Rendah</v>
      </c>
      <c r="S487" t="str">
        <f t="shared" si="79"/>
        <v>Total Pass Rendah</v>
      </c>
      <c r="T487" t="str">
        <f t="shared" si="71"/>
        <v>Pass Sukses Rendah</v>
      </c>
      <c r="U487" t="str">
        <f t="shared" si="72"/>
        <v>Total Shot Normal</v>
      </c>
      <c r="V487" t="str">
        <f t="shared" si="76"/>
        <v>Shot on Target Rendah</v>
      </c>
      <c r="W487" t="str">
        <f t="shared" si="77"/>
        <v>Fouls Tinggi</v>
      </c>
      <c r="X487" t="str">
        <f t="shared" si="78"/>
        <v>Corner Tinggi</v>
      </c>
      <c r="Y487" t="str">
        <f t="shared" si="73"/>
        <v>Yellow Card Tinggi</v>
      </c>
      <c r="Z487" t="str">
        <f t="shared" si="74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Rendah</v>
      </c>
      <c r="R488" t="str">
        <f t="shared" si="75"/>
        <v>Possession Normal</v>
      </c>
      <c r="S488" t="str">
        <f t="shared" si="79"/>
        <v>Total Pass Tinggi</v>
      </c>
      <c r="T488" t="str">
        <f t="shared" si="71"/>
        <v>Pass Sukses Tinggi</v>
      </c>
      <c r="U488" t="str">
        <f t="shared" si="72"/>
        <v>Total Shot Rendah</v>
      </c>
      <c r="V488" t="str">
        <f t="shared" si="76"/>
        <v>Shot on Target Tinggi</v>
      </c>
      <c r="W488" t="str">
        <f t="shared" si="77"/>
        <v>Fouls Rendah</v>
      </c>
      <c r="X488" t="str">
        <f t="shared" si="78"/>
        <v>Corner Normal</v>
      </c>
      <c r="Y488" t="str">
        <f t="shared" si="73"/>
        <v>Yellow Card Rendah</v>
      </c>
      <c r="Z488" t="str">
        <f t="shared" si="74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Tinggi</v>
      </c>
      <c r="R489" t="str">
        <f t="shared" si="75"/>
        <v>Possession Tinggi</v>
      </c>
      <c r="S489" t="str">
        <f t="shared" si="79"/>
        <v>Total Pass Tinggi</v>
      </c>
      <c r="T489" t="str">
        <f t="shared" si="71"/>
        <v>Pass Sukses Tinggi</v>
      </c>
      <c r="U489" t="str">
        <f t="shared" si="72"/>
        <v>Total Shot Tinggi</v>
      </c>
      <c r="V489" t="str">
        <f t="shared" si="76"/>
        <v>Shot on Target Tinggi</v>
      </c>
      <c r="W489" t="str">
        <f t="shared" si="77"/>
        <v>Fouls Rendah</v>
      </c>
      <c r="X489" t="str">
        <f t="shared" si="78"/>
        <v>Corner Normal</v>
      </c>
      <c r="Y489" t="str">
        <f t="shared" si="73"/>
        <v>Yellow Card Rendah</v>
      </c>
      <c r="Z489" t="str">
        <f t="shared" si="74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Tinggi</v>
      </c>
      <c r="R490" t="str">
        <f t="shared" si="75"/>
        <v>Possession Rendah</v>
      </c>
      <c r="S490" t="str">
        <f t="shared" si="79"/>
        <v>Total Pass Rendah</v>
      </c>
      <c r="T490" t="str">
        <f t="shared" si="71"/>
        <v>Pass Sukses Rendah</v>
      </c>
      <c r="U490" t="str">
        <f t="shared" si="72"/>
        <v>Total Shot Rendah</v>
      </c>
      <c r="V490" t="str">
        <f t="shared" si="76"/>
        <v>Shot on Target Rendah</v>
      </c>
      <c r="W490" t="str">
        <f t="shared" si="77"/>
        <v>Fouls Tinggi</v>
      </c>
      <c r="X490" t="str">
        <f t="shared" si="78"/>
        <v>Corner Rendah</v>
      </c>
      <c r="Y490" t="str">
        <f t="shared" si="73"/>
        <v>Yellow Card Tinggi</v>
      </c>
      <c r="Z490" t="str">
        <f t="shared" si="74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Tinggi</v>
      </c>
      <c r="R491" t="str">
        <f t="shared" si="75"/>
        <v>Possession Tinggi</v>
      </c>
      <c r="S491" t="str">
        <f t="shared" si="79"/>
        <v>Total Pass Normal</v>
      </c>
      <c r="T491" t="str">
        <f t="shared" si="71"/>
        <v>Pass Sukses Tinggi</v>
      </c>
      <c r="U491" t="str">
        <f t="shared" si="72"/>
        <v>Total Shot Tinggi</v>
      </c>
      <c r="V491" t="str">
        <f t="shared" si="76"/>
        <v>Shot on Target Rendah</v>
      </c>
      <c r="W491" t="str">
        <f t="shared" si="77"/>
        <v>Fouls Tinggi</v>
      </c>
      <c r="X491" t="str">
        <f t="shared" si="78"/>
        <v>Corner Rendah</v>
      </c>
      <c r="Y491" t="str">
        <f t="shared" si="73"/>
        <v>Yellow Card Rendah</v>
      </c>
      <c r="Z491" t="str">
        <f t="shared" si="74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Tinggi</v>
      </c>
      <c r="R492" t="str">
        <f t="shared" si="75"/>
        <v>Possession Tinggi</v>
      </c>
      <c r="S492" t="str">
        <f t="shared" si="79"/>
        <v>Total Pass Tinggi</v>
      </c>
      <c r="T492" t="str">
        <f t="shared" si="71"/>
        <v>Pass Sukses Tinggi</v>
      </c>
      <c r="U492" t="str">
        <f t="shared" si="72"/>
        <v>Total Shot Tinggi</v>
      </c>
      <c r="V492" t="str">
        <f t="shared" si="76"/>
        <v>Shot on Target Tinggi</v>
      </c>
      <c r="W492" t="str">
        <f t="shared" si="77"/>
        <v>Fouls Tinggi</v>
      </c>
      <c r="X492" t="str">
        <f t="shared" si="78"/>
        <v>Corner Tinggi</v>
      </c>
      <c r="Y492" t="str">
        <f t="shared" si="73"/>
        <v>Yellow Card Tinggi</v>
      </c>
      <c r="Z492" t="str">
        <f t="shared" si="74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Rendah</v>
      </c>
      <c r="R493" t="str">
        <f t="shared" si="75"/>
        <v>Possession Rendah</v>
      </c>
      <c r="S493" t="str">
        <f t="shared" si="79"/>
        <v>Total Pass Rendah</v>
      </c>
      <c r="T493" t="str">
        <f t="shared" si="71"/>
        <v>Pass Sukses Rendah</v>
      </c>
      <c r="U493" t="str">
        <f t="shared" si="72"/>
        <v>Total Shot Rendah</v>
      </c>
      <c r="V493" t="str">
        <f t="shared" si="76"/>
        <v>Shot on Target Rendah</v>
      </c>
      <c r="W493" t="str">
        <f t="shared" si="77"/>
        <v>Fouls Rendah</v>
      </c>
      <c r="X493" t="str">
        <f t="shared" si="78"/>
        <v>Corner Rendah</v>
      </c>
      <c r="Y493" t="str">
        <f t="shared" si="73"/>
        <v>Yellow Card Rendah</v>
      </c>
      <c r="Z493" t="str">
        <f t="shared" si="74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Normal</v>
      </c>
      <c r="R494" t="str">
        <f t="shared" si="75"/>
        <v>Possession Rendah</v>
      </c>
      <c r="S494" t="str">
        <f t="shared" si="79"/>
        <v>Total Pass Rendah</v>
      </c>
      <c r="T494" t="str">
        <f t="shared" si="71"/>
        <v>Pass Sukses Rendah</v>
      </c>
      <c r="U494" t="str">
        <f t="shared" si="72"/>
        <v>Total Shot Tinggi</v>
      </c>
      <c r="V494" t="str">
        <f t="shared" si="76"/>
        <v>Shot on Target Tinggi</v>
      </c>
      <c r="W494" t="str">
        <f t="shared" si="77"/>
        <v>Fouls Normal</v>
      </c>
      <c r="X494" t="str">
        <f t="shared" si="78"/>
        <v>Corner Rendah</v>
      </c>
      <c r="Y494" t="str">
        <f t="shared" si="73"/>
        <v>Yellow Card Rendah</v>
      </c>
      <c r="Z494" t="str">
        <f t="shared" si="74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Rendah</v>
      </c>
      <c r="R495" t="str">
        <f t="shared" si="75"/>
        <v>Possession Normal</v>
      </c>
      <c r="S495" t="str">
        <f t="shared" si="79"/>
        <v>Total Pass Normal</v>
      </c>
      <c r="T495" t="str">
        <f t="shared" si="71"/>
        <v>Pass Sukses Normal</v>
      </c>
      <c r="U495" t="str">
        <f t="shared" si="72"/>
        <v>Total Shot Rendah</v>
      </c>
      <c r="V495" t="str">
        <f t="shared" si="76"/>
        <v>Shot on Target Normal</v>
      </c>
      <c r="W495" t="str">
        <f t="shared" si="77"/>
        <v>Fouls Normal</v>
      </c>
      <c r="X495" t="str">
        <f t="shared" si="78"/>
        <v>Corner Rendah</v>
      </c>
      <c r="Y495" t="str">
        <f t="shared" si="73"/>
        <v>Yellow Card Rendah</v>
      </c>
      <c r="Z495" t="str">
        <f t="shared" si="74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Rendah</v>
      </c>
      <c r="R496" t="str">
        <f t="shared" si="75"/>
        <v>Possession Normal</v>
      </c>
      <c r="S496" t="str">
        <f t="shared" si="79"/>
        <v>Total Pass Rendah</v>
      </c>
      <c r="T496" t="str">
        <f t="shared" si="71"/>
        <v>Pass Sukses Rendah</v>
      </c>
      <c r="U496" t="str">
        <f t="shared" si="72"/>
        <v>Total Shot Rendah</v>
      </c>
      <c r="V496" t="str">
        <f t="shared" si="76"/>
        <v>Shot on Target Rendah</v>
      </c>
      <c r="W496" t="str">
        <f t="shared" si="77"/>
        <v>Fouls Normal</v>
      </c>
      <c r="X496" t="str">
        <f t="shared" si="78"/>
        <v>Corner Rendah</v>
      </c>
      <c r="Y496" t="str">
        <f t="shared" si="73"/>
        <v>Yellow Card Rendah</v>
      </c>
      <c r="Z496" t="str">
        <f t="shared" si="74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Normal</v>
      </c>
      <c r="R497" t="str">
        <f t="shared" si="75"/>
        <v>Possession Normal</v>
      </c>
      <c r="S497" t="str">
        <f t="shared" si="79"/>
        <v>Total Pass Normal</v>
      </c>
      <c r="T497" t="str">
        <f t="shared" si="71"/>
        <v>Pass Sukses Normal</v>
      </c>
      <c r="U497" t="str">
        <f t="shared" si="72"/>
        <v>Total Shot Rendah</v>
      </c>
      <c r="V497" t="str">
        <f t="shared" si="76"/>
        <v>Shot on Target Tinggi</v>
      </c>
      <c r="W497" t="str">
        <f t="shared" si="77"/>
        <v>Fouls Tinggi</v>
      </c>
      <c r="X497" t="str">
        <f t="shared" si="78"/>
        <v>Corner Rendah</v>
      </c>
      <c r="Y497" t="str">
        <f t="shared" si="73"/>
        <v>Yellow Card Rendah</v>
      </c>
      <c r="Z497" t="str">
        <f t="shared" si="74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Tinggi</v>
      </c>
      <c r="R498" t="str">
        <f t="shared" si="75"/>
        <v>Possession Normal</v>
      </c>
      <c r="S498" t="str">
        <f t="shared" si="79"/>
        <v>Total Pass Normal</v>
      </c>
      <c r="T498" t="str">
        <f t="shared" si="71"/>
        <v>Pass Sukses Normal</v>
      </c>
      <c r="U498" t="str">
        <f t="shared" si="72"/>
        <v>Total Shot Rendah</v>
      </c>
      <c r="V498" t="str">
        <f t="shared" si="76"/>
        <v>Shot on Target Tinggi</v>
      </c>
      <c r="W498" t="str">
        <f t="shared" si="77"/>
        <v>Fouls Normal</v>
      </c>
      <c r="X498" t="str">
        <f t="shared" si="78"/>
        <v>Corner Rendah</v>
      </c>
      <c r="Y498" t="str">
        <f t="shared" si="73"/>
        <v>Yellow Card Rendah</v>
      </c>
      <c r="Z498" t="str">
        <f t="shared" si="74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Tinggi</v>
      </c>
      <c r="R499" t="str">
        <f t="shared" si="75"/>
        <v>Possession Tinggi</v>
      </c>
      <c r="S499" t="str">
        <f t="shared" si="79"/>
        <v>Total Pass Tinggi</v>
      </c>
      <c r="T499" t="str">
        <f t="shared" si="71"/>
        <v>Pass Sukses Tinggi</v>
      </c>
      <c r="U499" t="str">
        <f t="shared" si="72"/>
        <v>Total Shot Tinggi</v>
      </c>
      <c r="V499" t="str">
        <f t="shared" si="76"/>
        <v>Shot on Target Tinggi</v>
      </c>
      <c r="W499" t="str">
        <f t="shared" si="77"/>
        <v>Fouls Normal</v>
      </c>
      <c r="X499" t="str">
        <f t="shared" si="78"/>
        <v>Corner Tinggi</v>
      </c>
      <c r="Y499" t="str">
        <f t="shared" si="73"/>
        <v>Yellow Card Tinggi</v>
      </c>
      <c r="Z499" t="str">
        <f t="shared" si="74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Rendah</v>
      </c>
      <c r="R500" t="str">
        <f t="shared" si="75"/>
        <v>Possession Tinggi</v>
      </c>
      <c r="S500" t="str">
        <f t="shared" si="79"/>
        <v>Total Pass Tinggi</v>
      </c>
      <c r="T500" t="str">
        <f t="shared" si="71"/>
        <v>Pass Sukses Tinggi</v>
      </c>
      <c r="U500" t="str">
        <f t="shared" si="72"/>
        <v>Total Shot Normal</v>
      </c>
      <c r="V500" t="str">
        <f t="shared" si="76"/>
        <v>Shot on Target Normal</v>
      </c>
      <c r="W500" t="str">
        <f t="shared" si="77"/>
        <v>Fouls Normal</v>
      </c>
      <c r="X500" t="str">
        <f t="shared" si="78"/>
        <v>Corner Rendah</v>
      </c>
      <c r="Y500" t="str">
        <f t="shared" si="73"/>
        <v>Yellow Card Rendah</v>
      </c>
      <c r="Z500" t="str">
        <f t="shared" si="74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Rendah</v>
      </c>
      <c r="R501" t="str">
        <f t="shared" si="75"/>
        <v>Possession Normal</v>
      </c>
      <c r="S501" t="str">
        <f t="shared" si="79"/>
        <v>Total Pass Tinggi</v>
      </c>
      <c r="T501" t="str">
        <f t="shared" si="71"/>
        <v>Pass Sukses Tinggi</v>
      </c>
      <c r="U501" t="str">
        <f t="shared" si="72"/>
        <v>Total Shot Tinggi</v>
      </c>
      <c r="V501" t="str">
        <f t="shared" si="76"/>
        <v>Shot on Target Tinggi</v>
      </c>
      <c r="W501" t="str">
        <f t="shared" si="77"/>
        <v>Fouls Rendah</v>
      </c>
      <c r="X501" t="str">
        <f t="shared" si="78"/>
        <v>Corner Rendah</v>
      </c>
      <c r="Y501" t="str">
        <f t="shared" si="73"/>
        <v>Yellow Card Rendah</v>
      </c>
      <c r="Z501" t="str">
        <f t="shared" si="74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Rendah</v>
      </c>
      <c r="R502" t="str">
        <f t="shared" si="75"/>
        <v>Possession Normal</v>
      </c>
      <c r="S502" t="str">
        <f t="shared" si="79"/>
        <v>Total Pass Normal</v>
      </c>
      <c r="T502" t="str">
        <f t="shared" si="71"/>
        <v>Pass Sukses Normal</v>
      </c>
      <c r="U502" t="str">
        <f t="shared" si="72"/>
        <v>Total Shot Rendah</v>
      </c>
      <c r="V502" t="str">
        <f t="shared" si="76"/>
        <v>Shot on Target Rendah</v>
      </c>
      <c r="W502" t="str">
        <f t="shared" si="77"/>
        <v>Fouls Tinggi</v>
      </c>
      <c r="X502" t="str">
        <f t="shared" si="78"/>
        <v>Corner Tinggi</v>
      </c>
      <c r="Y502" t="str">
        <f t="shared" si="73"/>
        <v>Yellow Card Tinggi</v>
      </c>
      <c r="Z502" t="str">
        <f t="shared" si="74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Rendah</v>
      </c>
      <c r="R503" t="str">
        <f t="shared" si="75"/>
        <v>Possession Rendah</v>
      </c>
      <c r="S503" t="str">
        <f t="shared" si="79"/>
        <v>Total Pass Normal</v>
      </c>
      <c r="T503" t="str">
        <f t="shared" si="71"/>
        <v>Pass Sukses Rendah</v>
      </c>
      <c r="U503" t="str">
        <f t="shared" si="72"/>
        <v>Total Shot Rendah</v>
      </c>
      <c r="V503" t="str">
        <f t="shared" si="76"/>
        <v>Shot on Target Rendah</v>
      </c>
      <c r="W503" t="str">
        <f t="shared" si="77"/>
        <v>Fouls Normal</v>
      </c>
      <c r="X503" t="str">
        <f t="shared" si="78"/>
        <v>Corner Rendah</v>
      </c>
      <c r="Y503" t="str">
        <f t="shared" si="73"/>
        <v>Yellow Card Rendah</v>
      </c>
      <c r="Z503" t="str">
        <f t="shared" si="74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Rendah</v>
      </c>
      <c r="R504" t="str">
        <f t="shared" si="75"/>
        <v>Possession Tinggi</v>
      </c>
      <c r="S504" t="str">
        <f t="shared" si="79"/>
        <v>Total Pass Normal</v>
      </c>
      <c r="T504" t="str">
        <f t="shared" si="71"/>
        <v>Pass Sukses Normal</v>
      </c>
      <c r="U504" t="str">
        <f t="shared" si="72"/>
        <v>Total Shot Rendah</v>
      </c>
      <c r="V504" t="str">
        <f t="shared" si="76"/>
        <v>Shot on Target Rendah</v>
      </c>
      <c r="W504" t="str">
        <f t="shared" si="77"/>
        <v>Fouls Normal</v>
      </c>
      <c r="X504" t="str">
        <f t="shared" si="78"/>
        <v>Corner Tinggi</v>
      </c>
      <c r="Y504" t="str">
        <f t="shared" si="73"/>
        <v>Yellow Card Tinggi</v>
      </c>
      <c r="Z504" t="str">
        <f t="shared" si="74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Rendah</v>
      </c>
      <c r="R505" t="str">
        <f t="shared" si="75"/>
        <v>Possession Tinggi</v>
      </c>
      <c r="S505" t="str">
        <f t="shared" si="79"/>
        <v>Total Pass Normal</v>
      </c>
      <c r="T505" t="str">
        <f t="shared" si="71"/>
        <v>Pass Sukses Normal</v>
      </c>
      <c r="U505" t="str">
        <f t="shared" si="72"/>
        <v>Total Shot Rendah</v>
      </c>
      <c r="V505" t="str">
        <f t="shared" si="76"/>
        <v>Shot on Target Rendah</v>
      </c>
      <c r="W505" t="str">
        <f t="shared" si="77"/>
        <v>Fouls Tinggi</v>
      </c>
      <c r="X505" t="str">
        <f t="shared" si="78"/>
        <v>Corner Tinggi</v>
      </c>
      <c r="Y505" t="str">
        <f t="shared" si="73"/>
        <v>Yellow Card Tinggi</v>
      </c>
      <c r="Z505" t="str">
        <f t="shared" si="74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Tinggi</v>
      </c>
      <c r="R506" t="str">
        <f t="shared" si="75"/>
        <v>Possession Rendah</v>
      </c>
      <c r="S506" t="str">
        <f t="shared" si="79"/>
        <v>Total Pass Rendah</v>
      </c>
      <c r="T506" t="str">
        <f t="shared" si="71"/>
        <v>Pass Sukses Rendah</v>
      </c>
      <c r="U506" t="str">
        <f t="shared" si="72"/>
        <v>Total Shot Normal</v>
      </c>
      <c r="V506" t="str">
        <f t="shared" si="76"/>
        <v>Shot on Target Tinggi</v>
      </c>
      <c r="W506" t="str">
        <f t="shared" si="77"/>
        <v>Fouls Normal</v>
      </c>
      <c r="X506" t="str">
        <f t="shared" si="78"/>
        <v>Corner Rendah</v>
      </c>
      <c r="Y506" t="str">
        <f t="shared" si="73"/>
        <v>Yellow Card Rendah</v>
      </c>
      <c r="Z506" t="str">
        <f t="shared" si="74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Tinggi</v>
      </c>
      <c r="R507" t="str">
        <f t="shared" si="75"/>
        <v>Possession Tinggi</v>
      </c>
      <c r="S507" t="str">
        <f t="shared" si="79"/>
        <v>Total Pass Tinggi</v>
      </c>
      <c r="T507" t="str">
        <f t="shared" si="71"/>
        <v>Pass Sukses Tinggi</v>
      </c>
      <c r="U507" t="str">
        <f t="shared" si="72"/>
        <v>Total Shot Tinggi</v>
      </c>
      <c r="V507" t="str">
        <f t="shared" si="76"/>
        <v>Shot on Target Tinggi</v>
      </c>
      <c r="W507" t="str">
        <f t="shared" si="77"/>
        <v>Fouls Tinggi</v>
      </c>
      <c r="X507" t="str">
        <f t="shared" si="78"/>
        <v>Corner Tinggi</v>
      </c>
      <c r="Y507" t="str">
        <f t="shared" si="73"/>
        <v>Yellow Card Rendah</v>
      </c>
      <c r="Z507" t="str">
        <f t="shared" si="74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Normal</v>
      </c>
      <c r="R508" t="str">
        <f t="shared" si="75"/>
        <v>Possession Rendah</v>
      </c>
      <c r="S508" t="str">
        <f t="shared" si="79"/>
        <v>Total Pass Rendah</v>
      </c>
      <c r="T508" t="str">
        <f t="shared" si="71"/>
        <v>Pass Sukses Rendah</v>
      </c>
      <c r="U508" t="str">
        <f t="shared" si="72"/>
        <v>Total Shot Rendah</v>
      </c>
      <c r="V508" t="str">
        <f t="shared" si="76"/>
        <v>Shot on Target Normal</v>
      </c>
      <c r="W508" t="str">
        <f t="shared" si="77"/>
        <v>Fouls Rendah</v>
      </c>
      <c r="X508" t="str">
        <f t="shared" si="78"/>
        <v>Corner Rendah</v>
      </c>
      <c r="Y508" t="str">
        <f t="shared" si="73"/>
        <v>Yellow Card Rendah</v>
      </c>
      <c r="Z508" t="str">
        <f t="shared" si="74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Rendah</v>
      </c>
      <c r="R509" t="str">
        <f t="shared" si="75"/>
        <v>Possession Rendah</v>
      </c>
      <c r="S509" t="str">
        <f t="shared" si="79"/>
        <v>Total Pass Normal</v>
      </c>
      <c r="T509" t="str">
        <f t="shared" si="71"/>
        <v>Pass Sukses Normal</v>
      </c>
      <c r="U509" t="str">
        <f t="shared" si="72"/>
        <v>Total Shot Rendah</v>
      </c>
      <c r="V509" t="str">
        <f t="shared" si="76"/>
        <v>Shot on Target Rendah</v>
      </c>
      <c r="W509" t="str">
        <f t="shared" si="77"/>
        <v>Fouls Tinggi</v>
      </c>
      <c r="X509" t="str">
        <f t="shared" si="78"/>
        <v>Corner Rendah</v>
      </c>
      <c r="Y509" t="str">
        <f t="shared" si="73"/>
        <v>Yellow Card Tinggi</v>
      </c>
      <c r="Z509" t="str">
        <f t="shared" si="74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Tinggi</v>
      </c>
      <c r="R510" t="str">
        <f t="shared" si="75"/>
        <v>Possession Normal</v>
      </c>
      <c r="S510" t="str">
        <f t="shared" si="79"/>
        <v>Total Pass Tinggi</v>
      </c>
      <c r="T510" t="str">
        <f t="shared" si="71"/>
        <v>Pass Sukses Tinggi</v>
      </c>
      <c r="U510" t="str">
        <f t="shared" si="72"/>
        <v>Total Shot Tinggi</v>
      </c>
      <c r="V510" t="str">
        <f t="shared" si="76"/>
        <v>Shot on Target Tinggi</v>
      </c>
      <c r="W510" t="str">
        <f t="shared" si="77"/>
        <v>Fouls Tinggi</v>
      </c>
      <c r="X510" t="str">
        <f t="shared" si="78"/>
        <v>Corner Tinggi</v>
      </c>
      <c r="Y510" t="str">
        <f t="shared" si="73"/>
        <v>Yellow Card Rendah</v>
      </c>
      <c r="Z510" t="str">
        <f t="shared" si="74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Rendah</v>
      </c>
      <c r="R511" t="str">
        <f t="shared" si="75"/>
        <v>Possession Tinggi</v>
      </c>
      <c r="S511" t="str">
        <f t="shared" si="79"/>
        <v>Total Pass Tinggi</v>
      </c>
      <c r="T511" t="str">
        <f t="shared" si="71"/>
        <v>Pass Sukses Tinggi</v>
      </c>
      <c r="U511" t="str">
        <f t="shared" si="72"/>
        <v>Total Shot Rendah</v>
      </c>
      <c r="V511" t="str">
        <f t="shared" si="76"/>
        <v>Shot on Target Rendah</v>
      </c>
      <c r="W511" t="str">
        <f t="shared" si="77"/>
        <v>Fouls Rendah</v>
      </c>
      <c r="X511" t="str">
        <f t="shared" si="78"/>
        <v>Corner Rendah</v>
      </c>
      <c r="Y511" t="str">
        <f t="shared" si="73"/>
        <v>Yellow Card Tinggi</v>
      </c>
      <c r="Z511" t="str">
        <f t="shared" si="74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Tinggi</v>
      </c>
      <c r="R512" t="str">
        <f t="shared" si="75"/>
        <v>Possession Normal</v>
      </c>
      <c r="S512" t="str">
        <f t="shared" si="79"/>
        <v>Total Pass Normal</v>
      </c>
      <c r="T512" t="str">
        <f t="shared" si="71"/>
        <v>Pass Sukses Normal</v>
      </c>
      <c r="U512" t="str">
        <f t="shared" si="72"/>
        <v>Total Shot Tinggi</v>
      </c>
      <c r="V512" t="str">
        <f t="shared" si="76"/>
        <v>Shot on Target Rendah</v>
      </c>
      <c r="W512" t="str">
        <f t="shared" si="77"/>
        <v>Fouls Tinggi</v>
      </c>
      <c r="X512" t="str">
        <f t="shared" si="78"/>
        <v>Corner Tinggi</v>
      </c>
      <c r="Y512" t="str">
        <f t="shared" si="73"/>
        <v>Yellow Card Tinggi</v>
      </c>
      <c r="Z512" t="str">
        <f t="shared" si="74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Tinggi</v>
      </c>
      <c r="R513" t="str">
        <f t="shared" si="75"/>
        <v>Possession Tinggi</v>
      </c>
      <c r="S513" t="str">
        <f t="shared" si="79"/>
        <v>Total Pass Tinggi</v>
      </c>
      <c r="T513" t="str">
        <f t="shared" si="71"/>
        <v>Pass Sukses Tinggi</v>
      </c>
      <c r="U513" t="str">
        <f t="shared" si="72"/>
        <v>Total Shot Tinggi</v>
      </c>
      <c r="V513" t="str">
        <f t="shared" si="76"/>
        <v>Shot on Target Tinggi</v>
      </c>
      <c r="W513" t="str">
        <f t="shared" si="77"/>
        <v>Fouls Rendah</v>
      </c>
      <c r="X513" t="str">
        <f t="shared" si="78"/>
        <v>Corner Tinggi</v>
      </c>
      <c r="Y513" t="str">
        <f t="shared" si="73"/>
        <v>Yellow Card Rendah</v>
      </c>
      <c r="Z513" t="str">
        <f t="shared" si="74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Rendah</v>
      </c>
      <c r="R514" t="str">
        <f t="shared" si="75"/>
        <v>Possession Tinggi</v>
      </c>
      <c r="S514" t="str">
        <f t="shared" si="79"/>
        <v>Total Pass Tinggi</v>
      </c>
      <c r="T514" t="str">
        <f t="shared" si="71"/>
        <v>Pass Sukses Tinggi</v>
      </c>
      <c r="U514" t="str">
        <f t="shared" si="72"/>
        <v>Total Shot Rendah</v>
      </c>
      <c r="V514" t="str">
        <f t="shared" si="76"/>
        <v>Shot on Target Rendah</v>
      </c>
      <c r="W514" t="str">
        <f t="shared" si="77"/>
        <v>Fouls Rendah</v>
      </c>
      <c r="X514" t="str">
        <f t="shared" si="78"/>
        <v>Corner Rendah</v>
      </c>
      <c r="Y514" t="str">
        <f t="shared" si="73"/>
        <v>Yellow Card Rendah</v>
      </c>
      <c r="Z514" t="str">
        <f t="shared" si="74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IF(B515&gt;$Q$1,"xG Tinggi",IF(B515&gt;($Q$1/5*4),"xG Normal","xG Rendah"))</f>
        <v>xG Rendah</v>
      </c>
      <c r="R515" t="str">
        <f t="shared" si="75"/>
        <v>Possession Rendah</v>
      </c>
      <c r="S515" t="str">
        <f t="shared" si="79"/>
        <v>Total Pass Rendah</v>
      </c>
      <c r="T515" t="str">
        <f t="shared" ref="T515:T578" si="81">IF(E515&gt;$T$1,"Pass Sukses Tinggi",IF(E515&gt;($T$1/5*4),"Pass Sukses Normal","Pass Sukses Rendah"))</f>
        <v>Pass Sukses Rendah</v>
      </c>
      <c r="U515" t="str">
        <f t="shared" ref="U515:U578" si="82">IF(J515&gt;$U$1,"Total Shot Tinggi",IF(J515&gt;($U$1/5*4),"Total Shot Normal","Total Shot Rendah"))</f>
        <v>Total Shot Normal</v>
      </c>
      <c r="V515" t="str">
        <f t="shared" si="76"/>
        <v>Shot on Target Rendah</v>
      </c>
      <c r="W515" t="str">
        <f t="shared" si="77"/>
        <v>Fouls Tinggi</v>
      </c>
      <c r="X515" t="str">
        <f t="shared" si="78"/>
        <v>Corner Rendah</v>
      </c>
      <c r="Y515" t="str">
        <f t="shared" ref="Y515:Y578" si="83">IF(N515&lt;$Y$1,"Yellow Card Rendah","Yellow Card Tinggi")</f>
        <v>Yellow Card Tinggi</v>
      </c>
      <c r="Z515" t="str">
        <f t="shared" ref="Z515:Z578" si="84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Tinggi</v>
      </c>
      <c r="R516" t="str">
        <f t="shared" ref="R516:R579" si="85">IF(C516&gt;$R$1,"Possession Tinggi",IF(C516&gt;($R$1/5*4),"Possession Normal","Possession Rendah"))</f>
        <v>Possession Tinggi</v>
      </c>
      <c r="S516" t="str">
        <f t="shared" si="79"/>
        <v>Total Pass Tinggi</v>
      </c>
      <c r="T516" t="str">
        <f t="shared" si="81"/>
        <v>Pass Sukses Tinggi</v>
      </c>
      <c r="U516" t="str">
        <f t="shared" si="82"/>
        <v>Total Shot Tinggi</v>
      </c>
      <c r="V516" t="str">
        <f t="shared" ref="V516:V579" si="86">IF(K516&gt;$V$1,"Shot on Target Tinggi",IF(K516&gt;($V$1/5*4),"Shot on Target Normal","Shot on Target Rendah"))</f>
        <v>Shot on Target Tinggi</v>
      </c>
      <c r="W516" t="str">
        <f t="shared" ref="W516:W579" si="87">IF(L516&gt;$W$1,"Fouls Tinggi",IF(L516&gt;($W$1/5*4),"Fouls Normal","Fouls Rendah"))</f>
        <v>Fouls Tinggi</v>
      </c>
      <c r="X516" t="str">
        <f t="shared" ref="X516:X579" si="88">IF(M516&gt;$X$1,"Corner Tinggi",IF(M516&gt;($X$1/5*4),"Corner Normal","Corner Rendah"))</f>
        <v>Corner Tinggi</v>
      </c>
      <c r="Y516" t="str">
        <f t="shared" si="83"/>
        <v>Yellow Card Tinggi</v>
      </c>
      <c r="Z516" t="str">
        <f t="shared" si="84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Tinggi</v>
      </c>
      <c r="R517" t="str">
        <f t="shared" si="85"/>
        <v>Possession Tinggi</v>
      </c>
      <c r="S517" t="str">
        <f t="shared" ref="S517:S580" si="89">IF(D517&gt;$S$1,"Total Pass Tinggi",IF(D517&gt;($S$1/5*4),"Total Pass Normal","Total Pass Rendah"))</f>
        <v>Total Pass Tinggi</v>
      </c>
      <c r="T517" t="str">
        <f t="shared" si="81"/>
        <v>Pass Sukses Tinggi</v>
      </c>
      <c r="U517" t="str">
        <f t="shared" si="82"/>
        <v>Total Shot Tinggi</v>
      </c>
      <c r="V517" t="str">
        <f t="shared" si="86"/>
        <v>Shot on Target Tinggi</v>
      </c>
      <c r="W517" t="str">
        <f t="shared" si="87"/>
        <v>Fouls Tinggi</v>
      </c>
      <c r="X517" t="str">
        <f t="shared" si="88"/>
        <v>Corner Tinggi</v>
      </c>
      <c r="Y517" t="str">
        <f t="shared" si="83"/>
        <v>Yellow Card Rendah</v>
      </c>
      <c r="Z517" t="str">
        <f t="shared" si="84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Rendah</v>
      </c>
      <c r="R518" t="str">
        <f t="shared" si="85"/>
        <v>Possession Normal</v>
      </c>
      <c r="S518" t="str">
        <f t="shared" si="89"/>
        <v>Total Pass Tinggi</v>
      </c>
      <c r="T518" t="str">
        <f t="shared" si="81"/>
        <v>Pass Sukses Tinggi</v>
      </c>
      <c r="U518" t="str">
        <f t="shared" si="82"/>
        <v>Total Shot Rendah</v>
      </c>
      <c r="V518" t="str">
        <f t="shared" si="86"/>
        <v>Shot on Target Rendah</v>
      </c>
      <c r="W518" t="str">
        <f t="shared" si="87"/>
        <v>Fouls Rendah</v>
      </c>
      <c r="X518" t="str">
        <f t="shared" si="88"/>
        <v>Corner Rendah</v>
      </c>
      <c r="Y518" t="str">
        <f t="shared" si="83"/>
        <v>Yellow Card Tinggi</v>
      </c>
      <c r="Z518" t="str">
        <f t="shared" si="84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Rendah</v>
      </c>
      <c r="R519" t="str">
        <f t="shared" si="85"/>
        <v>Possession Tinggi</v>
      </c>
      <c r="S519" t="str">
        <f t="shared" si="89"/>
        <v>Total Pass Normal</v>
      </c>
      <c r="T519" t="str">
        <f t="shared" si="81"/>
        <v>Pass Sukses Normal</v>
      </c>
      <c r="U519" t="str">
        <f t="shared" si="82"/>
        <v>Total Shot Rendah</v>
      </c>
      <c r="V519" t="str">
        <f t="shared" si="86"/>
        <v>Shot on Target Rendah</v>
      </c>
      <c r="W519" t="str">
        <f t="shared" si="87"/>
        <v>Fouls Tinggi</v>
      </c>
      <c r="X519" t="str">
        <f t="shared" si="88"/>
        <v>Corner Normal</v>
      </c>
      <c r="Y519" t="str">
        <f t="shared" si="83"/>
        <v>Yellow Card Rendah</v>
      </c>
      <c r="Z519" t="str">
        <f t="shared" si="84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Normal</v>
      </c>
      <c r="R520" t="str">
        <f t="shared" si="85"/>
        <v>Possession Tinggi</v>
      </c>
      <c r="S520" t="str">
        <f t="shared" si="89"/>
        <v>Total Pass Tinggi</v>
      </c>
      <c r="T520" t="str">
        <f t="shared" si="81"/>
        <v>Pass Sukses Tinggi</v>
      </c>
      <c r="U520" t="str">
        <f t="shared" si="82"/>
        <v>Total Shot Tinggi</v>
      </c>
      <c r="V520" t="str">
        <f t="shared" si="86"/>
        <v>Shot on Target Rendah</v>
      </c>
      <c r="W520" t="str">
        <f t="shared" si="87"/>
        <v>Fouls Rendah</v>
      </c>
      <c r="X520" t="str">
        <f t="shared" si="88"/>
        <v>Corner Tinggi</v>
      </c>
      <c r="Y520" t="str">
        <f t="shared" si="83"/>
        <v>Yellow Card Rendah</v>
      </c>
      <c r="Z520" t="str">
        <f t="shared" si="84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Rendah</v>
      </c>
      <c r="R521" t="str">
        <f t="shared" si="85"/>
        <v>Possession Tinggi</v>
      </c>
      <c r="S521" t="str">
        <f t="shared" si="89"/>
        <v>Total Pass Tinggi</v>
      </c>
      <c r="T521" t="str">
        <f t="shared" si="81"/>
        <v>Pass Sukses Tinggi</v>
      </c>
      <c r="U521" t="str">
        <f t="shared" si="82"/>
        <v>Total Shot Normal</v>
      </c>
      <c r="V521" t="str">
        <f t="shared" si="86"/>
        <v>Shot on Target Normal</v>
      </c>
      <c r="W521" t="str">
        <f t="shared" si="87"/>
        <v>Fouls Rendah</v>
      </c>
      <c r="X521" t="str">
        <f t="shared" si="88"/>
        <v>Corner Tinggi</v>
      </c>
      <c r="Y521" t="str">
        <f t="shared" si="83"/>
        <v>Yellow Card Rendah</v>
      </c>
      <c r="Z521" t="str">
        <f t="shared" si="84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Rendah</v>
      </c>
      <c r="R522" t="str">
        <f t="shared" si="85"/>
        <v>Possession Tinggi</v>
      </c>
      <c r="S522" t="str">
        <f t="shared" si="89"/>
        <v>Total Pass Tinggi</v>
      </c>
      <c r="T522" t="str">
        <f t="shared" si="81"/>
        <v>Pass Sukses Tinggi</v>
      </c>
      <c r="U522" t="str">
        <f t="shared" si="82"/>
        <v>Total Shot Rendah</v>
      </c>
      <c r="V522" t="str">
        <f t="shared" si="86"/>
        <v>Shot on Target Rendah</v>
      </c>
      <c r="W522" t="str">
        <f t="shared" si="87"/>
        <v>Fouls Tinggi</v>
      </c>
      <c r="X522" t="str">
        <f t="shared" si="88"/>
        <v>Corner Rendah</v>
      </c>
      <c r="Y522" t="str">
        <f t="shared" si="83"/>
        <v>Yellow Card Tinggi</v>
      </c>
      <c r="Z522" t="str">
        <f t="shared" si="84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Tinggi</v>
      </c>
      <c r="R523" t="str">
        <f t="shared" si="85"/>
        <v>Possession Tinggi</v>
      </c>
      <c r="S523" t="str">
        <f t="shared" si="89"/>
        <v>Total Pass Tinggi</v>
      </c>
      <c r="T523" t="str">
        <f t="shared" si="81"/>
        <v>Pass Sukses Tinggi</v>
      </c>
      <c r="U523" t="str">
        <f t="shared" si="82"/>
        <v>Total Shot Tinggi</v>
      </c>
      <c r="V523" t="str">
        <f t="shared" si="86"/>
        <v>Shot on Target Rendah</v>
      </c>
      <c r="W523" t="str">
        <f t="shared" si="87"/>
        <v>Fouls Rendah</v>
      </c>
      <c r="X523" t="str">
        <f t="shared" si="88"/>
        <v>Corner Rendah</v>
      </c>
      <c r="Y523" t="str">
        <f t="shared" si="83"/>
        <v>Yellow Card Rendah</v>
      </c>
      <c r="Z523" t="str">
        <f t="shared" si="84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Normal</v>
      </c>
      <c r="R524" t="str">
        <f t="shared" si="85"/>
        <v>Possession Tinggi</v>
      </c>
      <c r="S524" t="str">
        <f t="shared" si="89"/>
        <v>Total Pass Tinggi</v>
      </c>
      <c r="T524" t="str">
        <f t="shared" si="81"/>
        <v>Pass Sukses Tinggi</v>
      </c>
      <c r="U524" t="str">
        <f t="shared" si="82"/>
        <v>Total Shot Normal</v>
      </c>
      <c r="V524" t="str">
        <f t="shared" si="86"/>
        <v>Shot on Target Normal</v>
      </c>
      <c r="W524" t="str">
        <f t="shared" si="87"/>
        <v>Fouls Normal</v>
      </c>
      <c r="X524" t="str">
        <f t="shared" si="88"/>
        <v>Corner Tinggi</v>
      </c>
      <c r="Y524" t="str">
        <f t="shared" si="83"/>
        <v>Yellow Card Rendah</v>
      </c>
      <c r="Z524" t="str">
        <f t="shared" si="84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Rendah</v>
      </c>
      <c r="R525" t="str">
        <f t="shared" si="85"/>
        <v>Possession Rendah</v>
      </c>
      <c r="S525" t="str">
        <f t="shared" si="89"/>
        <v>Total Pass Rendah</v>
      </c>
      <c r="T525" t="str">
        <f t="shared" si="81"/>
        <v>Pass Sukses Rendah</v>
      </c>
      <c r="U525" t="str">
        <f t="shared" si="82"/>
        <v>Total Shot Normal</v>
      </c>
      <c r="V525" t="str">
        <f t="shared" si="86"/>
        <v>Shot on Target Rendah</v>
      </c>
      <c r="W525" t="str">
        <f t="shared" si="87"/>
        <v>Fouls Tinggi</v>
      </c>
      <c r="X525" t="str">
        <f t="shared" si="88"/>
        <v>Corner Rendah</v>
      </c>
      <c r="Y525" t="str">
        <f t="shared" si="83"/>
        <v>Yellow Card Rendah</v>
      </c>
      <c r="Z525" t="str">
        <f t="shared" si="84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Tinggi</v>
      </c>
      <c r="R526" t="str">
        <f t="shared" si="85"/>
        <v>Possession Tinggi</v>
      </c>
      <c r="S526" t="str">
        <f t="shared" si="89"/>
        <v>Total Pass Tinggi</v>
      </c>
      <c r="T526" t="str">
        <f t="shared" si="81"/>
        <v>Pass Sukses Tinggi</v>
      </c>
      <c r="U526" t="str">
        <f t="shared" si="82"/>
        <v>Total Shot Normal</v>
      </c>
      <c r="V526" t="str">
        <f t="shared" si="86"/>
        <v>Shot on Target Normal</v>
      </c>
      <c r="W526" t="str">
        <f t="shared" si="87"/>
        <v>Fouls Normal</v>
      </c>
      <c r="X526" t="str">
        <f t="shared" si="88"/>
        <v>Corner Tinggi</v>
      </c>
      <c r="Y526" t="str">
        <f t="shared" si="83"/>
        <v>Yellow Card Rendah</v>
      </c>
      <c r="Z526" t="str">
        <f t="shared" si="84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Tinggi</v>
      </c>
      <c r="R527" t="str">
        <f t="shared" si="85"/>
        <v>Possession Tinggi</v>
      </c>
      <c r="S527" t="str">
        <f t="shared" si="89"/>
        <v>Total Pass Tinggi</v>
      </c>
      <c r="T527" t="str">
        <f t="shared" si="81"/>
        <v>Pass Sukses Normal</v>
      </c>
      <c r="U527" t="str">
        <f t="shared" si="82"/>
        <v>Total Shot Tinggi</v>
      </c>
      <c r="V527" t="str">
        <f t="shared" si="86"/>
        <v>Shot on Target Tinggi</v>
      </c>
      <c r="W527" t="str">
        <f t="shared" si="87"/>
        <v>Fouls Tinggi</v>
      </c>
      <c r="X527" t="str">
        <f t="shared" si="88"/>
        <v>Corner Tinggi</v>
      </c>
      <c r="Y527" t="str">
        <f t="shared" si="83"/>
        <v>Yellow Card Rendah</v>
      </c>
      <c r="Z527" t="str">
        <f t="shared" si="84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Tinggi</v>
      </c>
      <c r="R528" t="str">
        <f t="shared" si="85"/>
        <v>Possession Normal</v>
      </c>
      <c r="S528" t="str">
        <f t="shared" si="89"/>
        <v>Total Pass Normal</v>
      </c>
      <c r="T528" t="str">
        <f t="shared" si="81"/>
        <v>Pass Sukses Normal</v>
      </c>
      <c r="U528" t="str">
        <f t="shared" si="82"/>
        <v>Total Shot Tinggi</v>
      </c>
      <c r="V528" t="str">
        <f t="shared" si="86"/>
        <v>Shot on Target Tinggi</v>
      </c>
      <c r="W528" t="str">
        <f t="shared" si="87"/>
        <v>Fouls Normal</v>
      </c>
      <c r="X528" t="str">
        <f t="shared" si="88"/>
        <v>Corner Normal</v>
      </c>
      <c r="Y528" t="str">
        <f t="shared" si="83"/>
        <v>Yellow Card Rendah</v>
      </c>
      <c r="Z528" t="str">
        <f t="shared" si="84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Tinggi</v>
      </c>
      <c r="R529" t="str">
        <f t="shared" si="85"/>
        <v>Possession Tinggi</v>
      </c>
      <c r="S529" t="str">
        <f t="shared" si="89"/>
        <v>Total Pass Tinggi</v>
      </c>
      <c r="T529" t="str">
        <f t="shared" si="81"/>
        <v>Pass Sukses Tinggi</v>
      </c>
      <c r="U529" t="str">
        <f t="shared" si="82"/>
        <v>Total Shot Tinggi</v>
      </c>
      <c r="V529" t="str">
        <f t="shared" si="86"/>
        <v>Shot on Target Tinggi</v>
      </c>
      <c r="W529" t="str">
        <f t="shared" si="87"/>
        <v>Fouls Normal</v>
      </c>
      <c r="X529" t="str">
        <f t="shared" si="88"/>
        <v>Corner Tinggi</v>
      </c>
      <c r="Y529" t="str">
        <f t="shared" si="83"/>
        <v>Yellow Card Rendah</v>
      </c>
      <c r="Z529" t="str">
        <f t="shared" si="84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Normal</v>
      </c>
      <c r="R530" t="str">
        <f t="shared" si="85"/>
        <v>Possession Normal</v>
      </c>
      <c r="S530" t="str">
        <f t="shared" si="89"/>
        <v>Total Pass Normal</v>
      </c>
      <c r="T530" t="str">
        <f t="shared" si="81"/>
        <v>Pass Sukses Rendah</v>
      </c>
      <c r="U530" t="str">
        <f t="shared" si="82"/>
        <v>Total Shot Tinggi</v>
      </c>
      <c r="V530" t="str">
        <f t="shared" si="86"/>
        <v>Shot on Target Tinggi</v>
      </c>
      <c r="W530" t="str">
        <f t="shared" si="87"/>
        <v>Fouls Tinggi</v>
      </c>
      <c r="X530" t="str">
        <f t="shared" si="88"/>
        <v>Corner Rendah</v>
      </c>
      <c r="Y530" t="str">
        <f t="shared" si="83"/>
        <v>Yellow Card Tinggi</v>
      </c>
      <c r="Z530" t="str">
        <f t="shared" si="84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Rendah</v>
      </c>
      <c r="R531" t="str">
        <f t="shared" si="85"/>
        <v>Possession Rendah</v>
      </c>
      <c r="S531" t="str">
        <f t="shared" si="89"/>
        <v>Total Pass Rendah</v>
      </c>
      <c r="T531" t="str">
        <f t="shared" si="81"/>
        <v>Pass Sukses Rendah</v>
      </c>
      <c r="U531" t="str">
        <f t="shared" si="82"/>
        <v>Total Shot Rendah</v>
      </c>
      <c r="V531" t="str">
        <f t="shared" si="86"/>
        <v>Shot on Target Rendah</v>
      </c>
      <c r="W531" t="str">
        <f t="shared" si="87"/>
        <v>Fouls Normal</v>
      </c>
      <c r="X531" t="str">
        <f t="shared" si="88"/>
        <v>Corner Rendah</v>
      </c>
      <c r="Y531" t="str">
        <f t="shared" si="83"/>
        <v>Yellow Card Tinggi</v>
      </c>
      <c r="Z531" t="str">
        <f t="shared" si="84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Normal</v>
      </c>
      <c r="R532" t="str">
        <f t="shared" si="85"/>
        <v>Possession Rendah</v>
      </c>
      <c r="S532" t="str">
        <f t="shared" si="89"/>
        <v>Total Pass Rendah</v>
      </c>
      <c r="T532" t="str">
        <f t="shared" si="81"/>
        <v>Pass Sukses Rendah</v>
      </c>
      <c r="U532" t="str">
        <f t="shared" si="82"/>
        <v>Total Shot Normal</v>
      </c>
      <c r="V532" t="str">
        <f t="shared" si="86"/>
        <v>Shot on Target Rendah</v>
      </c>
      <c r="W532" t="str">
        <f t="shared" si="87"/>
        <v>Fouls Rendah</v>
      </c>
      <c r="X532" t="str">
        <f t="shared" si="88"/>
        <v>Corner Rendah</v>
      </c>
      <c r="Y532" t="str">
        <f t="shared" si="83"/>
        <v>Yellow Card Tinggi</v>
      </c>
      <c r="Z532" t="str">
        <f t="shared" si="84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Rendah</v>
      </c>
      <c r="R533" t="str">
        <f t="shared" si="85"/>
        <v>Possession Normal</v>
      </c>
      <c r="S533" t="str">
        <f t="shared" si="89"/>
        <v>Total Pass Normal</v>
      </c>
      <c r="T533" t="str">
        <f t="shared" si="81"/>
        <v>Pass Sukses Normal</v>
      </c>
      <c r="U533" t="str">
        <f t="shared" si="82"/>
        <v>Total Shot Rendah</v>
      </c>
      <c r="V533" t="str">
        <f t="shared" si="86"/>
        <v>Shot on Target Rendah</v>
      </c>
      <c r="W533" t="str">
        <f t="shared" si="87"/>
        <v>Fouls Tinggi</v>
      </c>
      <c r="X533" t="str">
        <f t="shared" si="88"/>
        <v>Corner Rendah</v>
      </c>
      <c r="Y533" t="str">
        <f t="shared" si="83"/>
        <v>Yellow Card Tinggi</v>
      </c>
      <c r="Z533" t="str">
        <f t="shared" si="84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Rendah</v>
      </c>
      <c r="R534" t="str">
        <f t="shared" si="85"/>
        <v>Possession Normal</v>
      </c>
      <c r="S534" t="str">
        <f t="shared" si="89"/>
        <v>Total Pass Normal</v>
      </c>
      <c r="T534" t="str">
        <f t="shared" si="81"/>
        <v>Pass Sukses Normal</v>
      </c>
      <c r="U534" t="str">
        <f t="shared" si="82"/>
        <v>Total Shot Rendah</v>
      </c>
      <c r="V534" t="str">
        <f t="shared" si="86"/>
        <v>Shot on Target Tinggi</v>
      </c>
      <c r="W534" t="str">
        <f t="shared" si="87"/>
        <v>Fouls Normal</v>
      </c>
      <c r="X534" t="str">
        <f t="shared" si="88"/>
        <v>Corner Rendah</v>
      </c>
      <c r="Y534" t="str">
        <f t="shared" si="83"/>
        <v>Yellow Card Rendah</v>
      </c>
      <c r="Z534" t="str">
        <f t="shared" si="84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Rendah</v>
      </c>
      <c r="R535" t="str">
        <f t="shared" si="85"/>
        <v>Possession Normal</v>
      </c>
      <c r="S535" t="str">
        <f t="shared" si="89"/>
        <v>Total Pass Tinggi</v>
      </c>
      <c r="T535" t="str">
        <f t="shared" si="81"/>
        <v>Pass Sukses Tinggi</v>
      </c>
      <c r="U535" t="str">
        <f t="shared" si="82"/>
        <v>Total Shot Rendah</v>
      </c>
      <c r="V535" t="str">
        <f t="shared" si="86"/>
        <v>Shot on Target Rendah</v>
      </c>
      <c r="W535" t="str">
        <f t="shared" si="87"/>
        <v>Fouls Rendah</v>
      </c>
      <c r="X535" t="str">
        <f t="shared" si="88"/>
        <v>Corner Rendah</v>
      </c>
      <c r="Y535" t="str">
        <f t="shared" si="83"/>
        <v>Yellow Card Rendah</v>
      </c>
      <c r="Z535" t="str">
        <f t="shared" si="84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Tinggi</v>
      </c>
      <c r="R536" t="str">
        <f t="shared" si="85"/>
        <v>Possession Rendah</v>
      </c>
      <c r="S536" t="str">
        <f t="shared" si="89"/>
        <v>Total Pass Rendah</v>
      </c>
      <c r="T536" t="str">
        <f t="shared" si="81"/>
        <v>Pass Sukses Rendah</v>
      </c>
      <c r="U536" t="str">
        <f t="shared" si="82"/>
        <v>Total Shot Tinggi</v>
      </c>
      <c r="V536" t="str">
        <f t="shared" si="86"/>
        <v>Shot on Target Tinggi</v>
      </c>
      <c r="W536" t="str">
        <f t="shared" si="87"/>
        <v>Fouls Tinggi</v>
      </c>
      <c r="X536" t="str">
        <f t="shared" si="88"/>
        <v>Corner Normal</v>
      </c>
      <c r="Y536" t="str">
        <f t="shared" si="83"/>
        <v>Yellow Card Tinggi</v>
      </c>
      <c r="Z536" t="str">
        <f t="shared" si="84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Tinggi</v>
      </c>
      <c r="R537" t="str">
        <f t="shared" si="85"/>
        <v>Possession Normal</v>
      </c>
      <c r="S537" t="str">
        <f t="shared" si="89"/>
        <v>Total Pass Tinggi</v>
      </c>
      <c r="T537" t="str">
        <f t="shared" si="81"/>
        <v>Pass Sukses Tinggi</v>
      </c>
      <c r="U537" t="str">
        <f t="shared" si="82"/>
        <v>Total Shot Rendah</v>
      </c>
      <c r="V537" t="str">
        <f t="shared" si="86"/>
        <v>Shot on Target Rendah</v>
      </c>
      <c r="W537" t="str">
        <f t="shared" si="87"/>
        <v>Fouls Tinggi</v>
      </c>
      <c r="X537" t="str">
        <f t="shared" si="88"/>
        <v>Corner Rendah</v>
      </c>
      <c r="Y537" t="str">
        <f t="shared" si="83"/>
        <v>Yellow Card Rendah</v>
      </c>
      <c r="Z537" t="str">
        <f t="shared" si="84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Tinggi</v>
      </c>
      <c r="R538" t="str">
        <f t="shared" si="85"/>
        <v>Possession Rendah</v>
      </c>
      <c r="S538" t="str">
        <f t="shared" si="89"/>
        <v>Total Pass Rendah</v>
      </c>
      <c r="T538" t="str">
        <f t="shared" si="81"/>
        <v>Pass Sukses Rendah</v>
      </c>
      <c r="U538" t="str">
        <f t="shared" si="82"/>
        <v>Total Shot Rendah</v>
      </c>
      <c r="V538" t="str">
        <f t="shared" si="86"/>
        <v>Shot on Target Normal</v>
      </c>
      <c r="W538" t="str">
        <f t="shared" si="87"/>
        <v>Fouls Rendah</v>
      </c>
      <c r="X538" t="str">
        <f t="shared" si="88"/>
        <v>Corner Normal</v>
      </c>
      <c r="Y538" t="str">
        <f t="shared" si="83"/>
        <v>Yellow Card Rendah</v>
      </c>
      <c r="Z538" t="str">
        <f t="shared" si="84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Tinggi</v>
      </c>
      <c r="R539" t="str">
        <f t="shared" si="85"/>
        <v>Possession Tinggi</v>
      </c>
      <c r="S539" t="str">
        <f t="shared" si="89"/>
        <v>Total Pass Tinggi</v>
      </c>
      <c r="T539" t="str">
        <f t="shared" si="81"/>
        <v>Pass Sukses Tinggi</v>
      </c>
      <c r="U539" t="str">
        <f t="shared" si="82"/>
        <v>Total Shot Tinggi</v>
      </c>
      <c r="V539" t="str">
        <f t="shared" si="86"/>
        <v>Shot on Target Tinggi</v>
      </c>
      <c r="W539" t="str">
        <f t="shared" si="87"/>
        <v>Fouls Tinggi</v>
      </c>
      <c r="X539" t="str">
        <f t="shared" si="88"/>
        <v>Corner Normal</v>
      </c>
      <c r="Y539" t="str">
        <f t="shared" si="83"/>
        <v>Yellow Card Tinggi</v>
      </c>
      <c r="Z539" t="str">
        <f t="shared" si="84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Tinggi</v>
      </c>
      <c r="R540" t="str">
        <f t="shared" si="85"/>
        <v>Possession Normal</v>
      </c>
      <c r="S540" t="str">
        <f t="shared" si="89"/>
        <v>Total Pass Normal</v>
      </c>
      <c r="T540" t="str">
        <f t="shared" si="81"/>
        <v>Pass Sukses Normal</v>
      </c>
      <c r="U540" t="str">
        <f t="shared" si="82"/>
        <v>Total Shot Tinggi</v>
      </c>
      <c r="V540" t="str">
        <f t="shared" si="86"/>
        <v>Shot on Target Rendah</v>
      </c>
      <c r="W540" t="str">
        <f t="shared" si="87"/>
        <v>Fouls Normal</v>
      </c>
      <c r="X540" t="str">
        <f t="shared" si="88"/>
        <v>Corner Tinggi</v>
      </c>
      <c r="Y540" t="str">
        <f t="shared" si="83"/>
        <v>Yellow Card Rendah</v>
      </c>
      <c r="Z540" t="str">
        <f t="shared" si="84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Rendah</v>
      </c>
      <c r="R541" t="str">
        <f t="shared" si="85"/>
        <v>Possession Tinggi</v>
      </c>
      <c r="S541" t="str">
        <f t="shared" si="89"/>
        <v>Total Pass Tinggi</v>
      </c>
      <c r="T541" t="str">
        <f t="shared" si="81"/>
        <v>Pass Sukses Tinggi</v>
      </c>
      <c r="U541" t="str">
        <f t="shared" si="82"/>
        <v>Total Shot Normal</v>
      </c>
      <c r="V541" t="str">
        <f t="shared" si="86"/>
        <v>Shot on Target Tinggi</v>
      </c>
      <c r="W541" t="str">
        <f t="shared" si="87"/>
        <v>Fouls Rendah</v>
      </c>
      <c r="X541" t="str">
        <f t="shared" si="88"/>
        <v>Corner Rendah</v>
      </c>
      <c r="Y541" t="str">
        <f t="shared" si="83"/>
        <v>Yellow Card Tinggi</v>
      </c>
      <c r="Z541" t="str">
        <f t="shared" si="84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Rendah</v>
      </c>
      <c r="R542" t="str">
        <f t="shared" si="85"/>
        <v>Possession Rendah</v>
      </c>
      <c r="S542" t="str">
        <f t="shared" si="89"/>
        <v>Total Pass Rendah</v>
      </c>
      <c r="T542" t="str">
        <f t="shared" si="81"/>
        <v>Pass Sukses Rendah</v>
      </c>
      <c r="U542" t="str">
        <f t="shared" si="82"/>
        <v>Total Shot Rendah</v>
      </c>
      <c r="V542" t="str">
        <f t="shared" si="86"/>
        <v>Shot on Target Tinggi</v>
      </c>
      <c r="W542" t="str">
        <f t="shared" si="87"/>
        <v>Fouls Tinggi</v>
      </c>
      <c r="X542" t="str">
        <f t="shared" si="88"/>
        <v>Corner Normal</v>
      </c>
      <c r="Y542" t="str">
        <f t="shared" si="83"/>
        <v>Yellow Card Tinggi</v>
      </c>
      <c r="Z542" t="str">
        <f t="shared" si="84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Tinggi</v>
      </c>
      <c r="R543" t="str">
        <f t="shared" si="85"/>
        <v>Possession Tinggi</v>
      </c>
      <c r="S543" t="str">
        <f t="shared" si="89"/>
        <v>Total Pass Tinggi</v>
      </c>
      <c r="T543" t="str">
        <f t="shared" si="81"/>
        <v>Pass Sukses Tinggi</v>
      </c>
      <c r="U543" t="str">
        <f t="shared" si="82"/>
        <v>Total Shot Tinggi</v>
      </c>
      <c r="V543" t="str">
        <f t="shared" si="86"/>
        <v>Shot on Target Tinggi</v>
      </c>
      <c r="W543" t="str">
        <f t="shared" si="87"/>
        <v>Fouls Rendah</v>
      </c>
      <c r="X543" t="str">
        <f t="shared" si="88"/>
        <v>Corner Rendah</v>
      </c>
      <c r="Y543" t="str">
        <f t="shared" si="83"/>
        <v>Yellow Card Rendah</v>
      </c>
      <c r="Z543" t="str">
        <f t="shared" si="84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Rendah</v>
      </c>
      <c r="R544" t="str">
        <f t="shared" si="85"/>
        <v>Possession Tinggi</v>
      </c>
      <c r="S544" t="str">
        <f t="shared" si="89"/>
        <v>Total Pass Normal</v>
      </c>
      <c r="T544" t="str">
        <f t="shared" si="81"/>
        <v>Pass Sukses Normal</v>
      </c>
      <c r="U544" t="str">
        <f t="shared" si="82"/>
        <v>Total Shot Normal</v>
      </c>
      <c r="V544" t="str">
        <f t="shared" si="86"/>
        <v>Shot on Target Tinggi</v>
      </c>
      <c r="W544" t="str">
        <f t="shared" si="87"/>
        <v>Fouls Tinggi</v>
      </c>
      <c r="X544" t="str">
        <f t="shared" si="88"/>
        <v>Corner Rendah</v>
      </c>
      <c r="Y544" t="str">
        <f t="shared" si="83"/>
        <v>Yellow Card Rendah</v>
      </c>
      <c r="Z544" t="str">
        <f t="shared" si="84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Tinggi</v>
      </c>
      <c r="R545" t="str">
        <f t="shared" si="85"/>
        <v>Possession Tinggi</v>
      </c>
      <c r="S545" t="str">
        <f t="shared" si="89"/>
        <v>Total Pass Tinggi</v>
      </c>
      <c r="T545" t="str">
        <f t="shared" si="81"/>
        <v>Pass Sukses Tinggi</v>
      </c>
      <c r="U545" t="str">
        <f t="shared" si="82"/>
        <v>Total Shot Tinggi</v>
      </c>
      <c r="V545" t="str">
        <f t="shared" si="86"/>
        <v>Shot on Target Tinggi</v>
      </c>
      <c r="W545" t="str">
        <f t="shared" si="87"/>
        <v>Fouls Rendah</v>
      </c>
      <c r="X545" t="str">
        <f t="shared" si="88"/>
        <v>Corner Rendah</v>
      </c>
      <c r="Y545" t="str">
        <f t="shared" si="83"/>
        <v>Yellow Card Rendah</v>
      </c>
      <c r="Z545" t="str">
        <f t="shared" si="84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Normal</v>
      </c>
      <c r="R546" t="str">
        <f t="shared" si="85"/>
        <v>Possession Tinggi</v>
      </c>
      <c r="S546" t="str">
        <f t="shared" si="89"/>
        <v>Total Pass Tinggi</v>
      </c>
      <c r="T546" t="str">
        <f t="shared" si="81"/>
        <v>Pass Sukses Tinggi</v>
      </c>
      <c r="U546" t="str">
        <f t="shared" si="82"/>
        <v>Total Shot Normal</v>
      </c>
      <c r="V546" t="str">
        <f t="shared" si="86"/>
        <v>Shot on Target Tinggi</v>
      </c>
      <c r="W546" t="str">
        <f t="shared" si="87"/>
        <v>Fouls Tinggi</v>
      </c>
      <c r="X546" t="str">
        <f t="shared" si="88"/>
        <v>Corner Normal</v>
      </c>
      <c r="Y546" t="str">
        <f t="shared" si="83"/>
        <v>Yellow Card Rendah</v>
      </c>
      <c r="Z546" t="str">
        <f t="shared" si="84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Rendah</v>
      </c>
      <c r="R547" t="str">
        <f t="shared" si="85"/>
        <v>Possession Normal</v>
      </c>
      <c r="S547" t="str">
        <f t="shared" si="89"/>
        <v>Total Pass Normal</v>
      </c>
      <c r="T547" t="str">
        <f t="shared" si="81"/>
        <v>Pass Sukses Normal</v>
      </c>
      <c r="U547" t="str">
        <f t="shared" si="82"/>
        <v>Total Shot Rendah</v>
      </c>
      <c r="V547" t="str">
        <f t="shared" si="86"/>
        <v>Shot on Target Rendah</v>
      </c>
      <c r="W547" t="str">
        <f t="shared" si="87"/>
        <v>Fouls Tinggi</v>
      </c>
      <c r="X547" t="str">
        <f t="shared" si="88"/>
        <v>Corner Normal</v>
      </c>
      <c r="Y547" t="str">
        <f t="shared" si="83"/>
        <v>Yellow Card Tinggi</v>
      </c>
      <c r="Z547" t="str">
        <f t="shared" si="84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Rendah</v>
      </c>
      <c r="R548" t="str">
        <f t="shared" si="85"/>
        <v>Possession Normal</v>
      </c>
      <c r="S548" t="str">
        <f t="shared" si="89"/>
        <v>Total Pass Tinggi</v>
      </c>
      <c r="T548" t="str">
        <f t="shared" si="81"/>
        <v>Pass Sukses Tinggi</v>
      </c>
      <c r="U548" t="str">
        <f t="shared" si="82"/>
        <v>Total Shot Rendah</v>
      </c>
      <c r="V548" t="str">
        <f t="shared" si="86"/>
        <v>Shot on Target Normal</v>
      </c>
      <c r="W548" t="str">
        <f t="shared" si="87"/>
        <v>Fouls Tinggi</v>
      </c>
      <c r="X548" t="str">
        <f t="shared" si="88"/>
        <v>Corner Rendah</v>
      </c>
      <c r="Y548" t="str">
        <f t="shared" si="83"/>
        <v>Yellow Card Rendah</v>
      </c>
      <c r="Z548" t="str">
        <f t="shared" si="84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Tinggi</v>
      </c>
      <c r="R549" t="str">
        <f t="shared" si="85"/>
        <v>Possession Rendah</v>
      </c>
      <c r="S549" t="str">
        <f t="shared" si="89"/>
        <v>Total Pass Rendah</v>
      </c>
      <c r="T549" t="str">
        <f t="shared" si="81"/>
        <v>Pass Sukses Rendah</v>
      </c>
      <c r="U549" t="str">
        <f t="shared" si="82"/>
        <v>Total Shot Rendah</v>
      </c>
      <c r="V549" t="str">
        <f t="shared" si="86"/>
        <v>Shot on Target Tinggi</v>
      </c>
      <c r="W549" t="str">
        <f t="shared" si="87"/>
        <v>Fouls Normal</v>
      </c>
      <c r="X549" t="str">
        <f t="shared" si="88"/>
        <v>Corner Rendah</v>
      </c>
      <c r="Y549" t="str">
        <f t="shared" si="83"/>
        <v>Yellow Card Tinggi</v>
      </c>
      <c r="Z549" t="str">
        <f t="shared" si="84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Tinggi</v>
      </c>
      <c r="R550" t="str">
        <f t="shared" si="85"/>
        <v>Possession Normal</v>
      </c>
      <c r="S550" t="str">
        <f t="shared" si="89"/>
        <v>Total Pass Tinggi</v>
      </c>
      <c r="T550" t="str">
        <f t="shared" si="81"/>
        <v>Pass Sukses Tinggi</v>
      </c>
      <c r="U550" t="str">
        <f t="shared" si="82"/>
        <v>Total Shot Tinggi</v>
      </c>
      <c r="V550" t="str">
        <f t="shared" si="86"/>
        <v>Shot on Target Tinggi</v>
      </c>
      <c r="W550" t="str">
        <f t="shared" si="87"/>
        <v>Fouls Normal</v>
      </c>
      <c r="X550" t="str">
        <f t="shared" si="88"/>
        <v>Corner Normal</v>
      </c>
      <c r="Y550" t="str">
        <f t="shared" si="83"/>
        <v>Yellow Card Rendah</v>
      </c>
      <c r="Z550" t="str">
        <f t="shared" si="84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Rendah</v>
      </c>
      <c r="R551" t="str">
        <f t="shared" si="85"/>
        <v>Possession Rendah</v>
      </c>
      <c r="S551" t="str">
        <f t="shared" si="89"/>
        <v>Total Pass Rendah</v>
      </c>
      <c r="T551" t="str">
        <f t="shared" si="81"/>
        <v>Pass Sukses Rendah</v>
      </c>
      <c r="U551" t="str">
        <f t="shared" si="82"/>
        <v>Total Shot Rendah</v>
      </c>
      <c r="V551" t="str">
        <f t="shared" si="86"/>
        <v>Shot on Target Rendah</v>
      </c>
      <c r="W551" t="str">
        <f t="shared" si="87"/>
        <v>Fouls Normal</v>
      </c>
      <c r="X551" t="str">
        <f t="shared" si="88"/>
        <v>Corner Normal</v>
      </c>
      <c r="Y551" t="str">
        <f t="shared" si="83"/>
        <v>Yellow Card Tinggi</v>
      </c>
      <c r="Z551" t="str">
        <f t="shared" si="84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Rendah</v>
      </c>
      <c r="R552" t="str">
        <f t="shared" si="85"/>
        <v>Possession Normal</v>
      </c>
      <c r="S552" t="str">
        <f t="shared" si="89"/>
        <v>Total Pass Normal</v>
      </c>
      <c r="T552" t="str">
        <f t="shared" si="81"/>
        <v>Pass Sukses Normal</v>
      </c>
      <c r="U552" t="str">
        <f t="shared" si="82"/>
        <v>Total Shot Rendah</v>
      </c>
      <c r="V552" t="str">
        <f t="shared" si="86"/>
        <v>Shot on Target Normal</v>
      </c>
      <c r="W552" t="str">
        <f t="shared" si="87"/>
        <v>Fouls Tinggi</v>
      </c>
      <c r="X552" t="str">
        <f t="shared" si="88"/>
        <v>Corner Rendah</v>
      </c>
      <c r="Y552" t="str">
        <f t="shared" si="83"/>
        <v>Yellow Card Rendah</v>
      </c>
      <c r="Z552" t="str">
        <f t="shared" si="84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Tinggi</v>
      </c>
      <c r="R553" t="str">
        <f t="shared" si="85"/>
        <v>Possession Tinggi</v>
      </c>
      <c r="S553" t="str">
        <f t="shared" si="89"/>
        <v>Total Pass Tinggi</v>
      </c>
      <c r="T553" t="str">
        <f t="shared" si="81"/>
        <v>Pass Sukses Tinggi</v>
      </c>
      <c r="U553" t="str">
        <f t="shared" si="82"/>
        <v>Total Shot Tinggi</v>
      </c>
      <c r="V553" t="str">
        <f t="shared" si="86"/>
        <v>Shot on Target Tinggi</v>
      </c>
      <c r="W553" t="str">
        <f t="shared" si="87"/>
        <v>Fouls Tinggi</v>
      </c>
      <c r="X553" t="str">
        <f t="shared" si="88"/>
        <v>Corner Rendah</v>
      </c>
      <c r="Y553" t="str">
        <f t="shared" si="83"/>
        <v>Yellow Card Tinggi</v>
      </c>
      <c r="Z553" t="str">
        <f t="shared" si="84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Rendah</v>
      </c>
      <c r="R554" t="str">
        <f t="shared" si="85"/>
        <v>Possession Rendah</v>
      </c>
      <c r="S554" t="str">
        <f t="shared" si="89"/>
        <v>Total Pass Rendah</v>
      </c>
      <c r="T554" t="str">
        <f t="shared" si="81"/>
        <v>Pass Sukses Rendah</v>
      </c>
      <c r="U554" t="str">
        <f t="shared" si="82"/>
        <v>Total Shot Rendah</v>
      </c>
      <c r="V554" t="str">
        <f t="shared" si="86"/>
        <v>Shot on Target Rendah</v>
      </c>
      <c r="W554" t="str">
        <f t="shared" si="87"/>
        <v>Fouls Normal</v>
      </c>
      <c r="X554" t="str">
        <f t="shared" si="88"/>
        <v>Corner Tinggi</v>
      </c>
      <c r="Y554" t="str">
        <f t="shared" si="83"/>
        <v>Yellow Card Rendah</v>
      </c>
      <c r="Z554" t="str">
        <f t="shared" si="84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Rendah</v>
      </c>
      <c r="R555" t="str">
        <f t="shared" si="85"/>
        <v>Possession Tinggi</v>
      </c>
      <c r="S555" t="str">
        <f t="shared" si="89"/>
        <v>Total Pass Tinggi</v>
      </c>
      <c r="T555" t="str">
        <f t="shared" si="81"/>
        <v>Pass Sukses Tinggi</v>
      </c>
      <c r="U555" t="str">
        <f t="shared" si="82"/>
        <v>Total Shot Tinggi</v>
      </c>
      <c r="V555" t="str">
        <f t="shared" si="86"/>
        <v>Shot on Target Normal</v>
      </c>
      <c r="W555" t="str">
        <f t="shared" si="87"/>
        <v>Fouls Tinggi</v>
      </c>
      <c r="X555" t="str">
        <f t="shared" si="88"/>
        <v>Corner Tinggi</v>
      </c>
      <c r="Y555" t="str">
        <f t="shared" si="83"/>
        <v>Yellow Card Rendah</v>
      </c>
      <c r="Z555" t="str">
        <f t="shared" si="84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Tinggi</v>
      </c>
      <c r="R556" t="str">
        <f t="shared" si="85"/>
        <v>Possession Normal</v>
      </c>
      <c r="S556" t="str">
        <f t="shared" si="89"/>
        <v>Total Pass Normal</v>
      </c>
      <c r="T556" t="str">
        <f t="shared" si="81"/>
        <v>Pass Sukses Normal</v>
      </c>
      <c r="U556" t="str">
        <f t="shared" si="82"/>
        <v>Total Shot Tinggi</v>
      </c>
      <c r="V556" t="str">
        <f t="shared" si="86"/>
        <v>Shot on Target Rendah</v>
      </c>
      <c r="W556" t="str">
        <f t="shared" si="87"/>
        <v>Fouls Rendah</v>
      </c>
      <c r="X556" t="str">
        <f t="shared" si="88"/>
        <v>Corner Rendah</v>
      </c>
      <c r="Y556" t="str">
        <f t="shared" si="83"/>
        <v>Yellow Card Rendah</v>
      </c>
      <c r="Z556" t="str">
        <f t="shared" si="84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Rendah</v>
      </c>
      <c r="R557" t="str">
        <f t="shared" si="85"/>
        <v>Possession Normal</v>
      </c>
      <c r="S557" t="str">
        <f t="shared" si="89"/>
        <v>Total Pass Tinggi</v>
      </c>
      <c r="T557" t="str">
        <f t="shared" si="81"/>
        <v>Pass Sukses Normal</v>
      </c>
      <c r="U557" t="str">
        <f t="shared" si="82"/>
        <v>Total Shot Normal</v>
      </c>
      <c r="V557" t="str">
        <f t="shared" si="86"/>
        <v>Shot on Target Normal</v>
      </c>
      <c r="W557" t="str">
        <f t="shared" si="87"/>
        <v>Fouls Tinggi</v>
      </c>
      <c r="X557" t="str">
        <f t="shared" si="88"/>
        <v>Corner Rendah</v>
      </c>
      <c r="Y557" t="str">
        <f t="shared" si="83"/>
        <v>Yellow Card Rendah</v>
      </c>
      <c r="Z557" t="str">
        <f t="shared" si="84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Rendah</v>
      </c>
      <c r="R558" t="str">
        <f t="shared" si="85"/>
        <v>Possession Rendah</v>
      </c>
      <c r="S558" t="str">
        <f t="shared" si="89"/>
        <v>Total Pass Rendah</v>
      </c>
      <c r="T558" t="str">
        <f t="shared" si="81"/>
        <v>Pass Sukses Rendah</v>
      </c>
      <c r="U558" t="str">
        <f t="shared" si="82"/>
        <v>Total Shot Rendah</v>
      </c>
      <c r="V558" t="str">
        <f t="shared" si="86"/>
        <v>Shot on Target Rendah</v>
      </c>
      <c r="W558" t="str">
        <f t="shared" si="87"/>
        <v>Fouls Rendah</v>
      </c>
      <c r="X558" t="str">
        <f t="shared" si="88"/>
        <v>Corner Rendah</v>
      </c>
      <c r="Y558" t="str">
        <f t="shared" si="83"/>
        <v>Yellow Card Rendah</v>
      </c>
      <c r="Z558" t="str">
        <f t="shared" si="84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Rendah</v>
      </c>
      <c r="R559" t="str">
        <f t="shared" si="85"/>
        <v>Possession Normal</v>
      </c>
      <c r="S559" t="str">
        <f t="shared" si="89"/>
        <v>Total Pass Normal</v>
      </c>
      <c r="T559" t="str">
        <f t="shared" si="81"/>
        <v>Pass Sukses Rendah</v>
      </c>
      <c r="U559" t="str">
        <f t="shared" si="82"/>
        <v>Total Shot Rendah</v>
      </c>
      <c r="V559" t="str">
        <f t="shared" si="86"/>
        <v>Shot on Target Rendah</v>
      </c>
      <c r="W559" t="str">
        <f t="shared" si="87"/>
        <v>Fouls Tinggi</v>
      </c>
      <c r="X559" t="str">
        <f t="shared" si="88"/>
        <v>Corner Rendah</v>
      </c>
      <c r="Y559" t="str">
        <f t="shared" si="83"/>
        <v>Yellow Card Rendah</v>
      </c>
      <c r="Z559" t="str">
        <f t="shared" si="84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Rendah</v>
      </c>
      <c r="R560" t="str">
        <f t="shared" si="85"/>
        <v>Possession Rendah</v>
      </c>
      <c r="S560" t="str">
        <f t="shared" si="89"/>
        <v>Total Pass Rendah</v>
      </c>
      <c r="T560" t="str">
        <f t="shared" si="81"/>
        <v>Pass Sukses Rendah</v>
      </c>
      <c r="U560" t="str">
        <f t="shared" si="82"/>
        <v>Total Shot Rendah</v>
      </c>
      <c r="V560" t="str">
        <f t="shared" si="86"/>
        <v>Shot on Target Rendah</v>
      </c>
      <c r="W560" t="str">
        <f t="shared" si="87"/>
        <v>Fouls Tinggi</v>
      </c>
      <c r="X560" t="str">
        <f t="shared" si="88"/>
        <v>Corner Rendah</v>
      </c>
      <c r="Y560" t="str">
        <f t="shared" si="83"/>
        <v>Yellow Card Rendah</v>
      </c>
      <c r="Z560" t="str">
        <f t="shared" si="84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Normal</v>
      </c>
      <c r="R561" t="str">
        <f t="shared" si="85"/>
        <v>Possession Normal</v>
      </c>
      <c r="S561" t="str">
        <f t="shared" si="89"/>
        <v>Total Pass Tinggi</v>
      </c>
      <c r="T561" t="str">
        <f t="shared" si="81"/>
        <v>Pass Sukses Tinggi</v>
      </c>
      <c r="U561" t="str">
        <f t="shared" si="82"/>
        <v>Total Shot Tinggi</v>
      </c>
      <c r="V561" t="str">
        <f t="shared" si="86"/>
        <v>Shot on Target Tinggi</v>
      </c>
      <c r="W561" t="str">
        <f t="shared" si="87"/>
        <v>Fouls Rendah</v>
      </c>
      <c r="X561" t="str">
        <f t="shared" si="88"/>
        <v>Corner Rendah</v>
      </c>
      <c r="Y561" t="str">
        <f t="shared" si="83"/>
        <v>Yellow Card Rendah</v>
      </c>
      <c r="Z561" t="str">
        <f t="shared" si="84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Rendah</v>
      </c>
      <c r="R562" t="str">
        <f t="shared" si="85"/>
        <v>Possession Tinggi</v>
      </c>
      <c r="S562" t="str">
        <f t="shared" si="89"/>
        <v>Total Pass Normal</v>
      </c>
      <c r="T562" t="str">
        <f t="shared" si="81"/>
        <v>Pass Sukses Normal</v>
      </c>
      <c r="U562" t="str">
        <f t="shared" si="82"/>
        <v>Total Shot Rendah</v>
      </c>
      <c r="V562" t="str">
        <f t="shared" si="86"/>
        <v>Shot on Target Rendah</v>
      </c>
      <c r="W562" t="str">
        <f t="shared" si="87"/>
        <v>Fouls Tinggi</v>
      </c>
      <c r="X562" t="str">
        <f t="shared" si="88"/>
        <v>Corner Tinggi</v>
      </c>
      <c r="Y562" t="str">
        <f t="shared" si="83"/>
        <v>Yellow Card Tinggi</v>
      </c>
      <c r="Z562" t="str">
        <f t="shared" si="84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Tinggi</v>
      </c>
      <c r="R563" t="str">
        <f t="shared" si="85"/>
        <v>Possession Rendah</v>
      </c>
      <c r="S563" t="str">
        <f t="shared" si="89"/>
        <v>Total Pass Rendah</v>
      </c>
      <c r="T563" t="str">
        <f t="shared" si="81"/>
        <v>Pass Sukses Rendah</v>
      </c>
      <c r="U563" t="str">
        <f t="shared" si="82"/>
        <v>Total Shot Normal</v>
      </c>
      <c r="V563" t="str">
        <f t="shared" si="86"/>
        <v>Shot on Target Tinggi</v>
      </c>
      <c r="W563" t="str">
        <f t="shared" si="87"/>
        <v>Fouls Normal</v>
      </c>
      <c r="X563" t="str">
        <f t="shared" si="88"/>
        <v>Corner Rendah</v>
      </c>
      <c r="Y563" t="str">
        <f t="shared" si="83"/>
        <v>Yellow Card Rendah</v>
      </c>
      <c r="Z563" t="str">
        <f t="shared" si="84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Tinggi</v>
      </c>
      <c r="R564" t="str">
        <f t="shared" si="85"/>
        <v>Possession Normal</v>
      </c>
      <c r="S564" t="str">
        <f t="shared" si="89"/>
        <v>Total Pass Tinggi</v>
      </c>
      <c r="T564" t="str">
        <f t="shared" si="81"/>
        <v>Pass Sukses Normal</v>
      </c>
      <c r="U564" t="str">
        <f t="shared" si="82"/>
        <v>Total Shot Tinggi</v>
      </c>
      <c r="V564" t="str">
        <f t="shared" si="86"/>
        <v>Shot on Target Tinggi</v>
      </c>
      <c r="W564" t="str">
        <f t="shared" si="87"/>
        <v>Fouls Tinggi</v>
      </c>
      <c r="X564" t="str">
        <f t="shared" si="88"/>
        <v>Corner Tinggi</v>
      </c>
      <c r="Y564" t="str">
        <f t="shared" si="83"/>
        <v>Yellow Card Tinggi</v>
      </c>
      <c r="Z564" t="str">
        <f t="shared" si="84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Rendah</v>
      </c>
      <c r="R565" t="str">
        <f t="shared" si="85"/>
        <v>Possession Tinggi</v>
      </c>
      <c r="S565" t="str">
        <f t="shared" si="89"/>
        <v>Total Pass Tinggi</v>
      </c>
      <c r="T565" t="str">
        <f t="shared" si="81"/>
        <v>Pass Sukses Normal</v>
      </c>
      <c r="U565" t="str">
        <f t="shared" si="82"/>
        <v>Total Shot Normal</v>
      </c>
      <c r="V565" t="str">
        <f t="shared" si="86"/>
        <v>Shot on Target Rendah</v>
      </c>
      <c r="W565" t="str">
        <f t="shared" si="87"/>
        <v>Fouls Normal</v>
      </c>
      <c r="X565" t="str">
        <f t="shared" si="88"/>
        <v>Corner Normal</v>
      </c>
      <c r="Y565" t="str">
        <f t="shared" si="83"/>
        <v>Yellow Card Rendah</v>
      </c>
      <c r="Z565" t="str">
        <f t="shared" si="84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Tinggi</v>
      </c>
      <c r="R566" t="str">
        <f t="shared" si="85"/>
        <v>Possession Tinggi</v>
      </c>
      <c r="S566" t="str">
        <f t="shared" si="89"/>
        <v>Total Pass Tinggi</v>
      </c>
      <c r="T566" t="str">
        <f t="shared" si="81"/>
        <v>Pass Sukses Tinggi</v>
      </c>
      <c r="U566" t="str">
        <f t="shared" si="82"/>
        <v>Total Shot Tinggi</v>
      </c>
      <c r="V566" t="str">
        <f t="shared" si="86"/>
        <v>Shot on Target Tinggi</v>
      </c>
      <c r="W566" t="str">
        <f t="shared" si="87"/>
        <v>Fouls Normal</v>
      </c>
      <c r="X566" t="str">
        <f t="shared" si="88"/>
        <v>Corner Tinggi</v>
      </c>
      <c r="Y566" t="str">
        <f t="shared" si="83"/>
        <v>Yellow Card Rendah</v>
      </c>
      <c r="Z566" t="str">
        <f t="shared" si="84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Rendah</v>
      </c>
      <c r="R567" t="str">
        <f t="shared" si="85"/>
        <v>Possession Normal</v>
      </c>
      <c r="S567" t="str">
        <f t="shared" si="89"/>
        <v>Total Pass Rendah</v>
      </c>
      <c r="T567" t="str">
        <f t="shared" si="81"/>
        <v>Pass Sukses Rendah</v>
      </c>
      <c r="U567" t="str">
        <f t="shared" si="82"/>
        <v>Total Shot Tinggi</v>
      </c>
      <c r="V567" t="str">
        <f t="shared" si="86"/>
        <v>Shot on Target Normal</v>
      </c>
      <c r="W567" t="str">
        <f t="shared" si="87"/>
        <v>Fouls Tinggi</v>
      </c>
      <c r="X567" t="str">
        <f t="shared" si="88"/>
        <v>Corner Rendah</v>
      </c>
      <c r="Y567" t="str">
        <f t="shared" si="83"/>
        <v>Yellow Card Tinggi</v>
      </c>
      <c r="Z567" t="str">
        <f t="shared" si="84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Tinggi</v>
      </c>
      <c r="R568" t="str">
        <f t="shared" si="85"/>
        <v>Possession Tinggi</v>
      </c>
      <c r="S568" t="str">
        <f t="shared" si="89"/>
        <v>Total Pass Tinggi</v>
      </c>
      <c r="T568" t="str">
        <f t="shared" si="81"/>
        <v>Pass Sukses Tinggi</v>
      </c>
      <c r="U568" t="str">
        <f t="shared" si="82"/>
        <v>Total Shot Tinggi</v>
      </c>
      <c r="V568" t="str">
        <f t="shared" si="86"/>
        <v>Shot on Target Tinggi</v>
      </c>
      <c r="W568" t="str">
        <f t="shared" si="87"/>
        <v>Fouls Rendah</v>
      </c>
      <c r="X568" t="str">
        <f t="shared" si="88"/>
        <v>Corner Tinggi</v>
      </c>
      <c r="Y568" t="str">
        <f t="shared" si="83"/>
        <v>Yellow Card Tinggi</v>
      </c>
      <c r="Z568" t="str">
        <f t="shared" si="84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Tinggi</v>
      </c>
      <c r="R569" t="str">
        <f t="shared" si="85"/>
        <v>Possession Normal</v>
      </c>
      <c r="S569" t="str">
        <f t="shared" si="89"/>
        <v>Total Pass Tinggi</v>
      </c>
      <c r="T569" t="str">
        <f t="shared" si="81"/>
        <v>Pass Sukses Tinggi</v>
      </c>
      <c r="U569" t="str">
        <f t="shared" si="82"/>
        <v>Total Shot Normal</v>
      </c>
      <c r="V569" t="str">
        <f t="shared" si="86"/>
        <v>Shot on Target Normal</v>
      </c>
      <c r="W569" t="str">
        <f t="shared" si="87"/>
        <v>Fouls Rendah</v>
      </c>
      <c r="X569" t="str">
        <f t="shared" si="88"/>
        <v>Corner Rendah</v>
      </c>
      <c r="Y569" t="str">
        <f t="shared" si="83"/>
        <v>Yellow Card Rendah</v>
      </c>
      <c r="Z569" t="str">
        <f t="shared" si="84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Tinggi</v>
      </c>
      <c r="R570" t="str">
        <f t="shared" si="85"/>
        <v>Possession Normal</v>
      </c>
      <c r="S570" t="str">
        <f t="shared" si="89"/>
        <v>Total Pass Tinggi</v>
      </c>
      <c r="T570" t="str">
        <f t="shared" si="81"/>
        <v>Pass Sukses Tinggi</v>
      </c>
      <c r="U570" t="str">
        <f t="shared" si="82"/>
        <v>Total Shot Tinggi</v>
      </c>
      <c r="V570" t="str">
        <f t="shared" si="86"/>
        <v>Shot on Target Tinggi</v>
      </c>
      <c r="W570" t="str">
        <f t="shared" si="87"/>
        <v>Fouls Rendah</v>
      </c>
      <c r="X570" t="str">
        <f t="shared" si="88"/>
        <v>Corner Rendah</v>
      </c>
      <c r="Y570" t="str">
        <f t="shared" si="83"/>
        <v>Yellow Card Rendah</v>
      </c>
      <c r="Z570" t="str">
        <f t="shared" si="84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Tinggi</v>
      </c>
      <c r="R571" t="str">
        <f t="shared" si="85"/>
        <v>Possession Normal</v>
      </c>
      <c r="S571" t="str">
        <f t="shared" si="89"/>
        <v>Total Pass Normal</v>
      </c>
      <c r="T571" t="str">
        <f t="shared" si="81"/>
        <v>Pass Sukses Rendah</v>
      </c>
      <c r="U571" t="str">
        <f t="shared" si="82"/>
        <v>Total Shot Tinggi</v>
      </c>
      <c r="V571" t="str">
        <f t="shared" si="86"/>
        <v>Shot on Target Normal</v>
      </c>
      <c r="W571" t="str">
        <f t="shared" si="87"/>
        <v>Fouls Tinggi</v>
      </c>
      <c r="X571" t="str">
        <f t="shared" si="88"/>
        <v>Corner Tinggi</v>
      </c>
      <c r="Y571" t="str">
        <f t="shared" si="83"/>
        <v>Yellow Card Tinggi</v>
      </c>
      <c r="Z571" t="str">
        <f t="shared" si="84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Rendah</v>
      </c>
      <c r="R572" t="str">
        <f t="shared" si="85"/>
        <v>Possession Rendah</v>
      </c>
      <c r="S572" t="str">
        <f t="shared" si="89"/>
        <v>Total Pass Normal</v>
      </c>
      <c r="T572" t="str">
        <f t="shared" si="81"/>
        <v>Pass Sukses Normal</v>
      </c>
      <c r="U572" t="str">
        <f t="shared" si="82"/>
        <v>Total Shot Rendah</v>
      </c>
      <c r="V572" t="str">
        <f t="shared" si="86"/>
        <v>Shot on Target Rendah</v>
      </c>
      <c r="W572" t="str">
        <f t="shared" si="87"/>
        <v>Fouls Normal</v>
      </c>
      <c r="X572" t="str">
        <f t="shared" si="88"/>
        <v>Corner Rendah</v>
      </c>
      <c r="Y572" t="str">
        <f t="shared" si="83"/>
        <v>Yellow Card Rendah</v>
      </c>
      <c r="Z572" t="str">
        <f t="shared" si="84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Rendah</v>
      </c>
      <c r="R573" t="str">
        <f t="shared" si="85"/>
        <v>Possession Normal</v>
      </c>
      <c r="S573" t="str">
        <f t="shared" si="89"/>
        <v>Total Pass Rendah</v>
      </c>
      <c r="T573" t="str">
        <f t="shared" si="81"/>
        <v>Pass Sukses Rendah</v>
      </c>
      <c r="U573" t="str">
        <f t="shared" si="82"/>
        <v>Total Shot Rendah</v>
      </c>
      <c r="V573" t="str">
        <f t="shared" si="86"/>
        <v>Shot on Target Rendah</v>
      </c>
      <c r="W573" t="str">
        <f t="shared" si="87"/>
        <v>Fouls Tinggi</v>
      </c>
      <c r="X573" t="str">
        <f t="shared" si="88"/>
        <v>Corner Rendah</v>
      </c>
      <c r="Y573" t="str">
        <f t="shared" si="83"/>
        <v>Yellow Card Rendah</v>
      </c>
      <c r="Z573" t="str">
        <f t="shared" si="84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Normal</v>
      </c>
      <c r="R574" t="str">
        <f t="shared" si="85"/>
        <v>Possession Tinggi</v>
      </c>
      <c r="S574" t="str">
        <f t="shared" si="89"/>
        <v>Total Pass Tinggi</v>
      </c>
      <c r="T574" t="str">
        <f t="shared" si="81"/>
        <v>Pass Sukses Tinggi</v>
      </c>
      <c r="U574" t="str">
        <f t="shared" si="82"/>
        <v>Total Shot Tinggi</v>
      </c>
      <c r="V574" t="str">
        <f t="shared" si="86"/>
        <v>Shot on Target Rendah</v>
      </c>
      <c r="W574" t="str">
        <f t="shared" si="87"/>
        <v>Fouls Tinggi</v>
      </c>
      <c r="X574" t="str">
        <f t="shared" si="88"/>
        <v>Corner Tinggi</v>
      </c>
      <c r="Y574" t="str">
        <f t="shared" si="83"/>
        <v>Yellow Card Rendah</v>
      </c>
      <c r="Z574" t="str">
        <f t="shared" si="84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Normal</v>
      </c>
      <c r="R575" t="str">
        <f t="shared" si="85"/>
        <v>Possession Normal</v>
      </c>
      <c r="S575" t="str">
        <f t="shared" si="89"/>
        <v>Total Pass Normal</v>
      </c>
      <c r="T575" t="str">
        <f t="shared" si="81"/>
        <v>Pass Sukses Normal</v>
      </c>
      <c r="U575" t="str">
        <f t="shared" si="82"/>
        <v>Total Shot Tinggi</v>
      </c>
      <c r="V575" t="str">
        <f t="shared" si="86"/>
        <v>Shot on Target Normal</v>
      </c>
      <c r="W575" t="str">
        <f t="shared" si="87"/>
        <v>Fouls Tinggi</v>
      </c>
      <c r="X575" t="str">
        <f t="shared" si="88"/>
        <v>Corner Rendah</v>
      </c>
      <c r="Y575" t="str">
        <f t="shared" si="83"/>
        <v>Yellow Card Rendah</v>
      </c>
      <c r="Z575" t="str">
        <f t="shared" si="84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Tinggi</v>
      </c>
      <c r="R576" t="str">
        <f t="shared" si="85"/>
        <v>Possession Normal</v>
      </c>
      <c r="S576" t="str">
        <f t="shared" si="89"/>
        <v>Total Pass Tinggi</v>
      </c>
      <c r="T576" t="str">
        <f t="shared" si="81"/>
        <v>Pass Sukses Tinggi</v>
      </c>
      <c r="U576" t="str">
        <f t="shared" si="82"/>
        <v>Total Shot Tinggi</v>
      </c>
      <c r="V576" t="str">
        <f t="shared" si="86"/>
        <v>Shot on Target Tinggi</v>
      </c>
      <c r="W576" t="str">
        <f t="shared" si="87"/>
        <v>Fouls Rendah</v>
      </c>
      <c r="X576" t="str">
        <f t="shared" si="88"/>
        <v>Corner Rendah</v>
      </c>
      <c r="Y576" t="str">
        <f t="shared" si="83"/>
        <v>Yellow Card Rendah</v>
      </c>
      <c r="Z576" t="str">
        <f t="shared" si="84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Rendah</v>
      </c>
      <c r="R577" t="str">
        <f t="shared" si="85"/>
        <v>Possession Tinggi</v>
      </c>
      <c r="S577" t="str">
        <f t="shared" si="89"/>
        <v>Total Pass Tinggi</v>
      </c>
      <c r="T577" t="str">
        <f t="shared" si="81"/>
        <v>Pass Sukses Tinggi</v>
      </c>
      <c r="U577" t="str">
        <f t="shared" si="82"/>
        <v>Total Shot Rendah</v>
      </c>
      <c r="V577" t="str">
        <f t="shared" si="86"/>
        <v>Shot on Target Rendah</v>
      </c>
      <c r="W577" t="str">
        <f t="shared" si="87"/>
        <v>Fouls Tinggi</v>
      </c>
      <c r="X577" t="str">
        <f t="shared" si="88"/>
        <v>Corner Normal</v>
      </c>
      <c r="Y577" t="str">
        <f t="shared" si="83"/>
        <v>Yellow Card Tinggi</v>
      </c>
      <c r="Z577" t="str">
        <f t="shared" si="84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Tinggi</v>
      </c>
      <c r="R578" t="str">
        <f t="shared" si="85"/>
        <v>Possession Rendah</v>
      </c>
      <c r="S578" t="str">
        <f t="shared" si="89"/>
        <v>Total Pass Rendah</v>
      </c>
      <c r="T578" t="str">
        <f t="shared" si="81"/>
        <v>Pass Sukses Rendah</v>
      </c>
      <c r="U578" t="str">
        <f t="shared" si="82"/>
        <v>Total Shot Rendah</v>
      </c>
      <c r="V578" t="str">
        <f t="shared" si="86"/>
        <v>Shot on Target Rendah</v>
      </c>
      <c r="W578" t="str">
        <f t="shared" si="87"/>
        <v>Fouls Tinggi</v>
      </c>
      <c r="X578" t="str">
        <f t="shared" si="88"/>
        <v>Corner Rendah</v>
      </c>
      <c r="Y578" t="str">
        <f t="shared" si="83"/>
        <v>Yellow Card Tinggi</v>
      </c>
      <c r="Z578" t="str">
        <f t="shared" si="84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IF(B579&gt;$Q$1,"xG Tinggi",IF(B579&gt;($Q$1/5*4),"xG Normal","xG Rendah"))</f>
        <v>xG Rendah</v>
      </c>
      <c r="R579" t="str">
        <f t="shared" si="85"/>
        <v>Possession Normal</v>
      </c>
      <c r="S579" t="str">
        <f t="shared" si="89"/>
        <v>Total Pass Normal</v>
      </c>
      <c r="T579" t="str">
        <f t="shared" ref="T579:T642" si="91">IF(E579&gt;$T$1,"Pass Sukses Tinggi",IF(E579&gt;($T$1/5*4),"Pass Sukses Normal","Pass Sukses Rendah"))</f>
        <v>Pass Sukses Rendah</v>
      </c>
      <c r="U579" t="str">
        <f t="shared" ref="U579:U642" si="92">IF(J579&gt;$U$1,"Total Shot Tinggi",IF(J579&gt;($U$1/5*4),"Total Shot Normal","Total Shot Rendah"))</f>
        <v>Total Shot Tinggi</v>
      </c>
      <c r="V579" t="str">
        <f t="shared" si="86"/>
        <v>Shot on Target Normal</v>
      </c>
      <c r="W579" t="str">
        <f t="shared" si="87"/>
        <v>Fouls Tinggi</v>
      </c>
      <c r="X579" t="str">
        <f t="shared" si="88"/>
        <v>Corner Tinggi</v>
      </c>
      <c r="Y579" t="str">
        <f t="shared" ref="Y579:Y642" si="93">IF(N579&lt;$Y$1,"Yellow Card Rendah","Yellow Card Tinggi")</f>
        <v>Yellow Card Tinggi</v>
      </c>
      <c r="Z579" t="str">
        <f t="shared" ref="Z579:Z642" si="94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Tinggi</v>
      </c>
      <c r="R580" t="str">
        <f t="shared" ref="R580:R643" si="95">IF(C580&gt;$R$1,"Possession Tinggi",IF(C580&gt;($R$1/5*4),"Possession Normal","Possession Rendah"))</f>
        <v>Possession Rendah</v>
      </c>
      <c r="S580" t="str">
        <f t="shared" si="89"/>
        <v>Total Pass Normal</v>
      </c>
      <c r="T580" t="str">
        <f t="shared" si="91"/>
        <v>Pass Sukses Rendah</v>
      </c>
      <c r="U580" t="str">
        <f t="shared" si="92"/>
        <v>Total Shot Normal</v>
      </c>
      <c r="V580" t="str">
        <f t="shared" ref="V580:V643" si="96">IF(K580&gt;$V$1,"Shot on Target Tinggi",IF(K580&gt;($V$1/5*4),"Shot on Target Normal","Shot on Target Rendah"))</f>
        <v>Shot on Target Rendah</v>
      </c>
      <c r="W580" t="str">
        <f t="shared" ref="W580:W643" si="97">IF(L580&gt;$W$1,"Fouls Tinggi",IF(L580&gt;($W$1/5*4),"Fouls Normal","Fouls Rendah"))</f>
        <v>Fouls Rendah</v>
      </c>
      <c r="X580" t="str">
        <f t="shared" ref="X580:X643" si="98">IF(M580&gt;$X$1,"Corner Tinggi",IF(M580&gt;($X$1/5*4),"Corner Normal","Corner Rendah"))</f>
        <v>Corner Rendah</v>
      </c>
      <c r="Y580" t="str">
        <f t="shared" si="93"/>
        <v>Yellow Card Rendah</v>
      </c>
      <c r="Z580" t="str">
        <f t="shared" si="94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Tinggi</v>
      </c>
      <c r="R581" t="str">
        <f t="shared" si="95"/>
        <v>Possession Tinggi</v>
      </c>
      <c r="S581" t="str">
        <f t="shared" ref="S581:S644" si="99">IF(D581&gt;$S$1,"Total Pass Tinggi",IF(D581&gt;($S$1/5*4),"Total Pass Normal","Total Pass Rendah"))</f>
        <v>Total Pass Tinggi</v>
      </c>
      <c r="T581" t="str">
        <f t="shared" si="91"/>
        <v>Pass Sukses Tinggi</v>
      </c>
      <c r="U581" t="str">
        <f t="shared" si="92"/>
        <v>Total Shot Tinggi</v>
      </c>
      <c r="V581" t="str">
        <f t="shared" si="96"/>
        <v>Shot on Target Tinggi</v>
      </c>
      <c r="W581" t="str">
        <f t="shared" si="97"/>
        <v>Fouls Rendah</v>
      </c>
      <c r="X581" t="str">
        <f t="shared" si="98"/>
        <v>Corner Normal</v>
      </c>
      <c r="Y581" t="str">
        <f t="shared" si="93"/>
        <v>Yellow Card Rendah</v>
      </c>
      <c r="Z581" t="str">
        <f t="shared" si="94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Normal</v>
      </c>
      <c r="R582" t="str">
        <f t="shared" si="95"/>
        <v>Possession Normal</v>
      </c>
      <c r="S582" t="str">
        <f t="shared" si="99"/>
        <v>Total Pass Rendah</v>
      </c>
      <c r="T582" t="str">
        <f t="shared" si="91"/>
        <v>Pass Sukses Rendah</v>
      </c>
      <c r="U582" t="str">
        <f t="shared" si="92"/>
        <v>Total Shot Rendah</v>
      </c>
      <c r="V582" t="str">
        <f t="shared" si="96"/>
        <v>Shot on Target Rendah</v>
      </c>
      <c r="W582" t="str">
        <f t="shared" si="97"/>
        <v>Fouls Tinggi</v>
      </c>
      <c r="X582" t="str">
        <f t="shared" si="98"/>
        <v>Corner Rendah</v>
      </c>
      <c r="Y582" t="str">
        <f t="shared" si="93"/>
        <v>Yellow Card Tinggi</v>
      </c>
      <c r="Z582" t="str">
        <f t="shared" si="94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Tinggi</v>
      </c>
      <c r="R583" t="str">
        <f t="shared" si="95"/>
        <v>Possession Tinggi</v>
      </c>
      <c r="S583" t="str">
        <f t="shared" si="99"/>
        <v>Total Pass Tinggi</v>
      </c>
      <c r="T583" t="str">
        <f t="shared" si="91"/>
        <v>Pass Sukses Tinggi</v>
      </c>
      <c r="U583" t="str">
        <f t="shared" si="92"/>
        <v>Total Shot Tinggi</v>
      </c>
      <c r="V583" t="str">
        <f t="shared" si="96"/>
        <v>Shot on Target Tinggi</v>
      </c>
      <c r="W583" t="str">
        <f t="shared" si="97"/>
        <v>Fouls Tinggi</v>
      </c>
      <c r="X583" t="str">
        <f t="shared" si="98"/>
        <v>Corner Rendah</v>
      </c>
      <c r="Y583" t="str">
        <f t="shared" si="93"/>
        <v>Yellow Card Tinggi</v>
      </c>
      <c r="Z583" t="str">
        <f t="shared" si="94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Tinggi</v>
      </c>
      <c r="R584" t="str">
        <f t="shared" si="95"/>
        <v>Possession Tinggi</v>
      </c>
      <c r="S584" t="str">
        <f t="shared" si="99"/>
        <v>Total Pass Tinggi</v>
      </c>
      <c r="T584" t="str">
        <f t="shared" si="91"/>
        <v>Pass Sukses Tinggi</v>
      </c>
      <c r="U584" t="str">
        <f t="shared" si="92"/>
        <v>Total Shot Tinggi</v>
      </c>
      <c r="V584" t="str">
        <f t="shared" si="96"/>
        <v>Shot on Target Tinggi</v>
      </c>
      <c r="W584" t="str">
        <f t="shared" si="97"/>
        <v>Fouls Normal</v>
      </c>
      <c r="X584" t="str">
        <f t="shared" si="98"/>
        <v>Corner Tinggi</v>
      </c>
      <c r="Y584" t="str">
        <f t="shared" si="93"/>
        <v>Yellow Card Rendah</v>
      </c>
      <c r="Z584" t="str">
        <f t="shared" si="94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Normal</v>
      </c>
      <c r="R585" t="str">
        <f t="shared" si="95"/>
        <v>Possession Normal</v>
      </c>
      <c r="S585" t="str">
        <f t="shared" si="99"/>
        <v>Total Pass Normal</v>
      </c>
      <c r="T585" t="str">
        <f t="shared" si="91"/>
        <v>Pass Sukses Normal</v>
      </c>
      <c r="U585" t="str">
        <f t="shared" si="92"/>
        <v>Total Shot Normal</v>
      </c>
      <c r="V585" t="str">
        <f t="shared" si="96"/>
        <v>Shot on Target Rendah</v>
      </c>
      <c r="W585" t="str">
        <f t="shared" si="97"/>
        <v>Fouls Normal</v>
      </c>
      <c r="X585" t="str">
        <f t="shared" si="98"/>
        <v>Corner Normal</v>
      </c>
      <c r="Y585" t="str">
        <f t="shared" si="93"/>
        <v>Yellow Card Rendah</v>
      </c>
      <c r="Z585" t="str">
        <f t="shared" si="94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Tinggi</v>
      </c>
      <c r="R586" t="str">
        <f t="shared" si="95"/>
        <v>Possession Normal</v>
      </c>
      <c r="S586" t="str">
        <f t="shared" si="99"/>
        <v>Total Pass Normal</v>
      </c>
      <c r="T586" t="str">
        <f t="shared" si="91"/>
        <v>Pass Sukses Normal</v>
      </c>
      <c r="U586" t="str">
        <f t="shared" si="92"/>
        <v>Total Shot Rendah</v>
      </c>
      <c r="V586" t="str">
        <f t="shared" si="96"/>
        <v>Shot on Target Normal</v>
      </c>
      <c r="W586" t="str">
        <f t="shared" si="97"/>
        <v>Fouls Rendah</v>
      </c>
      <c r="X586" t="str">
        <f t="shared" si="98"/>
        <v>Corner Rendah</v>
      </c>
      <c r="Y586" t="str">
        <f t="shared" si="93"/>
        <v>Yellow Card Rendah</v>
      </c>
      <c r="Z586" t="str">
        <f t="shared" si="94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Tinggi</v>
      </c>
      <c r="R587" t="str">
        <f t="shared" si="95"/>
        <v>Possession Rendah</v>
      </c>
      <c r="S587" t="str">
        <f t="shared" si="99"/>
        <v>Total Pass Normal</v>
      </c>
      <c r="T587" t="str">
        <f t="shared" si="91"/>
        <v>Pass Sukses Normal</v>
      </c>
      <c r="U587" t="str">
        <f t="shared" si="92"/>
        <v>Total Shot Tinggi</v>
      </c>
      <c r="V587" t="str">
        <f t="shared" si="96"/>
        <v>Shot on Target Tinggi</v>
      </c>
      <c r="W587" t="str">
        <f t="shared" si="97"/>
        <v>Fouls Tinggi</v>
      </c>
      <c r="X587" t="str">
        <f t="shared" si="98"/>
        <v>Corner Rendah</v>
      </c>
      <c r="Y587" t="str">
        <f t="shared" si="93"/>
        <v>Yellow Card Rendah</v>
      </c>
      <c r="Z587" t="str">
        <f t="shared" si="94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Rendah</v>
      </c>
      <c r="R588" t="str">
        <f t="shared" si="95"/>
        <v>Possession Normal</v>
      </c>
      <c r="S588" t="str">
        <f t="shared" si="99"/>
        <v>Total Pass Normal</v>
      </c>
      <c r="T588" t="str">
        <f t="shared" si="91"/>
        <v>Pass Sukses Normal</v>
      </c>
      <c r="U588" t="str">
        <f t="shared" si="92"/>
        <v>Total Shot Rendah</v>
      </c>
      <c r="V588" t="str">
        <f t="shared" si="96"/>
        <v>Shot on Target Rendah</v>
      </c>
      <c r="W588" t="str">
        <f t="shared" si="97"/>
        <v>Fouls Normal</v>
      </c>
      <c r="X588" t="str">
        <f t="shared" si="98"/>
        <v>Corner Rendah</v>
      </c>
      <c r="Y588" t="str">
        <f t="shared" si="93"/>
        <v>Yellow Card Rendah</v>
      </c>
      <c r="Z588" t="str">
        <f t="shared" si="94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Rendah</v>
      </c>
      <c r="R589" t="str">
        <f t="shared" si="95"/>
        <v>Possession Tinggi</v>
      </c>
      <c r="S589" t="str">
        <f t="shared" si="99"/>
        <v>Total Pass Tinggi</v>
      </c>
      <c r="T589" t="str">
        <f t="shared" si="91"/>
        <v>Pass Sukses Tinggi</v>
      </c>
      <c r="U589" t="str">
        <f t="shared" si="92"/>
        <v>Total Shot Normal</v>
      </c>
      <c r="V589" t="str">
        <f t="shared" si="96"/>
        <v>Shot on Target Tinggi</v>
      </c>
      <c r="W589" t="str">
        <f t="shared" si="97"/>
        <v>Fouls Tinggi</v>
      </c>
      <c r="X589" t="str">
        <f t="shared" si="98"/>
        <v>Corner Tinggi</v>
      </c>
      <c r="Y589" t="str">
        <f t="shared" si="93"/>
        <v>Yellow Card Rendah</v>
      </c>
      <c r="Z589" t="str">
        <f t="shared" si="94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Normal</v>
      </c>
      <c r="R590" t="str">
        <f t="shared" si="95"/>
        <v>Possession Rendah</v>
      </c>
      <c r="S590" t="str">
        <f t="shared" si="99"/>
        <v>Total Pass Normal</v>
      </c>
      <c r="T590" t="str">
        <f t="shared" si="91"/>
        <v>Pass Sukses Normal</v>
      </c>
      <c r="U590" t="str">
        <f t="shared" si="92"/>
        <v>Total Shot Tinggi</v>
      </c>
      <c r="V590" t="str">
        <f t="shared" si="96"/>
        <v>Shot on Target Tinggi</v>
      </c>
      <c r="W590" t="str">
        <f t="shared" si="97"/>
        <v>Fouls Normal</v>
      </c>
      <c r="X590" t="str">
        <f t="shared" si="98"/>
        <v>Corner Rendah</v>
      </c>
      <c r="Y590" t="str">
        <f t="shared" si="93"/>
        <v>Yellow Card Tinggi</v>
      </c>
      <c r="Z590" t="str">
        <f t="shared" si="94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Tinggi</v>
      </c>
      <c r="R591" t="str">
        <f t="shared" si="95"/>
        <v>Possession Normal</v>
      </c>
      <c r="S591" t="str">
        <f t="shared" si="99"/>
        <v>Total Pass Rendah</v>
      </c>
      <c r="T591" t="str">
        <f t="shared" si="91"/>
        <v>Pass Sukses Rendah</v>
      </c>
      <c r="U591" t="str">
        <f t="shared" si="92"/>
        <v>Total Shot Tinggi</v>
      </c>
      <c r="V591" t="str">
        <f t="shared" si="96"/>
        <v>Shot on Target Tinggi</v>
      </c>
      <c r="W591" t="str">
        <f t="shared" si="97"/>
        <v>Fouls Tinggi</v>
      </c>
      <c r="X591" t="str">
        <f t="shared" si="98"/>
        <v>Corner Tinggi</v>
      </c>
      <c r="Y591" t="str">
        <f t="shared" si="93"/>
        <v>Yellow Card Tinggi</v>
      </c>
      <c r="Z591" t="str">
        <f t="shared" si="94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Tinggi</v>
      </c>
      <c r="R592" t="str">
        <f t="shared" si="95"/>
        <v>Possession Tinggi</v>
      </c>
      <c r="S592" t="str">
        <f t="shared" si="99"/>
        <v>Total Pass Tinggi</v>
      </c>
      <c r="T592" t="str">
        <f t="shared" si="91"/>
        <v>Pass Sukses Tinggi</v>
      </c>
      <c r="U592" t="str">
        <f t="shared" si="92"/>
        <v>Total Shot Tinggi</v>
      </c>
      <c r="V592" t="str">
        <f t="shared" si="96"/>
        <v>Shot on Target Tinggi</v>
      </c>
      <c r="W592" t="str">
        <f t="shared" si="97"/>
        <v>Fouls Tinggi</v>
      </c>
      <c r="X592" t="str">
        <f t="shared" si="98"/>
        <v>Corner Tinggi</v>
      </c>
      <c r="Y592" t="str">
        <f t="shared" si="93"/>
        <v>Yellow Card Tinggi</v>
      </c>
      <c r="Z592" t="str">
        <f t="shared" si="94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Tinggi</v>
      </c>
      <c r="R593" t="str">
        <f t="shared" si="95"/>
        <v>Possession Tinggi</v>
      </c>
      <c r="S593" t="str">
        <f t="shared" si="99"/>
        <v>Total Pass Tinggi</v>
      </c>
      <c r="T593" t="str">
        <f t="shared" si="91"/>
        <v>Pass Sukses Tinggi</v>
      </c>
      <c r="U593" t="str">
        <f t="shared" si="92"/>
        <v>Total Shot Tinggi</v>
      </c>
      <c r="V593" t="str">
        <f t="shared" si="96"/>
        <v>Shot on Target Rendah</v>
      </c>
      <c r="W593" t="str">
        <f t="shared" si="97"/>
        <v>Fouls Rendah</v>
      </c>
      <c r="X593" t="str">
        <f t="shared" si="98"/>
        <v>Corner Rendah</v>
      </c>
      <c r="Y593" t="str">
        <f t="shared" si="93"/>
        <v>Yellow Card Rendah</v>
      </c>
      <c r="Z593" t="str">
        <f t="shared" si="94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Normal</v>
      </c>
      <c r="R594" t="str">
        <f t="shared" si="95"/>
        <v>Possession Normal</v>
      </c>
      <c r="S594" t="str">
        <f t="shared" si="99"/>
        <v>Total Pass Tinggi</v>
      </c>
      <c r="T594" t="str">
        <f t="shared" si="91"/>
        <v>Pass Sukses Tinggi</v>
      </c>
      <c r="U594" t="str">
        <f t="shared" si="92"/>
        <v>Total Shot Normal</v>
      </c>
      <c r="V594" t="str">
        <f t="shared" si="96"/>
        <v>Shot on Target Tinggi</v>
      </c>
      <c r="W594" t="str">
        <f t="shared" si="97"/>
        <v>Fouls Normal</v>
      </c>
      <c r="X594" t="str">
        <f t="shared" si="98"/>
        <v>Corner Rendah</v>
      </c>
      <c r="Y594" t="str">
        <f t="shared" si="93"/>
        <v>Yellow Card Rendah</v>
      </c>
      <c r="Z594" t="str">
        <f t="shared" si="94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Rendah</v>
      </c>
      <c r="R595" t="str">
        <f t="shared" si="95"/>
        <v>Possession Rendah</v>
      </c>
      <c r="S595" t="str">
        <f t="shared" si="99"/>
        <v>Total Pass Rendah</v>
      </c>
      <c r="T595" t="str">
        <f t="shared" si="91"/>
        <v>Pass Sukses Rendah</v>
      </c>
      <c r="U595" t="str">
        <f t="shared" si="92"/>
        <v>Total Shot Rendah</v>
      </c>
      <c r="V595" t="str">
        <f t="shared" si="96"/>
        <v>Shot on Target Normal</v>
      </c>
      <c r="W595" t="str">
        <f t="shared" si="97"/>
        <v>Fouls Tinggi</v>
      </c>
      <c r="X595" t="str">
        <f t="shared" si="98"/>
        <v>Corner Rendah</v>
      </c>
      <c r="Y595" t="str">
        <f t="shared" si="93"/>
        <v>Yellow Card Tinggi</v>
      </c>
      <c r="Z595" t="str">
        <f t="shared" si="94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Rendah</v>
      </c>
      <c r="R596" t="str">
        <f t="shared" si="95"/>
        <v>Possession Tinggi</v>
      </c>
      <c r="S596" t="str">
        <f t="shared" si="99"/>
        <v>Total Pass Tinggi</v>
      </c>
      <c r="T596" t="str">
        <f t="shared" si="91"/>
        <v>Pass Sukses Tinggi</v>
      </c>
      <c r="U596" t="str">
        <f t="shared" si="92"/>
        <v>Total Shot Normal</v>
      </c>
      <c r="V596" t="str">
        <f t="shared" si="96"/>
        <v>Shot on Target Tinggi</v>
      </c>
      <c r="W596" t="str">
        <f t="shared" si="97"/>
        <v>Fouls Tinggi</v>
      </c>
      <c r="X596" t="str">
        <f t="shared" si="98"/>
        <v>Corner Tinggi</v>
      </c>
      <c r="Y596" t="str">
        <f t="shared" si="93"/>
        <v>Yellow Card Rendah</v>
      </c>
      <c r="Z596" t="str">
        <f t="shared" si="94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Tinggi</v>
      </c>
      <c r="R597" t="str">
        <f t="shared" si="95"/>
        <v>Possession Normal</v>
      </c>
      <c r="S597" t="str">
        <f t="shared" si="99"/>
        <v>Total Pass Normal</v>
      </c>
      <c r="T597" t="str">
        <f t="shared" si="91"/>
        <v>Pass Sukses Normal</v>
      </c>
      <c r="U597" t="str">
        <f t="shared" si="92"/>
        <v>Total Shot Rendah</v>
      </c>
      <c r="V597" t="str">
        <f t="shared" si="96"/>
        <v>Shot on Target Rendah</v>
      </c>
      <c r="W597" t="str">
        <f t="shared" si="97"/>
        <v>Fouls Tinggi</v>
      </c>
      <c r="X597" t="str">
        <f t="shared" si="98"/>
        <v>Corner Rendah</v>
      </c>
      <c r="Y597" t="str">
        <f t="shared" si="93"/>
        <v>Yellow Card Tinggi</v>
      </c>
      <c r="Z597" t="str">
        <f t="shared" si="94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Rendah</v>
      </c>
      <c r="R598" t="str">
        <f t="shared" si="95"/>
        <v>Possession Tinggi</v>
      </c>
      <c r="S598" t="str">
        <f t="shared" si="99"/>
        <v>Total Pass Tinggi</v>
      </c>
      <c r="T598" t="str">
        <f t="shared" si="91"/>
        <v>Pass Sukses Tinggi</v>
      </c>
      <c r="U598" t="str">
        <f t="shared" si="92"/>
        <v>Total Shot Rendah</v>
      </c>
      <c r="V598" t="str">
        <f t="shared" si="96"/>
        <v>Shot on Target Normal</v>
      </c>
      <c r="W598" t="str">
        <f t="shared" si="97"/>
        <v>Fouls Tinggi</v>
      </c>
      <c r="X598" t="str">
        <f t="shared" si="98"/>
        <v>Corner Tinggi</v>
      </c>
      <c r="Y598" t="str">
        <f t="shared" si="93"/>
        <v>Yellow Card Tinggi</v>
      </c>
      <c r="Z598" t="str">
        <f t="shared" si="94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Tinggi</v>
      </c>
      <c r="R599" t="str">
        <f t="shared" si="95"/>
        <v>Possession Tinggi</v>
      </c>
      <c r="S599" t="str">
        <f t="shared" si="99"/>
        <v>Total Pass Tinggi</v>
      </c>
      <c r="T599" t="str">
        <f t="shared" si="91"/>
        <v>Pass Sukses Tinggi</v>
      </c>
      <c r="U599" t="str">
        <f t="shared" si="92"/>
        <v>Total Shot Tinggi</v>
      </c>
      <c r="V599" t="str">
        <f t="shared" si="96"/>
        <v>Shot on Target Tinggi</v>
      </c>
      <c r="W599" t="str">
        <f t="shared" si="97"/>
        <v>Fouls Rendah</v>
      </c>
      <c r="X599" t="str">
        <f t="shared" si="98"/>
        <v>Corner Tinggi</v>
      </c>
      <c r="Y599" t="str">
        <f t="shared" si="93"/>
        <v>Yellow Card Rendah</v>
      </c>
      <c r="Z599" t="str">
        <f t="shared" si="94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Rendah</v>
      </c>
      <c r="R600" t="str">
        <f t="shared" si="95"/>
        <v>Possession Rendah</v>
      </c>
      <c r="S600" t="str">
        <f t="shared" si="99"/>
        <v>Total Pass Rendah</v>
      </c>
      <c r="T600" t="str">
        <f t="shared" si="91"/>
        <v>Pass Sukses Rendah</v>
      </c>
      <c r="U600" t="str">
        <f t="shared" si="92"/>
        <v>Total Shot Rendah</v>
      </c>
      <c r="V600" t="str">
        <f t="shared" si="96"/>
        <v>Shot on Target Normal</v>
      </c>
      <c r="W600" t="str">
        <f t="shared" si="97"/>
        <v>Fouls Tinggi</v>
      </c>
      <c r="X600" t="str">
        <f t="shared" si="98"/>
        <v>Corner Tinggi</v>
      </c>
      <c r="Y600" t="str">
        <f t="shared" si="93"/>
        <v>Yellow Card Rendah</v>
      </c>
      <c r="Z600" t="str">
        <f t="shared" si="94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Rendah</v>
      </c>
      <c r="R601" t="str">
        <f t="shared" si="95"/>
        <v>Possession Normal</v>
      </c>
      <c r="S601" t="str">
        <f t="shared" si="99"/>
        <v>Total Pass Rendah</v>
      </c>
      <c r="T601" t="str">
        <f t="shared" si="91"/>
        <v>Pass Sukses Rendah</v>
      </c>
      <c r="U601" t="str">
        <f t="shared" si="92"/>
        <v>Total Shot Tinggi</v>
      </c>
      <c r="V601" t="str">
        <f t="shared" si="96"/>
        <v>Shot on Target Normal</v>
      </c>
      <c r="W601" t="str">
        <f t="shared" si="97"/>
        <v>Fouls Tinggi</v>
      </c>
      <c r="X601" t="str">
        <f t="shared" si="98"/>
        <v>Corner Tinggi</v>
      </c>
      <c r="Y601" t="str">
        <f t="shared" si="93"/>
        <v>Yellow Card Tinggi</v>
      </c>
      <c r="Z601" t="str">
        <f t="shared" si="94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Rendah</v>
      </c>
      <c r="R602" t="str">
        <f t="shared" si="95"/>
        <v>Possession Rendah</v>
      </c>
      <c r="S602" t="str">
        <f t="shared" si="99"/>
        <v>Total Pass Rendah</v>
      </c>
      <c r="T602" t="str">
        <f t="shared" si="91"/>
        <v>Pass Sukses Rendah</v>
      </c>
      <c r="U602" t="str">
        <f t="shared" si="92"/>
        <v>Total Shot Rendah</v>
      </c>
      <c r="V602" t="str">
        <f t="shared" si="96"/>
        <v>Shot on Target Rendah</v>
      </c>
      <c r="W602" t="str">
        <f t="shared" si="97"/>
        <v>Fouls Normal</v>
      </c>
      <c r="X602" t="str">
        <f t="shared" si="98"/>
        <v>Corner Rendah</v>
      </c>
      <c r="Y602" t="str">
        <f t="shared" si="93"/>
        <v>Yellow Card Tinggi</v>
      </c>
      <c r="Z602" t="str">
        <f t="shared" si="94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Rendah</v>
      </c>
      <c r="R603" t="str">
        <f t="shared" si="95"/>
        <v>Possession Rendah</v>
      </c>
      <c r="S603" t="str">
        <f t="shared" si="99"/>
        <v>Total Pass Rendah</v>
      </c>
      <c r="T603" t="str">
        <f t="shared" si="91"/>
        <v>Pass Sukses Rendah</v>
      </c>
      <c r="U603" t="str">
        <f t="shared" si="92"/>
        <v>Total Shot Rendah</v>
      </c>
      <c r="V603" t="str">
        <f t="shared" si="96"/>
        <v>Shot on Target Rendah</v>
      </c>
      <c r="W603" t="str">
        <f t="shared" si="97"/>
        <v>Fouls Normal</v>
      </c>
      <c r="X603" t="str">
        <f t="shared" si="98"/>
        <v>Corner Rendah</v>
      </c>
      <c r="Y603" t="str">
        <f t="shared" si="93"/>
        <v>Yellow Card Rendah</v>
      </c>
      <c r="Z603" t="str">
        <f t="shared" si="94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Tinggi</v>
      </c>
      <c r="R604" t="str">
        <f t="shared" si="95"/>
        <v>Possession Normal</v>
      </c>
      <c r="S604" t="str">
        <f t="shared" si="99"/>
        <v>Total Pass Normal</v>
      </c>
      <c r="T604" t="str">
        <f t="shared" si="91"/>
        <v>Pass Sukses Normal</v>
      </c>
      <c r="U604" t="str">
        <f t="shared" si="92"/>
        <v>Total Shot Tinggi</v>
      </c>
      <c r="V604" t="str">
        <f t="shared" si="96"/>
        <v>Shot on Target Tinggi</v>
      </c>
      <c r="W604" t="str">
        <f t="shared" si="97"/>
        <v>Fouls Rendah</v>
      </c>
      <c r="X604" t="str">
        <f t="shared" si="98"/>
        <v>Corner Tinggi</v>
      </c>
      <c r="Y604" t="str">
        <f t="shared" si="93"/>
        <v>Yellow Card Rendah</v>
      </c>
      <c r="Z604" t="str">
        <f t="shared" si="94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Rendah</v>
      </c>
      <c r="R605" t="str">
        <f t="shared" si="95"/>
        <v>Possession Normal</v>
      </c>
      <c r="S605" t="str">
        <f t="shared" si="99"/>
        <v>Total Pass Normal</v>
      </c>
      <c r="T605" t="str">
        <f t="shared" si="91"/>
        <v>Pass Sukses Normal</v>
      </c>
      <c r="U605" t="str">
        <f t="shared" si="92"/>
        <v>Total Shot Rendah</v>
      </c>
      <c r="V605" t="str">
        <f t="shared" si="96"/>
        <v>Shot on Target Rendah</v>
      </c>
      <c r="W605" t="str">
        <f t="shared" si="97"/>
        <v>Fouls Normal</v>
      </c>
      <c r="X605" t="str">
        <f t="shared" si="98"/>
        <v>Corner Normal</v>
      </c>
      <c r="Y605" t="str">
        <f t="shared" si="93"/>
        <v>Yellow Card Rendah</v>
      </c>
      <c r="Z605" t="str">
        <f t="shared" si="94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Tinggi</v>
      </c>
      <c r="R606" t="str">
        <f t="shared" si="95"/>
        <v>Possession Normal</v>
      </c>
      <c r="S606" t="str">
        <f t="shared" si="99"/>
        <v>Total Pass Normal</v>
      </c>
      <c r="T606" t="str">
        <f t="shared" si="91"/>
        <v>Pass Sukses Normal</v>
      </c>
      <c r="U606" t="str">
        <f t="shared" si="92"/>
        <v>Total Shot Rendah</v>
      </c>
      <c r="V606" t="str">
        <f t="shared" si="96"/>
        <v>Shot on Target Normal</v>
      </c>
      <c r="W606" t="str">
        <f t="shared" si="97"/>
        <v>Fouls Rendah</v>
      </c>
      <c r="X606" t="str">
        <f t="shared" si="98"/>
        <v>Corner Rendah</v>
      </c>
      <c r="Y606" t="str">
        <f t="shared" si="93"/>
        <v>Yellow Card Rendah</v>
      </c>
      <c r="Z606" t="str">
        <f t="shared" si="94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Normal</v>
      </c>
      <c r="R607" t="str">
        <f t="shared" si="95"/>
        <v>Possession Tinggi</v>
      </c>
      <c r="S607" t="str">
        <f t="shared" si="99"/>
        <v>Total Pass Normal</v>
      </c>
      <c r="T607" t="str">
        <f t="shared" si="91"/>
        <v>Pass Sukses Rendah</v>
      </c>
      <c r="U607" t="str">
        <f t="shared" si="92"/>
        <v>Total Shot Tinggi</v>
      </c>
      <c r="V607" t="str">
        <f t="shared" si="96"/>
        <v>Shot on Target Tinggi</v>
      </c>
      <c r="W607" t="str">
        <f t="shared" si="97"/>
        <v>Fouls Normal</v>
      </c>
      <c r="X607" t="str">
        <f t="shared" si="98"/>
        <v>Corner Tinggi</v>
      </c>
      <c r="Y607" t="str">
        <f t="shared" si="93"/>
        <v>Yellow Card Rendah</v>
      </c>
      <c r="Z607" t="str">
        <f t="shared" si="94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Tinggi</v>
      </c>
      <c r="R608" t="str">
        <f t="shared" si="95"/>
        <v>Possession Rendah</v>
      </c>
      <c r="S608" t="str">
        <f t="shared" si="99"/>
        <v>Total Pass Rendah</v>
      </c>
      <c r="T608" t="str">
        <f t="shared" si="91"/>
        <v>Pass Sukses Rendah</v>
      </c>
      <c r="U608" t="str">
        <f t="shared" si="92"/>
        <v>Total Shot Normal</v>
      </c>
      <c r="V608" t="str">
        <f t="shared" si="96"/>
        <v>Shot on Target Rendah</v>
      </c>
      <c r="W608" t="str">
        <f t="shared" si="97"/>
        <v>Fouls Tinggi</v>
      </c>
      <c r="X608" t="str">
        <f t="shared" si="98"/>
        <v>Corner Rendah</v>
      </c>
      <c r="Y608" t="str">
        <f t="shared" si="93"/>
        <v>Yellow Card Tinggi</v>
      </c>
      <c r="Z608" t="str">
        <f t="shared" si="94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Normal</v>
      </c>
      <c r="R609" t="str">
        <f t="shared" si="95"/>
        <v>Possession Tinggi</v>
      </c>
      <c r="S609" t="str">
        <f t="shared" si="99"/>
        <v>Total Pass Tinggi</v>
      </c>
      <c r="T609" t="str">
        <f t="shared" si="91"/>
        <v>Pass Sukses Tinggi</v>
      </c>
      <c r="U609" t="str">
        <f t="shared" si="92"/>
        <v>Total Shot Tinggi</v>
      </c>
      <c r="V609" t="str">
        <f t="shared" si="96"/>
        <v>Shot on Target Normal</v>
      </c>
      <c r="W609" t="str">
        <f t="shared" si="97"/>
        <v>Fouls Tinggi</v>
      </c>
      <c r="X609" t="str">
        <f t="shared" si="98"/>
        <v>Corner Rendah</v>
      </c>
      <c r="Y609" t="str">
        <f t="shared" si="93"/>
        <v>Yellow Card Tinggi</v>
      </c>
      <c r="Z609" t="str">
        <f t="shared" si="94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Rendah</v>
      </c>
      <c r="R610" t="str">
        <f t="shared" si="95"/>
        <v>Possession Normal</v>
      </c>
      <c r="S610" t="str">
        <f t="shared" si="99"/>
        <v>Total Pass Tinggi</v>
      </c>
      <c r="T610" t="str">
        <f t="shared" si="91"/>
        <v>Pass Sukses Tinggi</v>
      </c>
      <c r="U610" t="str">
        <f t="shared" si="92"/>
        <v>Total Shot Rendah</v>
      </c>
      <c r="V610" t="str">
        <f t="shared" si="96"/>
        <v>Shot on Target Rendah</v>
      </c>
      <c r="W610" t="str">
        <f t="shared" si="97"/>
        <v>Fouls Normal</v>
      </c>
      <c r="X610" t="str">
        <f t="shared" si="98"/>
        <v>Corner Rendah</v>
      </c>
      <c r="Y610" t="str">
        <f t="shared" si="93"/>
        <v>Yellow Card Rendah</v>
      </c>
      <c r="Z610" t="str">
        <f t="shared" si="94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Rendah</v>
      </c>
      <c r="R611" t="str">
        <f t="shared" si="95"/>
        <v>Possession Tinggi</v>
      </c>
      <c r="S611" t="str">
        <f t="shared" si="99"/>
        <v>Total Pass Tinggi</v>
      </c>
      <c r="T611" t="str">
        <f t="shared" si="91"/>
        <v>Pass Sukses Tinggi</v>
      </c>
      <c r="U611" t="str">
        <f t="shared" si="92"/>
        <v>Total Shot Rendah</v>
      </c>
      <c r="V611" t="str">
        <f t="shared" si="96"/>
        <v>Shot on Target Tinggi</v>
      </c>
      <c r="W611" t="str">
        <f t="shared" si="97"/>
        <v>Fouls Tinggi</v>
      </c>
      <c r="X611" t="str">
        <f t="shared" si="98"/>
        <v>Corner Tinggi</v>
      </c>
      <c r="Y611" t="str">
        <f t="shared" si="93"/>
        <v>Yellow Card Tinggi</v>
      </c>
      <c r="Z611" t="str">
        <f t="shared" si="94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Tinggi</v>
      </c>
      <c r="R612" t="str">
        <f t="shared" si="95"/>
        <v>Possession Tinggi</v>
      </c>
      <c r="S612" t="str">
        <f t="shared" si="99"/>
        <v>Total Pass Normal</v>
      </c>
      <c r="T612" t="str">
        <f t="shared" si="91"/>
        <v>Pass Sukses Normal</v>
      </c>
      <c r="U612" t="str">
        <f t="shared" si="92"/>
        <v>Total Shot Tinggi</v>
      </c>
      <c r="V612" t="str">
        <f t="shared" si="96"/>
        <v>Shot on Target Tinggi</v>
      </c>
      <c r="W612" t="str">
        <f t="shared" si="97"/>
        <v>Fouls Normal</v>
      </c>
      <c r="X612" t="str">
        <f t="shared" si="98"/>
        <v>Corner Rendah</v>
      </c>
      <c r="Y612" t="str">
        <f t="shared" si="93"/>
        <v>Yellow Card Tinggi</v>
      </c>
      <c r="Z612" t="str">
        <f t="shared" si="94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Rendah</v>
      </c>
      <c r="R613" t="str">
        <f t="shared" si="95"/>
        <v>Possession Tinggi</v>
      </c>
      <c r="S613" t="str">
        <f t="shared" si="99"/>
        <v>Total Pass Tinggi</v>
      </c>
      <c r="T613" t="str">
        <f t="shared" si="91"/>
        <v>Pass Sukses Tinggi</v>
      </c>
      <c r="U613" t="str">
        <f t="shared" si="92"/>
        <v>Total Shot Rendah</v>
      </c>
      <c r="V613" t="str">
        <f t="shared" si="96"/>
        <v>Shot on Target Rendah</v>
      </c>
      <c r="W613" t="str">
        <f t="shared" si="97"/>
        <v>Fouls Tinggi</v>
      </c>
      <c r="X613" t="str">
        <f t="shared" si="98"/>
        <v>Corner Tinggi</v>
      </c>
      <c r="Y613" t="str">
        <f t="shared" si="93"/>
        <v>Yellow Card Rendah</v>
      </c>
      <c r="Z613" t="str">
        <f t="shared" si="94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Rendah</v>
      </c>
      <c r="R614" t="str">
        <f t="shared" si="95"/>
        <v>Possession Normal</v>
      </c>
      <c r="S614" t="str">
        <f t="shared" si="99"/>
        <v>Total Pass Normal</v>
      </c>
      <c r="T614" t="str">
        <f t="shared" si="91"/>
        <v>Pass Sukses Normal</v>
      </c>
      <c r="U614" t="str">
        <f t="shared" si="92"/>
        <v>Total Shot Rendah</v>
      </c>
      <c r="V614" t="str">
        <f t="shared" si="96"/>
        <v>Shot on Target Normal</v>
      </c>
      <c r="W614" t="str">
        <f t="shared" si="97"/>
        <v>Fouls Tinggi</v>
      </c>
      <c r="X614" t="str">
        <f t="shared" si="98"/>
        <v>Corner Rendah</v>
      </c>
      <c r="Y614" t="str">
        <f t="shared" si="93"/>
        <v>Yellow Card Tinggi</v>
      </c>
      <c r="Z614" t="str">
        <f t="shared" si="94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Tinggi</v>
      </c>
      <c r="R615" t="str">
        <f t="shared" si="95"/>
        <v>Possession Tinggi</v>
      </c>
      <c r="S615" t="str">
        <f t="shared" si="99"/>
        <v>Total Pass Normal</v>
      </c>
      <c r="T615" t="str">
        <f t="shared" si="91"/>
        <v>Pass Sukses Normal</v>
      </c>
      <c r="U615" t="str">
        <f t="shared" si="92"/>
        <v>Total Shot Tinggi</v>
      </c>
      <c r="V615" t="str">
        <f t="shared" si="96"/>
        <v>Shot on Target Normal</v>
      </c>
      <c r="W615" t="str">
        <f t="shared" si="97"/>
        <v>Fouls Tinggi</v>
      </c>
      <c r="X615" t="str">
        <f t="shared" si="98"/>
        <v>Corner Tinggi</v>
      </c>
      <c r="Y615" t="str">
        <f t="shared" si="93"/>
        <v>Yellow Card Tinggi</v>
      </c>
      <c r="Z615" t="str">
        <f t="shared" si="94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Rendah</v>
      </c>
      <c r="R616" t="str">
        <f t="shared" si="95"/>
        <v>Possession Tinggi</v>
      </c>
      <c r="S616" t="str">
        <f t="shared" si="99"/>
        <v>Total Pass Tinggi</v>
      </c>
      <c r="T616" t="str">
        <f t="shared" si="91"/>
        <v>Pass Sukses Tinggi</v>
      </c>
      <c r="U616" t="str">
        <f t="shared" si="92"/>
        <v>Total Shot Rendah</v>
      </c>
      <c r="V616" t="str">
        <f t="shared" si="96"/>
        <v>Shot on Target Rendah</v>
      </c>
      <c r="W616" t="str">
        <f t="shared" si="97"/>
        <v>Fouls Tinggi</v>
      </c>
      <c r="X616" t="str">
        <f t="shared" si="98"/>
        <v>Corner Tinggi</v>
      </c>
      <c r="Y616" t="str">
        <f t="shared" si="93"/>
        <v>Yellow Card Tinggi</v>
      </c>
      <c r="Z616" t="str">
        <f t="shared" si="94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Rendah</v>
      </c>
      <c r="R617" t="str">
        <f t="shared" si="95"/>
        <v>Possession Normal</v>
      </c>
      <c r="S617" t="str">
        <f t="shared" si="99"/>
        <v>Total Pass Normal</v>
      </c>
      <c r="T617" t="str">
        <f t="shared" si="91"/>
        <v>Pass Sukses Normal</v>
      </c>
      <c r="U617" t="str">
        <f t="shared" si="92"/>
        <v>Total Shot Tinggi</v>
      </c>
      <c r="V617" t="str">
        <f t="shared" si="96"/>
        <v>Shot on Target Rendah</v>
      </c>
      <c r="W617" t="str">
        <f t="shared" si="97"/>
        <v>Fouls Normal</v>
      </c>
      <c r="X617" t="str">
        <f t="shared" si="98"/>
        <v>Corner Rendah</v>
      </c>
      <c r="Y617" t="str">
        <f t="shared" si="93"/>
        <v>Yellow Card Rendah</v>
      </c>
      <c r="Z617" t="str">
        <f t="shared" si="94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Tinggi</v>
      </c>
      <c r="R618" t="str">
        <f t="shared" si="95"/>
        <v>Possession Rendah</v>
      </c>
      <c r="S618" t="str">
        <f t="shared" si="99"/>
        <v>Total Pass Rendah</v>
      </c>
      <c r="T618" t="str">
        <f t="shared" si="91"/>
        <v>Pass Sukses Rendah</v>
      </c>
      <c r="U618" t="str">
        <f t="shared" si="92"/>
        <v>Total Shot Normal</v>
      </c>
      <c r="V618" t="str">
        <f t="shared" si="96"/>
        <v>Shot on Target Rendah</v>
      </c>
      <c r="W618" t="str">
        <f t="shared" si="97"/>
        <v>Fouls Tinggi</v>
      </c>
      <c r="X618" t="str">
        <f t="shared" si="98"/>
        <v>Corner Rendah</v>
      </c>
      <c r="Y618" t="str">
        <f t="shared" si="93"/>
        <v>Yellow Card Rendah</v>
      </c>
      <c r="Z618" t="str">
        <f t="shared" si="94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Rendah</v>
      </c>
      <c r="R619" t="str">
        <f t="shared" si="95"/>
        <v>Possession Tinggi</v>
      </c>
      <c r="S619" t="str">
        <f t="shared" si="99"/>
        <v>Total Pass Tinggi</v>
      </c>
      <c r="T619" t="str">
        <f t="shared" si="91"/>
        <v>Pass Sukses Tinggi</v>
      </c>
      <c r="U619" t="str">
        <f t="shared" si="92"/>
        <v>Total Shot Rendah</v>
      </c>
      <c r="V619" t="str">
        <f t="shared" si="96"/>
        <v>Shot on Target Normal</v>
      </c>
      <c r="W619" t="str">
        <f t="shared" si="97"/>
        <v>Fouls Rendah</v>
      </c>
      <c r="X619" t="str">
        <f t="shared" si="98"/>
        <v>Corner Rendah</v>
      </c>
      <c r="Y619" t="str">
        <f t="shared" si="93"/>
        <v>Yellow Card Rendah</v>
      </c>
      <c r="Z619" t="str">
        <f t="shared" si="94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Normal</v>
      </c>
      <c r="R620" t="str">
        <f t="shared" si="95"/>
        <v>Possession Rendah</v>
      </c>
      <c r="S620" t="str">
        <f t="shared" si="99"/>
        <v>Total Pass Rendah</v>
      </c>
      <c r="T620" t="str">
        <f t="shared" si="91"/>
        <v>Pass Sukses Rendah</v>
      </c>
      <c r="U620" t="str">
        <f t="shared" si="92"/>
        <v>Total Shot Tinggi</v>
      </c>
      <c r="V620" t="str">
        <f t="shared" si="96"/>
        <v>Shot on Target Tinggi</v>
      </c>
      <c r="W620" t="str">
        <f t="shared" si="97"/>
        <v>Fouls Normal</v>
      </c>
      <c r="X620" t="str">
        <f t="shared" si="98"/>
        <v>Corner Rendah</v>
      </c>
      <c r="Y620" t="str">
        <f t="shared" si="93"/>
        <v>Yellow Card Rendah</v>
      </c>
      <c r="Z620" t="str">
        <f t="shared" si="94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Rendah</v>
      </c>
      <c r="R621" t="str">
        <f t="shared" si="95"/>
        <v>Possession Tinggi</v>
      </c>
      <c r="S621" t="str">
        <f t="shared" si="99"/>
        <v>Total Pass Tinggi</v>
      </c>
      <c r="T621" t="str">
        <f t="shared" si="91"/>
        <v>Pass Sukses Tinggi</v>
      </c>
      <c r="U621" t="str">
        <f t="shared" si="92"/>
        <v>Total Shot Rendah</v>
      </c>
      <c r="V621" t="str">
        <f t="shared" si="96"/>
        <v>Shot on Target Normal</v>
      </c>
      <c r="W621" t="str">
        <f t="shared" si="97"/>
        <v>Fouls Tinggi</v>
      </c>
      <c r="X621" t="str">
        <f t="shared" si="98"/>
        <v>Corner Rendah</v>
      </c>
      <c r="Y621" t="str">
        <f t="shared" si="93"/>
        <v>Yellow Card Rendah</v>
      </c>
      <c r="Z621" t="str">
        <f t="shared" si="94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Rendah</v>
      </c>
      <c r="R622" t="str">
        <f t="shared" si="95"/>
        <v>Possession Tinggi</v>
      </c>
      <c r="S622" t="str">
        <f t="shared" si="99"/>
        <v>Total Pass Tinggi</v>
      </c>
      <c r="T622" t="str">
        <f t="shared" si="91"/>
        <v>Pass Sukses Tinggi</v>
      </c>
      <c r="U622" t="str">
        <f t="shared" si="92"/>
        <v>Total Shot Rendah</v>
      </c>
      <c r="V622" t="str">
        <f t="shared" si="96"/>
        <v>Shot on Target Rendah</v>
      </c>
      <c r="W622" t="str">
        <f t="shared" si="97"/>
        <v>Fouls Tinggi</v>
      </c>
      <c r="X622" t="str">
        <f t="shared" si="98"/>
        <v>Corner Tinggi</v>
      </c>
      <c r="Y622" t="str">
        <f t="shared" si="93"/>
        <v>Yellow Card Rendah</v>
      </c>
      <c r="Z622" t="str">
        <f t="shared" si="94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Normal</v>
      </c>
      <c r="R623" t="str">
        <f t="shared" si="95"/>
        <v>Possession Tinggi</v>
      </c>
      <c r="S623" t="str">
        <f t="shared" si="99"/>
        <v>Total Pass Tinggi</v>
      </c>
      <c r="T623" t="str">
        <f t="shared" si="91"/>
        <v>Pass Sukses Tinggi</v>
      </c>
      <c r="U623" t="str">
        <f t="shared" si="92"/>
        <v>Total Shot Normal</v>
      </c>
      <c r="V623" t="str">
        <f t="shared" si="96"/>
        <v>Shot on Target Tinggi</v>
      </c>
      <c r="W623" t="str">
        <f t="shared" si="97"/>
        <v>Fouls Normal</v>
      </c>
      <c r="X623" t="str">
        <f t="shared" si="98"/>
        <v>Corner Tinggi</v>
      </c>
      <c r="Y623" t="str">
        <f t="shared" si="93"/>
        <v>Yellow Card Rendah</v>
      </c>
      <c r="Z623" t="str">
        <f t="shared" si="94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Rendah</v>
      </c>
      <c r="R624" t="str">
        <f t="shared" si="95"/>
        <v>Possession Rendah</v>
      </c>
      <c r="S624" t="str">
        <f t="shared" si="99"/>
        <v>Total Pass Rendah</v>
      </c>
      <c r="T624" t="str">
        <f t="shared" si="91"/>
        <v>Pass Sukses Rendah</v>
      </c>
      <c r="U624" t="str">
        <f t="shared" si="92"/>
        <v>Total Shot Rendah</v>
      </c>
      <c r="V624" t="str">
        <f t="shared" si="96"/>
        <v>Shot on Target Rendah</v>
      </c>
      <c r="W624" t="str">
        <f t="shared" si="97"/>
        <v>Fouls Normal</v>
      </c>
      <c r="X624" t="str">
        <f t="shared" si="98"/>
        <v>Corner Rendah</v>
      </c>
      <c r="Y624" t="str">
        <f t="shared" si="93"/>
        <v>Yellow Card Tinggi</v>
      </c>
      <c r="Z624" t="str">
        <f t="shared" si="94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Rendah</v>
      </c>
      <c r="R625" t="str">
        <f t="shared" si="95"/>
        <v>Possession Normal</v>
      </c>
      <c r="S625" t="str">
        <f t="shared" si="99"/>
        <v>Total Pass Normal</v>
      </c>
      <c r="T625" t="str">
        <f t="shared" si="91"/>
        <v>Pass Sukses Normal</v>
      </c>
      <c r="U625" t="str">
        <f t="shared" si="92"/>
        <v>Total Shot Rendah</v>
      </c>
      <c r="V625" t="str">
        <f t="shared" si="96"/>
        <v>Shot on Target Rendah</v>
      </c>
      <c r="W625" t="str">
        <f t="shared" si="97"/>
        <v>Fouls Rendah</v>
      </c>
      <c r="X625" t="str">
        <f t="shared" si="98"/>
        <v>Corner Rendah</v>
      </c>
      <c r="Y625" t="str">
        <f t="shared" si="93"/>
        <v>Yellow Card Rendah</v>
      </c>
      <c r="Z625" t="str">
        <f t="shared" si="94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Rendah</v>
      </c>
      <c r="R626" t="str">
        <f t="shared" si="95"/>
        <v>Possession Rendah</v>
      </c>
      <c r="S626" t="str">
        <f t="shared" si="99"/>
        <v>Total Pass Normal</v>
      </c>
      <c r="T626" t="str">
        <f t="shared" si="91"/>
        <v>Pass Sukses Normal</v>
      </c>
      <c r="U626" t="str">
        <f t="shared" si="92"/>
        <v>Total Shot Rendah</v>
      </c>
      <c r="V626" t="str">
        <f t="shared" si="96"/>
        <v>Shot on Target Rendah</v>
      </c>
      <c r="W626" t="str">
        <f t="shared" si="97"/>
        <v>Fouls Tinggi</v>
      </c>
      <c r="X626" t="str">
        <f t="shared" si="98"/>
        <v>Corner Rendah</v>
      </c>
      <c r="Y626" t="str">
        <f t="shared" si="93"/>
        <v>Yellow Card Rendah</v>
      </c>
      <c r="Z626" t="str">
        <f t="shared" si="94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Normal</v>
      </c>
      <c r="R627" t="str">
        <f t="shared" si="95"/>
        <v>Possession Tinggi</v>
      </c>
      <c r="S627" t="str">
        <f t="shared" si="99"/>
        <v>Total Pass Tinggi</v>
      </c>
      <c r="T627" t="str">
        <f t="shared" si="91"/>
        <v>Pass Sukses Tinggi</v>
      </c>
      <c r="U627" t="str">
        <f t="shared" si="92"/>
        <v>Total Shot Tinggi</v>
      </c>
      <c r="V627" t="str">
        <f t="shared" si="96"/>
        <v>Shot on Target Tinggi</v>
      </c>
      <c r="W627" t="str">
        <f t="shared" si="97"/>
        <v>Fouls Tinggi</v>
      </c>
      <c r="X627" t="str">
        <f t="shared" si="98"/>
        <v>Corner Tinggi</v>
      </c>
      <c r="Y627" t="str">
        <f t="shared" si="93"/>
        <v>Yellow Card Tinggi</v>
      </c>
      <c r="Z627" t="str">
        <f t="shared" si="94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Tinggi</v>
      </c>
      <c r="R628" t="str">
        <f t="shared" si="95"/>
        <v>Possession Normal</v>
      </c>
      <c r="S628" t="str">
        <f t="shared" si="99"/>
        <v>Total Pass Normal</v>
      </c>
      <c r="T628" t="str">
        <f t="shared" si="91"/>
        <v>Pass Sukses Rendah</v>
      </c>
      <c r="U628" t="str">
        <f t="shared" si="92"/>
        <v>Total Shot Tinggi</v>
      </c>
      <c r="V628" t="str">
        <f t="shared" si="96"/>
        <v>Shot on Target Tinggi</v>
      </c>
      <c r="W628" t="str">
        <f t="shared" si="97"/>
        <v>Fouls Tinggi</v>
      </c>
      <c r="X628" t="str">
        <f t="shared" si="98"/>
        <v>Corner Rendah</v>
      </c>
      <c r="Y628" t="str">
        <f t="shared" si="93"/>
        <v>Yellow Card Rendah</v>
      </c>
      <c r="Z628" t="str">
        <f t="shared" si="94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Rendah</v>
      </c>
      <c r="R629" t="str">
        <f t="shared" si="95"/>
        <v>Possession Normal</v>
      </c>
      <c r="S629" t="str">
        <f t="shared" si="99"/>
        <v>Total Pass Normal</v>
      </c>
      <c r="T629" t="str">
        <f t="shared" si="91"/>
        <v>Pass Sukses Rendah</v>
      </c>
      <c r="U629" t="str">
        <f t="shared" si="92"/>
        <v>Total Shot Normal</v>
      </c>
      <c r="V629" t="str">
        <f t="shared" si="96"/>
        <v>Shot on Target Tinggi</v>
      </c>
      <c r="W629" t="str">
        <f t="shared" si="97"/>
        <v>Fouls Tinggi</v>
      </c>
      <c r="X629" t="str">
        <f t="shared" si="98"/>
        <v>Corner Rendah</v>
      </c>
      <c r="Y629" t="str">
        <f t="shared" si="93"/>
        <v>Yellow Card Rendah</v>
      </c>
      <c r="Z629" t="str">
        <f t="shared" si="94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Tinggi</v>
      </c>
      <c r="R630" t="str">
        <f t="shared" si="95"/>
        <v>Possession Normal</v>
      </c>
      <c r="S630" t="str">
        <f t="shared" si="99"/>
        <v>Total Pass Tinggi</v>
      </c>
      <c r="T630" t="str">
        <f t="shared" si="91"/>
        <v>Pass Sukses Tinggi</v>
      </c>
      <c r="U630" t="str">
        <f t="shared" si="92"/>
        <v>Total Shot Tinggi</v>
      </c>
      <c r="V630" t="str">
        <f t="shared" si="96"/>
        <v>Shot on Target Normal</v>
      </c>
      <c r="W630" t="str">
        <f t="shared" si="97"/>
        <v>Fouls Tinggi</v>
      </c>
      <c r="X630" t="str">
        <f t="shared" si="98"/>
        <v>Corner Rendah</v>
      </c>
      <c r="Y630" t="str">
        <f t="shared" si="93"/>
        <v>Yellow Card Rendah</v>
      </c>
      <c r="Z630" t="str">
        <f t="shared" si="94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Tinggi</v>
      </c>
      <c r="R631" t="str">
        <f t="shared" si="95"/>
        <v>Possession Normal</v>
      </c>
      <c r="S631" t="str">
        <f t="shared" si="99"/>
        <v>Total Pass Normal</v>
      </c>
      <c r="T631" t="str">
        <f t="shared" si="91"/>
        <v>Pass Sukses Normal</v>
      </c>
      <c r="U631" t="str">
        <f t="shared" si="92"/>
        <v>Total Shot Tinggi</v>
      </c>
      <c r="V631" t="str">
        <f t="shared" si="96"/>
        <v>Shot on Target Tinggi</v>
      </c>
      <c r="W631" t="str">
        <f t="shared" si="97"/>
        <v>Fouls Normal</v>
      </c>
      <c r="X631" t="str">
        <f t="shared" si="98"/>
        <v>Corner Normal</v>
      </c>
      <c r="Y631" t="str">
        <f t="shared" si="93"/>
        <v>Yellow Card Rendah</v>
      </c>
      <c r="Z631" t="str">
        <f t="shared" si="94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Tinggi</v>
      </c>
      <c r="R632" t="str">
        <f t="shared" si="95"/>
        <v>Possession Normal</v>
      </c>
      <c r="S632" t="str">
        <f t="shared" si="99"/>
        <v>Total Pass Normal</v>
      </c>
      <c r="T632" t="str">
        <f t="shared" si="91"/>
        <v>Pass Sukses Normal</v>
      </c>
      <c r="U632" t="str">
        <f t="shared" si="92"/>
        <v>Total Shot Tinggi</v>
      </c>
      <c r="V632" t="str">
        <f t="shared" si="96"/>
        <v>Shot on Target Rendah</v>
      </c>
      <c r="W632" t="str">
        <f t="shared" si="97"/>
        <v>Fouls Rendah</v>
      </c>
      <c r="X632" t="str">
        <f t="shared" si="98"/>
        <v>Corner Tinggi</v>
      </c>
      <c r="Y632" t="str">
        <f t="shared" si="93"/>
        <v>Yellow Card Rendah</v>
      </c>
      <c r="Z632" t="str">
        <f t="shared" si="94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Tinggi</v>
      </c>
      <c r="R633" t="str">
        <f t="shared" si="95"/>
        <v>Possession Tinggi</v>
      </c>
      <c r="S633" t="str">
        <f t="shared" si="99"/>
        <v>Total Pass Normal</v>
      </c>
      <c r="T633" t="str">
        <f t="shared" si="91"/>
        <v>Pass Sukses Normal</v>
      </c>
      <c r="U633" t="str">
        <f t="shared" si="92"/>
        <v>Total Shot Tinggi</v>
      </c>
      <c r="V633" t="str">
        <f t="shared" si="96"/>
        <v>Shot on Target Tinggi</v>
      </c>
      <c r="W633" t="str">
        <f t="shared" si="97"/>
        <v>Fouls Normal</v>
      </c>
      <c r="X633" t="str">
        <f t="shared" si="98"/>
        <v>Corner Tinggi</v>
      </c>
      <c r="Y633" t="str">
        <f t="shared" si="93"/>
        <v>Yellow Card Rendah</v>
      </c>
      <c r="Z633" t="str">
        <f t="shared" si="94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Rendah</v>
      </c>
      <c r="R634" t="str">
        <f t="shared" si="95"/>
        <v>Possession Tinggi</v>
      </c>
      <c r="S634" t="str">
        <f t="shared" si="99"/>
        <v>Total Pass Tinggi</v>
      </c>
      <c r="T634" t="str">
        <f t="shared" si="91"/>
        <v>Pass Sukses Tinggi</v>
      </c>
      <c r="U634" t="str">
        <f t="shared" si="92"/>
        <v>Total Shot Rendah</v>
      </c>
      <c r="V634" t="str">
        <f t="shared" si="96"/>
        <v>Shot on Target Rendah</v>
      </c>
      <c r="W634" t="str">
        <f t="shared" si="97"/>
        <v>Fouls Normal</v>
      </c>
      <c r="X634" t="str">
        <f t="shared" si="98"/>
        <v>Corner Tinggi</v>
      </c>
      <c r="Y634" t="str">
        <f t="shared" si="93"/>
        <v>Yellow Card Rendah</v>
      </c>
      <c r="Z634" t="str">
        <f t="shared" si="94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Rendah</v>
      </c>
      <c r="R635" t="str">
        <f t="shared" si="95"/>
        <v>Possession Rendah</v>
      </c>
      <c r="S635" t="str">
        <f t="shared" si="99"/>
        <v>Total Pass Rendah</v>
      </c>
      <c r="T635" t="str">
        <f t="shared" si="91"/>
        <v>Pass Sukses Rendah</v>
      </c>
      <c r="U635" t="str">
        <f t="shared" si="92"/>
        <v>Total Shot Rendah</v>
      </c>
      <c r="V635" t="str">
        <f t="shared" si="96"/>
        <v>Shot on Target Rendah</v>
      </c>
      <c r="W635" t="str">
        <f t="shared" si="97"/>
        <v>Fouls Tinggi</v>
      </c>
      <c r="X635" t="str">
        <f t="shared" si="98"/>
        <v>Corner Rendah</v>
      </c>
      <c r="Y635" t="str">
        <f t="shared" si="93"/>
        <v>Yellow Card Tinggi</v>
      </c>
      <c r="Z635" t="str">
        <f t="shared" si="94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Tinggi</v>
      </c>
      <c r="R636" t="str">
        <f t="shared" si="95"/>
        <v>Possession Tinggi</v>
      </c>
      <c r="S636" t="str">
        <f t="shared" si="99"/>
        <v>Total Pass Tinggi</v>
      </c>
      <c r="T636" t="str">
        <f t="shared" si="91"/>
        <v>Pass Sukses Normal</v>
      </c>
      <c r="U636" t="str">
        <f t="shared" si="92"/>
        <v>Total Shot Tinggi</v>
      </c>
      <c r="V636" t="str">
        <f t="shared" si="96"/>
        <v>Shot on Target Tinggi</v>
      </c>
      <c r="W636" t="str">
        <f t="shared" si="97"/>
        <v>Fouls Normal</v>
      </c>
      <c r="X636" t="str">
        <f t="shared" si="98"/>
        <v>Corner Tinggi</v>
      </c>
      <c r="Y636" t="str">
        <f t="shared" si="93"/>
        <v>Yellow Card Tinggi</v>
      </c>
      <c r="Z636" t="str">
        <f t="shared" si="94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Normal</v>
      </c>
      <c r="R637" t="str">
        <f t="shared" si="95"/>
        <v>Possession Rendah</v>
      </c>
      <c r="S637" t="str">
        <f t="shared" si="99"/>
        <v>Total Pass Rendah</v>
      </c>
      <c r="T637" t="str">
        <f t="shared" si="91"/>
        <v>Pass Sukses Rendah</v>
      </c>
      <c r="U637" t="str">
        <f t="shared" si="92"/>
        <v>Total Shot Rendah</v>
      </c>
      <c r="V637" t="str">
        <f t="shared" si="96"/>
        <v>Shot on Target Tinggi</v>
      </c>
      <c r="W637" t="str">
        <f t="shared" si="97"/>
        <v>Fouls Rendah</v>
      </c>
      <c r="X637" t="str">
        <f t="shared" si="98"/>
        <v>Corner Tinggi</v>
      </c>
      <c r="Y637" t="str">
        <f t="shared" si="93"/>
        <v>Yellow Card Tinggi</v>
      </c>
      <c r="Z637" t="str">
        <f t="shared" si="94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Tinggi</v>
      </c>
      <c r="R638" t="str">
        <f t="shared" si="95"/>
        <v>Possession Tinggi</v>
      </c>
      <c r="S638" t="str">
        <f t="shared" si="99"/>
        <v>Total Pass Tinggi</v>
      </c>
      <c r="T638" t="str">
        <f t="shared" si="91"/>
        <v>Pass Sukses Tinggi</v>
      </c>
      <c r="U638" t="str">
        <f t="shared" si="92"/>
        <v>Total Shot Rendah</v>
      </c>
      <c r="V638" t="str">
        <f t="shared" si="96"/>
        <v>Shot on Target Tinggi</v>
      </c>
      <c r="W638" t="str">
        <f t="shared" si="97"/>
        <v>Fouls Tinggi</v>
      </c>
      <c r="X638" t="str">
        <f t="shared" si="98"/>
        <v>Corner Rendah</v>
      </c>
      <c r="Y638" t="str">
        <f t="shared" si="93"/>
        <v>Yellow Card Rendah</v>
      </c>
      <c r="Z638" t="str">
        <f t="shared" si="94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Tinggi</v>
      </c>
      <c r="R639" t="str">
        <f t="shared" si="95"/>
        <v>Possession Normal</v>
      </c>
      <c r="S639" t="str">
        <f t="shared" si="99"/>
        <v>Total Pass Normal</v>
      </c>
      <c r="T639" t="str">
        <f t="shared" si="91"/>
        <v>Pass Sukses Normal</v>
      </c>
      <c r="U639" t="str">
        <f t="shared" si="92"/>
        <v>Total Shot Tinggi</v>
      </c>
      <c r="V639" t="str">
        <f t="shared" si="96"/>
        <v>Shot on Target Tinggi</v>
      </c>
      <c r="W639" t="str">
        <f t="shared" si="97"/>
        <v>Fouls Tinggi</v>
      </c>
      <c r="X639" t="str">
        <f t="shared" si="98"/>
        <v>Corner Tinggi</v>
      </c>
      <c r="Y639" t="str">
        <f t="shared" si="93"/>
        <v>Yellow Card Rendah</v>
      </c>
      <c r="Z639" t="str">
        <f t="shared" si="94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Tinggi</v>
      </c>
      <c r="R640" t="str">
        <f t="shared" si="95"/>
        <v>Possession Normal</v>
      </c>
      <c r="S640" t="str">
        <f t="shared" si="99"/>
        <v>Total Pass Normal</v>
      </c>
      <c r="T640" t="str">
        <f t="shared" si="91"/>
        <v>Pass Sukses Tinggi</v>
      </c>
      <c r="U640" t="str">
        <f t="shared" si="92"/>
        <v>Total Shot Tinggi</v>
      </c>
      <c r="V640" t="str">
        <f t="shared" si="96"/>
        <v>Shot on Target Tinggi</v>
      </c>
      <c r="W640" t="str">
        <f t="shared" si="97"/>
        <v>Fouls Tinggi</v>
      </c>
      <c r="X640" t="str">
        <f t="shared" si="98"/>
        <v>Corner Rendah</v>
      </c>
      <c r="Y640" t="str">
        <f t="shared" si="93"/>
        <v>Yellow Card Tinggi</v>
      </c>
      <c r="Z640" t="str">
        <f t="shared" si="94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Tinggi</v>
      </c>
      <c r="R641" t="str">
        <f t="shared" si="95"/>
        <v>Possession Normal</v>
      </c>
      <c r="S641" t="str">
        <f t="shared" si="99"/>
        <v>Total Pass Rendah</v>
      </c>
      <c r="T641" t="str">
        <f t="shared" si="91"/>
        <v>Pass Sukses Rendah</v>
      </c>
      <c r="U641" t="str">
        <f t="shared" si="92"/>
        <v>Total Shot Tinggi</v>
      </c>
      <c r="V641" t="str">
        <f t="shared" si="96"/>
        <v>Shot on Target Tinggi</v>
      </c>
      <c r="W641" t="str">
        <f t="shared" si="97"/>
        <v>Fouls Tinggi</v>
      </c>
      <c r="X641" t="str">
        <f t="shared" si="98"/>
        <v>Corner Tinggi</v>
      </c>
      <c r="Y641" t="str">
        <f t="shared" si="93"/>
        <v>Yellow Card Tinggi</v>
      </c>
      <c r="Z641" t="str">
        <f t="shared" si="94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Rendah</v>
      </c>
      <c r="R642" t="str">
        <f t="shared" si="95"/>
        <v>Possession Rendah</v>
      </c>
      <c r="S642" t="str">
        <f t="shared" si="99"/>
        <v>Total Pass Rendah</v>
      </c>
      <c r="T642" t="str">
        <f t="shared" si="91"/>
        <v>Pass Sukses Rendah</v>
      </c>
      <c r="U642" t="str">
        <f t="shared" si="92"/>
        <v>Total Shot Rendah</v>
      </c>
      <c r="V642" t="str">
        <f t="shared" si="96"/>
        <v>Shot on Target Normal</v>
      </c>
      <c r="W642" t="str">
        <f t="shared" si="97"/>
        <v>Fouls Normal</v>
      </c>
      <c r="X642" t="str">
        <f t="shared" si="98"/>
        <v>Corner Normal</v>
      </c>
      <c r="Y642" t="str">
        <f t="shared" si="93"/>
        <v>Yellow Card Rendah</v>
      </c>
      <c r="Z642" t="str">
        <f t="shared" si="94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IF(B643&gt;$Q$1,"xG Tinggi",IF(B643&gt;($Q$1/5*4),"xG Normal","xG Rendah"))</f>
        <v>xG Tinggi</v>
      </c>
      <c r="R643" t="str">
        <f t="shared" si="95"/>
        <v>Possession Tinggi</v>
      </c>
      <c r="S643" t="str">
        <f t="shared" si="99"/>
        <v>Total Pass Tinggi</v>
      </c>
      <c r="T643" t="str">
        <f t="shared" ref="T643:T706" si="101">IF(E643&gt;$T$1,"Pass Sukses Tinggi",IF(E643&gt;($T$1/5*4),"Pass Sukses Normal","Pass Sukses Rendah"))</f>
        <v>Pass Sukses Tinggi</v>
      </c>
      <c r="U643" t="str">
        <f t="shared" ref="U643:U706" si="102">IF(J643&gt;$U$1,"Total Shot Tinggi",IF(J643&gt;($U$1/5*4),"Total Shot Normal","Total Shot Rendah"))</f>
        <v>Total Shot Tinggi</v>
      </c>
      <c r="V643" t="str">
        <f t="shared" si="96"/>
        <v>Shot on Target Tinggi</v>
      </c>
      <c r="W643" t="str">
        <f t="shared" si="97"/>
        <v>Fouls Tinggi</v>
      </c>
      <c r="X643" t="str">
        <f t="shared" si="98"/>
        <v>Corner Tinggi</v>
      </c>
      <c r="Y643" t="str">
        <f t="shared" ref="Y643:Y706" si="103">IF(N643&lt;$Y$1,"Yellow Card Rendah","Yellow Card Tinggi")</f>
        <v>Yellow Card Rendah</v>
      </c>
      <c r="Z643" t="str">
        <f t="shared" ref="Z643:Z706" si="104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Rendah</v>
      </c>
      <c r="R644" t="str">
        <f t="shared" ref="R644:R707" si="105">IF(C644&gt;$R$1,"Possession Tinggi",IF(C644&gt;($R$1/5*4),"Possession Normal","Possession Rendah"))</f>
        <v>Possession Tinggi</v>
      </c>
      <c r="S644" t="str">
        <f t="shared" si="99"/>
        <v>Total Pass Tinggi</v>
      </c>
      <c r="T644" t="str">
        <f t="shared" si="101"/>
        <v>Pass Sukses Tinggi</v>
      </c>
      <c r="U644" t="str">
        <f t="shared" si="102"/>
        <v>Total Shot Rendah</v>
      </c>
      <c r="V644" t="str">
        <f t="shared" ref="V644:V707" si="106">IF(K644&gt;$V$1,"Shot on Target Tinggi",IF(K644&gt;($V$1/5*4),"Shot on Target Normal","Shot on Target Rendah"))</f>
        <v>Shot on Target Rendah</v>
      </c>
      <c r="W644" t="str">
        <f t="shared" ref="W644:W707" si="107">IF(L644&gt;$W$1,"Fouls Tinggi",IF(L644&gt;($W$1/5*4),"Fouls Normal","Fouls Rendah"))</f>
        <v>Fouls Normal</v>
      </c>
      <c r="X644" t="str">
        <f t="shared" ref="X644:X707" si="108">IF(M644&gt;$X$1,"Corner Tinggi",IF(M644&gt;($X$1/5*4),"Corner Normal","Corner Rendah"))</f>
        <v>Corner Tinggi</v>
      </c>
      <c r="Y644" t="str">
        <f t="shared" si="103"/>
        <v>Yellow Card Rendah</v>
      </c>
      <c r="Z644" t="str">
        <f t="shared" si="104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Tinggi</v>
      </c>
      <c r="R645" t="str">
        <f t="shared" si="105"/>
        <v>Possession Rendah</v>
      </c>
      <c r="S645" t="str">
        <f t="shared" ref="S645:S708" si="109">IF(D645&gt;$S$1,"Total Pass Tinggi",IF(D645&gt;($S$1/5*4),"Total Pass Normal","Total Pass Rendah"))</f>
        <v>Total Pass Normal</v>
      </c>
      <c r="T645" t="str">
        <f t="shared" si="101"/>
        <v>Pass Sukses Normal</v>
      </c>
      <c r="U645" t="str">
        <f t="shared" si="102"/>
        <v>Total Shot Normal</v>
      </c>
      <c r="V645" t="str">
        <f t="shared" si="106"/>
        <v>Shot on Target Tinggi</v>
      </c>
      <c r="W645" t="str">
        <f t="shared" si="107"/>
        <v>Fouls Tinggi</v>
      </c>
      <c r="X645" t="str">
        <f t="shared" si="108"/>
        <v>Corner Normal</v>
      </c>
      <c r="Y645" t="str">
        <f t="shared" si="103"/>
        <v>Yellow Card Tinggi</v>
      </c>
      <c r="Z645" t="str">
        <f t="shared" si="104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Rendah</v>
      </c>
      <c r="R646" t="str">
        <f t="shared" si="105"/>
        <v>Possession Rendah</v>
      </c>
      <c r="S646" t="str">
        <f t="shared" si="109"/>
        <v>Total Pass Normal</v>
      </c>
      <c r="T646" t="str">
        <f t="shared" si="101"/>
        <v>Pass Sukses Normal</v>
      </c>
      <c r="U646" t="str">
        <f t="shared" si="102"/>
        <v>Total Shot Rendah</v>
      </c>
      <c r="V646" t="str">
        <f t="shared" si="106"/>
        <v>Shot on Target Rendah</v>
      </c>
      <c r="W646" t="str">
        <f t="shared" si="107"/>
        <v>Fouls Normal</v>
      </c>
      <c r="X646" t="str">
        <f t="shared" si="108"/>
        <v>Corner Rendah</v>
      </c>
      <c r="Y646" t="str">
        <f t="shared" si="103"/>
        <v>Yellow Card Rendah</v>
      </c>
      <c r="Z646" t="str">
        <f t="shared" si="104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Tinggi</v>
      </c>
      <c r="R647" t="str">
        <f t="shared" si="105"/>
        <v>Possession Normal</v>
      </c>
      <c r="S647" t="str">
        <f t="shared" si="109"/>
        <v>Total Pass Normal</v>
      </c>
      <c r="T647" t="str">
        <f t="shared" si="101"/>
        <v>Pass Sukses Normal</v>
      </c>
      <c r="U647" t="str">
        <f t="shared" si="102"/>
        <v>Total Shot Tinggi</v>
      </c>
      <c r="V647" t="str">
        <f t="shared" si="106"/>
        <v>Shot on Target Normal</v>
      </c>
      <c r="W647" t="str">
        <f t="shared" si="107"/>
        <v>Fouls Rendah</v>
      </c>
      <c r="X647" t="str">
        <f t="shared" si="108"/>
        <v>Corner Normal</v>
      </c>
      <c r="Y647" t="str">
        <f t="shared" si="103"/>
        <v>Yellow Card Rendah</v>
      </c>
      <c r="Z647" t="str">
        <f t="shared" si="104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Normal</v>
      </c>
      <c r="R648" t="str">
        <f t="shared" si="105"/>
        <v>Possession Tinggi</v>
      </c>
      <c r="S648" t="str">
        <f t="shared" si="109"/>
        <v>Total Pass Normal</v>
      </c>
      <c r="T648" t="str">
        <f t="shared" si="101"/>
        <v>Pass Sukses Tinggi</v>
      </c>
      <c r="U648" t="str">
        <f t="shared" si="102"/>
        <v>Total Shot Normal</v>
      </c>
      <c r="V648" t="str">
        <f t="shared" si="106"/>
        <v>Shot on Target Rendah</v>
      </c>
      <c r="W648" t="str">
        <f t="shared" si="107"/>
        <v>Fouls Tinggi</v>
      </c>
      <c r="X648" t="str">
        <f t="shared" si="108"/>
        <v>Corner Tinggi</v>
      </c>
      <c r="Y648" t="str">
        <f t="shared" si="103"/>
        <v>Yellow Card Tinggi</v>
      </c>
      <c r="Z648" t="str">
        <f t="shared" si="104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Rendah</v>
      </c>
      <c r="R649" t="str">
        <f t="shared" si="105"/>
        <v>Possession Tinggi</v>
      </c>
      <c r="S649" t="str">
        <f t="shared" si="109"/>
        <v>Total Pass Tinggi</v>
      </c>
      <c r="T649" t="str">
        <f t="shared" si="101"/>
        <v>Pass Sukses Tinggi</v>
      </c>
      <c r="U649" t="str">
        <f t="shared" si="102"/>
        <v>Total Shot Tinggi</v>
      </c>
      <c r="V649" t="str">
        <f t="shared" si="106"/>
        <v>Shot on Target Rendah</v>
      </c>
      <c r="W649" t="str">
        <f t="shared" si="107"/>
        <v>Fouls Tinggi</v>
      </c>
      <c r="X649" t="str">
        <f t="shared" si="108"/>
        <v>Corner Tinggi</v>
      </c>
      <c r="Y649" t="str">
        <f t="shared" si="103"/>
        <v>Yellow Card Rendah</v>
      </c>
      <c r="Z649" t="str">
        <f t="shared" si="104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Tinggi</v>
      </c>
      <c r="R650" t="str">
        <f t="shared" si="105"/>
        <v>Possession Normal</v>
      </c>
      <c r="S650" t="str">
        <f t="shared" si="109"/>
        <v>Total Pass Normal</v>
      </c>
      <c r="T650" t="str">
        <f t="shared" si="101"/>
        <v>Pass Sukses Normal</v>
      </c>
      <c r="U650" t="str">
        <f t="shared" si="102"/>
        <v>Total Shot Normal</v>
      </c>
      <c r="V650" t="str">
        <f t="shared" si="106"/>
        <v>Shot on Target Tinggi</v>
      </c>
      <c r="W650" t="str">
        <f t="shared" si="107"/>
        <v>Fouls Tinggi</v>
      </c>
      <c r="X650" t="str">
        <f t="shared" si="108"/>
        <v>Corner Rendah</v>
      </c>
      <c r="Y650" t="str">
        <f t="shared" si="103"/>
        <v>Yellow Card Rendah</v>
      </c>
      <c r="Z650" t="str">
        <f t="shared" si="104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Rendah</v>
      </c>
      <c r="R651" t="str">
        <f t="shared" si="105"/>
        <v>Possession Rendah</v>
      </c>
      <c r="S651" t="str">
        <f t="shared" si="109"/>
        <v>Total Pass Normal</v>
      </c>
      <c r="T651" t="str">
        <f t="shared" si="101"/>
        <v>Pass Sukses Normal</v>
      </c>
      <c r="U651" t="str">
        <f t="shared" si="102"/>
        <v>Total Shot Rendah</v>
      </c>
      <c r="V651" t="str">
        <f t="shared" si="106"/>
        <v>Shot on Target Rendah</v>
      </c>
      <c r="W651" t="str">
        <f t="shared" si="107"/>
        <v>Fouls Normal</v>
      </c>
      <c r="X651" t="str">
        <f t="shared" si="108"/>
        <v>Corner Rendah</v>
      </c>
      <c r="Y651" t="str">
        <f t="shared" si="103"/>
        <v>Yellow Card Rendah</v>
      </c>
      <c r="Z651" t="str">
        <f t="shared" si="104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Rendah</v>
      </c>
      <c r="R652" t="str">
        <f t="shared" si="105"/>
        <v>Possession Normal</v>
      </c>
      <c r="S652" t="str">
        <f t="shared" si="109"/>
        <v>Total Pass Tinggi</v>
      </c>
      <c r="T652" t="str">
        <f t="shared" si="101"/>
        <v>Pass Sukses Tinggi</v>
      </c>
      <c r="U652" t="str">
        <f t="shared" si="102"/>
        <v>Total Shot Rendah</v>
      </c>
      <c r="V652" t="str">
        <f t="shared" si="106"/>
        <v>Shot on Target Rendah</v>
      </c>
      <c r="W652" t="str">
        <f t="shared" si="107"/>
        <v>Fouls Rendah</v>
      </c>
      <c r="X652" t="str">
        <f t="shared" si="108"/>
        <v>Corner Rendah</v>
      </c>
      <c r="Y652" t="str">
        <f t="shared" si="103"/>
        <v>Yellow Card Rendah</v>
      </c>
      <c r="Z652" t="str">
        <f t="shared" si="104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Rendah</v>
      </c>
      <c r="R653" t="str">
        <f t="shared" si="105"/>
        <v>Possession Tinggi</v>
      </c>
      <c r="S653" t="str">
        <f t="shared" si="109"/>
        <v>Total Pass Tinggi</v>
      </c>
      <c r="T653" t="str">
        <f t="shared" si="101"/>
        <v>Pass Sukses Tinggi</v>
      </c>
      <c r="U653" t="str">
        <f t="shared" si="102"/>
        <v>Total Shot Tinggi</v>
      </c>
      <c r="V653" t="str">
        <f t="shared" si="106"/>
        <v>Shot on Target Rendah</v>
      </c>
      <c r="W653" t="str">
        <f t="shared" si="107"/>
        <v>Fouls Rendah</v>
      </c>
      <c r="X653" t="str">
        <f t="shared" si="108"/>
        <v>Corner Rendah</v>
      </c>
      <c r="Y653" t="str">
        <f t="shared" si="103"/>
        <v>Yellow Card Rendah</v>
      </c>
      <c r="Z653" t="str">
        <f t="shared" si="104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Rendah</v>
      </c>
      <c r="R654" t="str">
        <f t="shared" si="105"/>
        <v>Possession Normal</v>
      </c>
      <c r="S654" t="str">
        <f t="shared" si="109"/>
        <v>Total Pass Normal</v>
      </c>
      <c r="T654" t="str">
        <f t="shared" si="101"/>
        <v>Pass Sukses Normal</v>
      </c>
      <c r="U654" t="str">
        <f t="shared" si="102"/>
        <v>Total Shot Rendah</v>
      </c>
      <c r="V654" t="str">
        <f t="shared" si="106"/>
        <v>Shot on Target Rendah</v>
      </c>
      <c r="W654" t="str">
        <f t="shared" si="107"/>
        <v>Fouls Tinggi</v>
      </c>
      <c r="X654" t="str">
        <f t="shared" si="108"/>
        <v>Corner Tinggi</v>
      </c>
      <c r="Y654" t="str">
        <f t="shared" si="103"/>
        <v>Yellow Card Rendah</v>
      </c>
      <c r="Z654" t="str">
        <f t="shared" si="104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Tinggi</v>
      </c>
      <c r="R655" t="str">
        <f t="shared" si="105"/>
        <v>Possession Normal</v>
      </c>
      <c r="S655" t="str">
        <f t="shared" si="109"/>
        <v>Total Pass Rendah</v>
      </c>
      <c r="T655" t="str">
        <f t="shared" si="101"/>
        <v>Pass Sukses Rendah</v>
      </c>
      <c r="U655" t="str">
        <f t="shared" si="102"/>
        <v>Total Shot Tinggi</v>
      </c>
      <c r="V655" t="str">
        <f t="shared" si="106"/>
        <v>Shot on Target Tinggi</v>
      </c>
      <c r="W655" t="str">
        <f t="shared" si="107"/>
        <v>Fouls Rendah</v>
      </c>
      <c r="X655" t="str">
        <f t="shared" si="108"/>
        <v>Corner Rendah</v>
      </c>
      <c r="Y655" t="str">
        <f t="shared" si="103"/>
        <v>Yellow Card Tinggi</v>
      </c>
      <c r="Z655" t="str">
        <f t="shared" si="104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Rendah</v>
      </c>
      <c r="R656" t="str">
        <f t="shared" si="105"/>
        <v>Possession Rendah</v>
      </c>
      <c r="S656" t="str">
        <f t="shared" si="109"/>
        <v>Total Pass Rendah</v>
      </c>
      <c r="T656" t="str">
        <f t="shared" si="101"/>
        <v>Pass Sukses Rendah</v>
      </c>
      <c r="U656" t="str">
        <f t="shared" si="102"/>
        <v>Total Shot Rendah</v>
      </c>
      <c r="V656" t="str">
        <f t="shared" si="106"/>
        <v>Shot on Target Normal</v>
      </c>
      <c r="W656" t="str">
        <f t="shared" si="107"/>
        <v>Fouls Normal</v>
      </c>
      <c r="X656" t="str">
        <f t="shared" si="108"/>
        <v>Corner Rendah</v>
      </c>
      <c r="Y656" t="str">
        <f t="shared" si="103"/>
        <v>Yellow Card Rendah</v>
      </c>
      <c r="Z656" t="str">
        <f t="shared" si="104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Normal</v>
      </c>
      <c r="R657" t="str">
        <f t="shared" si="105"/>
        <v>Possession Normal</v>
      </c>
      <c r="S657" t="str">
        <f t="shared" si="109"/>
        <v>Total Pass Rendah</v>
      </c>
      <c r="T657" t="str">
        <f t="shared" si="101"/>
        <v>Pass Sukses Rendah</v>
      </c>
      <c r="U657" t="str">
        <f t="shared" si="102"/>
        <v>Total Shot Normal</v>
      </c>
      <c r="V657" t="str">
        <f t="shared" si="106"/>
        <v>Shot on Target Normal</v>
      </c>
      <c r="W657" t="str">
        <f t="shared" si="107"/>
        <v>Fouls Rendah</v>
      </c>
      <c r="X657" t="str">
        <f t="shared" si="108"/>
        <v>Corner Normal</v>
      </c>
      <c r="Y657" t="str">
        <f t="shared" si="103"/>
        <v>Yellow Card Rendah</v>
      </c>
      <c r="Z657" t="str">
        <f t="shared" si="104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Normal</v>
      </c>
      <c r="R658" t="str">
        <f t="shared" si="105"/>
        <v>Possession Rendah</v>
      </c>
      <c r="S658" t="str">
        <f t="shared" si="109"/>
        <v>Total Pass Rendah</v>
      </c>
      <c r="T658" t="str">
        <f t="shared" si="101"/>
        <v>Pass Sukses Rendah</v>
      </c>
      <c r="U658" t="str">
        <f t="shared" si="102"/>
        <v>Total Shot Normal</v>
      </c>
      <c r="V658" t="str">
        <f t="shared" si="106"/>
        <v>Shot on Target Normal</v>
      </c>
      <c r="W658" t="str">
        <f t="shared" si="107"/>
        <v>Fouls Tinggi</v>
      </c>
      <c r="X658" t="str">
        <f t="shared" si="108"/>
        <v>Corner Normal</v>
      </c>
      <c r="Y658" t="str">
        <f t="shared" si="103"/>
        <v>Yellow Card Rendah</v>
      </c>
      <c r="Z658" t="str">
        <f t="shared" si="104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Rendah</v>
      </c>
      <c r="R659" t="str">
        <f t="shared" si="105"/>
        <v>Possession Normal</v>
      </c>
      <c r="S659" t="str">
        <f t="shared" si="109"/>
        <v>Total Pass Normal</v>
      </c>
      <c r="T659" t="str">
        <f t="shared" si="101"/>
        <v>Pass Sukses Normal</v>
      </c>
      <c r="U659" t="str">
        <f t="shared" si="102"/>
        <v>Total Shot Rendah</v>
      </c>
      <c r="V659" t="str">
        <f t="shared" si="106"/>
        <v>Shot on Target Rendah</v>
      </c>
      <c r="W659" t="str">
        <f t="shared" si="107"/>
        <v>Fouls Tinggi</v>
      </c>
      <c r="X659" t="str">
        <f t="shared" si="108"/>
        <v>Corner Rendah</v>
      </c>
      <c r="Y659" t="str">
        <f t="shared" si="103"/>
        <v>Yellow Card Rendah</v>
      </c>
      <c r="Z659" t="str">
        <f t="shared" si="104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Tinggi</v>
      </c>
      <c r="R660" t="str">
        <f t="shared" si="105"/>
        <v>Possession Rendah</v>
      </c>
      <c r="S660" t="str">
        <f t="shared" si="109"/>
        <v>Total Pass Rendah</v>
      </c>
      <c r="T660" t="str">
        <f t="shared" si="101"/>
        <v>Pass Sukses Rendah</v>
      </c>
      <c r="U660" t="str">
        <f t="shared" si="102"/>
        <v>Total Shot Tinggi</v>
      </c>
      <c r="V660" t="str">
        <f t="shared" si="106"/>
        <v>Shot on Target Tinggi</v>
      </c>
      <c r="W660" t="str">
        <f t="shared" si="107"/>
        <v>Fouls Tinggi</v>
      </c>
      <c r="X660" t="str">
        <f t="shared" si="108"/>
        <v>Corner Tinggi</v>
      </c>
      <c r="Y660" t="str">
        <f t="shared" si="103"/>
        <v>Yellow Card Tinggi</v>
      </c>
      <c r="Z660" t="str">
        <f t="shared" si="104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Tinggi</v>
      </c>
      <c r="R661" t="str">
        <f t="shared" si="105"/>
        <v>Possession Tinggi</v>
      </c>
      <c r="S661" t="str">
        <f t="shared" si="109"/>
        <v>Total Pass Tinggi</v>
      </c>
      <c r="T661" t="str">
        <f t="shared" si="101"/>
        <v>Pass Sukses Tinggi</v>
      </c>
      <c r="U661" t="str">
        <f t="shared" si="102"/>
        <v>Total Shot Tinggi</v>
      </c>
      <c r="V661" t="str">
        <f t="shared" si="106"/>
        <v>Shot on Target Tinggi</v>
      </c>
      <c r="W661" t="str">
        <f t="shared" si="107"/>
        <v>Fouls Normal</v>
      </c>
      <c r="X661" t="str">
        <f t="shared" si="108"/>
        <v>Corner Tinggi</v>
      </c>
      <c r="Y661" t="str">
        <f t="shared" si="103"/>
        <v>Yellow Card Rendah</v>
      </c>
      <c r="Z661" t="str">
        <f t="shared" si="104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Normal</v>
      </c>
      <c r="R662" t="str">
        <f t="shared" si="105"/>
        <v>Possession Normal</v>
      </c>
      <c r="S662" t="str">
        <f t="shared" si="109"/>
        <v>Total Pass Normal</v>
      </c>
      <c r="T662" t="str">
        <f t="shared" si="101"/>
        <v>Pass Sukses Normal</v>
      </c>
      <c r="U662" t="str">
        <f t="shared" si="102"/>
        <v>Total Shot Rendah</v>
      </c>
      <c r="V662" t="str">
        <f t="shared" si="106"/>
        <v>Shot on Target Rendah</v>
      </c>
      <c r="W662" t="str">
        <f t="shared" si="107"/>
        <v>Fouls Tinggi</v>
      </c>
      <c r="X662" t="str">
        <f t="shared" si="108"/>
        <v>Corner Rendah</v>
      </c>
      <c r="Y662" t="str">
        <f t="shared" si="103"/>
        <v>Yellow Card Rendah</v>
      </c>
      <c r="Z662" t="str">
        <f t="shared" si="104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Rendah</v>
      </c>
      <c r="R663" t="str">
        <f t="shared" si="105"/>
        <v>Possession Normal</v>
      </c>
      <c r="S663" t="str">
        <f t="shared" si="109"/>
        <v>Total Pass Normal</v>
      </c>
      <c r="T663" t="str">
        <f t="shared" si="101"/>
        <v>Pass Sukses Normal</v>
      </c>
      <c r="U663" t="str">
        <f t="shared" si="102"/>
        <v>Total Shot Rendah</v>
      </c>
      <c r="V663" t="str">
        <f t="shared" si="106"/>
        <v>Shot on Target Tinggi</v>
      </c>
      <c r="W663" t="str">
        <f t="shared" si="107"/>
        <v>Fouls Rendah</v>
      </c>
      <c r="X663" t="str">
        <f t="shared" si="108"/>
        <v>Corner Normal</v>
      </c>
      <c r="Y663" t="str">
        <f t="shared" si="103"/>
        <v>Yellow Card Rendah</v>
      </c>
      <c r="Z663" t="str">
        <f t="shared" si="104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Tinggi</v>
      </c>
      <c r="R664" t="str">
        <f t="shared" si="105"/>
        <v>Possession Normal</v>
      </c>
      <c r="S664" t="str">
        <f t="shared" si="109"/>
        <v>Total Pass Normal</v>
      </c>
      <c r="T664" t="str">
        <f t="shared" si="101"/>
        <v>Pass Sukses Rendah</v>
      </c>
      <c r="U664" t="str">
        <f t="shared" si="102"/>
        <v>Total Shot Normal</v>
      </c>
      <c r="V664" t="str">
        <f t="shared" si="106"/>
        <v>Shot on Target Tinggi</v>
      </c>
      <c r="W664" t="str">
        <f t="shared" si="107"/>
        <v>Fouls Tinggi</v>
      </c>
      <c r="X664" t="str">
        <f t="shared" si="108"/>
        <v>Corner Rendah</v>
      </c>
      <c r="Y664" t="str">
        <f t="shared" si="103"/>
        <v>Yellow Card Rendah</v>
      </c>
      <c r="Z664" t="str">
        <f t="shared" si="104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Tinggi</v>
      </c>
      <c r="R665" t="str">
        <f t="shared" si="105"/>
        <v>Possession Rendah</v>
      </c>
      <c r="S665" t="str">
        <f t="shared" si="109"/>
        <v>Total Pass Rendah</v>
      </c>
      <c r="T665" t="str">
        <f t="shared" si="101"/>
        <v>Pass Sukses Rendah</v>
      </c>
      <c r="U665" t="str">
        <f t="shared" si="102"/>
        <v>Total Shot Tinggi</v>
      </c>
      <c r="V665" t="str">
        <f t="shared" si="106"/>
        <v>Shot on Target Rendah</v>
      </c>
      <c r="W665" t="str">
        <f t="shared" si="107"/>
        <v>Fouls Normal</v>
      </c>
      <c r="X665" t="str">
        <f t="shared" si="108"/>
        <v>Corner Normal</v>
      </c>
      <c r="Y665" t="str">
        <f t="shared" si="103"/>
        <v>Yellow Card Tinggi</v>
      </c>
      <c r="Z665" t="str">
        <f t="shared" si="104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Rendah</v>
      </c>
      <c r="R666" t="str">
        <f t="shared" si="105"/>
        <v>Possession Rendah</v>
      </c>
      <c r="S666" t="str">
        <f t="shared" si="109"/>
        <v>Total Pass Normal</v>
      </c>
      <c r="T666" t="str">
        <f t="shared" si="101"/>
        <v>Pass Sukses Normal</v>
      </c>
      <c r="U666" t="str">
        <f t="shared" si="102"/>
        <v>Total Shot Rendah</v>
      </c>
      <c r="V666" t="str">
        <f t="shared" si="106"/>
        <v>Shot on Target Rendah</v>
      </c>
      <c r="W666" t="str">
        <f t="shared" si="107"/>
        <v>Fouls Tinggi</v>
      </c>
      <c r="X666" t="str">
        <f t="shared" si="108"/>
        <v>Corner Rendah</v>
      </c>
      <c r="Y666" t="str">
        <f t="shared" si="103"/>
        <v>Yellow Card Rendah</v>
      </c>
      <c r="Z666" t="str">
        <f t="shared" si="104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Rendah</v>
      </c>
      <c r="R667" t="str">
        <f t="shared" si="105"/>
        <v>Possession Normal</v>
      </c>
      <c r="S667" t="str">
        <f t="shared" si="109"/>
        <v>Total Pass Rendah</v>
      </c>
      <c r="T667" t="str">
        <f t="shared" si="101"/>
        <v>Pass Sukses Rendah</v>
      </c>
      <c r="U667" t="str">
        <f t="shared" si="102"/>
        <v>Total Shot Rendah</v>
      </c>
      <c r="V667" t="str">
        <f t="shared" si="106"/>
        <v>Shot on Target Normal</v>
      </c>
      <c r="W667" t="str">
        <f t="shared" si="107"/>
        <v>Fouls Rendah</v>
      </c>
      <c r="X667" t="str">
        <f t="shared" si="108"/>
        <v>Corner Rendah</v>
      </c>
      <c r="Y667" t="str">
        <f t="shared" si="103"/>
        <v>Yellow Card Rendah</v>
      </c>
      <c r="Z667" t="str">
        <f t="shared" si="104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Rendah</v>
      </c>
      <c r="R668" t="str">
        <f t="shared" si="105"/>
        <v>Possession Tinggi</v>
      </c>
      <c r="S668" t="str">
        <f t="shared" si="109"/>
        <v>Total Pass Tinggi</v>
      </c>
      <c r="T668" t="str">
        <f t="shared" si="101"/>
        <v>Pass Sukses Tinggi</v>
      </c>
      <c r="U668" t="str">
        <f t="shared" si="102"/>
        <v>Total Shot Rendah</v>
      </c>
      <c r="V668" t="str">
        <f t="shared" si="106"/>
        <v>Shot on Target Rendah</v>
      </c>
      <c r="W668" t="str">
        <f t="shared" si="107"/>
        <v>Fouls Tinggi</v>
      </c>
      <c r="X668" t="str">
        <f t="shared" si="108"/>
        <v>Corner Rendah</v>
      </c>
      <c r="Y668" t="str">
        <f t="shared" si="103"/>
        <v>Yellow Card Tinggi</v>
      </c>
      <c r="Z668" t="str">
        <f t="shared" si="104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Rendah</v>
      </c>
      <c r="R669" t="str">
        <f t="shared" si="105"/>
        <v>Possession Normal</v>
      </c>
      <c r="S669" t="str">
        <f t="shared" si="109"/>
        <v>Total Pass Normal</v>
      </c>
      <c r="T669" t="str">
        <f t="shared" si="101"/>
        <v>Pass Sukses Normal</v>
      </c>
      <c r="U669" t="str">
        <f t="shared" si="102"/>
        <v>Total Shot Normal</v>
      </c>
      <c r="V669" t="str">
        <f t="shared" si="106"/>
        <v>Shot on Target Normal</v>
      </c>
      <c r="W669" t="str">
        <f t="shared" si="107"/>
        <v>Fouls Normal</v>
      </c>
      <c r="X669" t="str">
        <f t="shared" si="108"/>
        <v>Corner Normal</v>
      </c>
      <c r="Y669" t="str">
        <f t="shared" si="103"/>
        <v>Yellow Card Rendah</v>
      </c>
      <c r="Z669" t="str">
        <f t="shared" si="104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Rendah</v>
      </c>
      <c r="R670" t="str">
        <f t="shared" si="105"/>
        <v>Possession Normal</v>
      </c>
      <c r="S670" t="str">
        <f t="shared" si="109"/>
        <v>Total Pass Tinggi</v>
      </c>
      <c r="T670" t="str">
        <f t="shared" si="101"/>
        <v>Pass Sukses Normal</v>
      </c>
      <c r="U670" t="str">
        <f t="shared" si="102"/>
        <v>Total Shot Tinggi</v>
      </c>
      <c r="V670" t="str">
        <f t="shared" si="106"/>
        <v>Shot on Target Tinggi</v>
      </c>
      <c r="W670" t="str">
        <f t="shared" si="107"/>
        <v>Fouls Rendah</v>
      </c>
      <c r="X670" t="str">
        <f t="shared" si="108"/>
        <v>Corner Rendah</v>
      </c>
      <c r="Y670" t="str">
        <f t="shared" si="103"/>
        <v>Yellow Card Rendah</v>
      </c>
      <c r="Z670" t="str">
        <f t="shared" si="104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Rendah</v>
      </c>
      <c r="R671" t="str">
        <f t="shared" si="105"/>
        <v>Possession Normal</v>
      </c>
      <c r="S671" t="str">
        <f t="shared" si="109"/>
        <v>Total Pass Tinggi</v>
      </c>
      <c r="T671" t="str">
        <f t="shared" si="101"/>
        <v>Pass Sukses Tinggi</v>
      </c>
      <c r="U671" t="str">
        <f t="shared" si="102"/>
        <v>Total Shot Rendah</v>
      </c>
      <c r="V671" t="str">
        <f t="shared" si="106"/>
        <v>Shot on Target Rendah</v>
      </c>
      <c r="W671" t="str">
        <f t="shared" si="107"/>
        <v>Fouls Normal</v>
      </c>
      <c r="X671" t="str">
        <f t="shared" si="108"/>
        <v>Corner Rendah</v>
      </c>
      <c r="Y671" t="str">
        <f t="shared" si="103"/>
        <v>Yellow Card Rendah</v>
      </c>
      <c r="Z671" t="str">
        <f t="shared" si="104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Normal</v>
      </c>
      <c r="R672" t="str">
        <f t="shared" si="105"/>
        <v>Possession Tinggi</v>
      </c>
      <c r="S672" t="str">
        <f t="shared" si="109"/>
        <v>Total Pass Tinggi</v>
      </c>
      <c r="T672" t="str">
        <f t="shared" si="101"/>
        <v>Pass Sukses Tinggi</v>
      </c>
      <c r="U672" t="str">
        <f t="shared" si="102"/>
        <v>Total Shot Rendah</v>
      </c>
      <c r="V672" t="str">
        <f t="shared" si="106"/>
        <v>Shot on Target Rendah</v>
      </c>
      <c r="W672" t="str">
        <f t="shared" si="107"/>
        <v>Fouls Tinggi</v>
      </c>
      <c r="X672" t="str">
        <f t="shared" si="108"/>
        <v>Corner Rendah</v>
      </c>
      <c r="Y672" t="str">
        <f t="shared" si="103"/>
        <v>Yellow Card Rendah</v>
      </c>
      <c r="Z672" t="str">
        <f t="shared" si="104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Tinggi</v>
      </c>
      <c r="R673" t="str">
        <f t="shared" si="105"/>
        <v>Possession Tinggi</v>
      </c>
      <c r="S673" t="str">
        <f t="shared" si="109"/>
        <v>Total Pass Tinggi</v>
      </c>
      <c r="T673" t="str">
        <f t="shared" si="101"/>
        <v>Pass Sukses Tinggi</v>
      </c>
      <c r="U673" t="str">
        <f t="shared" si="102"/>
        <v>Total Shot Tinggi</v>
      </c>
      <c r="V673" t="str">
        <f t="shared" si="106"/>
        <v>Shot on Target Tinggi</v>
      </c>
      <c r="W673" t="str">
        <f t="shared" si="107"/>
        <v>Fouls Tinggi</v>
      </c>
      <c r="X673" t="str">
        <f t="shared" si="108"/>
        <v>Corner Tinggi</v>
      </c>
      <c r="Y673" t="str">
        <f t="shared" si="103"/>
        <v>Yellow Card Tinggi</v>
      </c>
      <c r="Z673" t="str">
        <f t="shared" si="104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Normal</v>
      </c>
      <c r="R674" t="str">
        <f t="shared" si="105"/>
        <v>Possession Rendah</v>
      </c>
      <c r="S674" t="str">
        <f t="shared" si="109"/>
        <v>Total Pass Rendah</v>
      </c>
      <c r="T674" t="str">
        <f t="shared" si="101"/>
        <v>Pass Sukses Rendah</v>
      </c>
      <c r="U674" t="str">
        <f t="shared" si="102"/>
        <v>Total Shot Rendah</v>
      </c>
      <c r="V674" t="str">
        <f t="shared" si="106"/>
        <v>Shot on Target Rendah</v>
      </c>
      <c r="W674" t="str">
        <f t="shared" si="107"/>
        <v>Fouls Tinggi</v>
      </c>
      <c r="X674" t="str">
        <f t="shared" si="108"/>
        <v>Corner Rendah</v>
      </c>
      <c r="Y674" t="str">
        <f t="shared" si="103"/>
        <v>Yellow Card Rendah</v>
      </c>
      <c r="Z674" t="str">
        <f t="shared" si="104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Normal</v>
      </c>
      <c r="R675" t="str">
        <f t="shared" si="105"/>
        <v>Possession Normal</v>
      </c>
      <c r="S675" t="str">
        <f t="shared" si="109"/>
        <v>Total Pass Normal</v>
      </c>
      <c r="T675" t="str">
        <f t="shared" si="101"/>
        <v>Pass Sukses Normal</v>
      </c>
      <c r="U675" t="str">
        <f t="shared" si="102"/>
        <v>Total Shot Rendah</v>
      </c>
      <c r="V675" t="str">
        <f t="shared" si="106"/>
        <v>Shot on Target Tinggi</v>
      </c>
      <c r="W675" t="str">
        <f t="shared" si="107"/>
        <v>Fouls Normal</v>
      </c>
      <c r="X675" t="str">
        <f t="shared" si="108"/>
        <v>Corner Rendah</v>
      </c>
      <c r="Y675" t="str">
        <f t="shared" si="103"/>
        <v>Yellow Card Tinggi</v>
      </c>
      <c r="Z675" t="str">
        <f t="shared" si="104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Rendah</v>
      </c>
      <c r="R676" t="str">
        <f t="shared" si="105"/>
        <v>Possession Rendah</v>
      </c>
      <c r="S676" t="str">
        <f t="shared" si="109"/>
        <v>Total Pass Rendah</v>
      </c>
      <c r="T676" t="str">
        <f t="shared" si="101"/>
        <v>Pass Sukses Rendah</v>
      </c>
      <c r="U676" t="str">
        <f t="shared" si="102"/>
        <v>Total Shot Rendah</v>
      </c>
      <c r="V676" t="str">
        <f t="shared" si="106"/>
        <v>Shot on Target Rendah</v>
      </c>
      <c r="W676" t="str">
        <f t="shared" si="107"/>
        <v>Fouls Rendah</v>
      </c>
      <c r="X676" t="str">
        <f t="shared" si="108"/>
        <v>Corner Rendah</v>
      </c>
      <c r="Y676" t="str">
        <f t="shared" si="103"/>
        <v>Yellow Card Tinggi</v>
      </c>
      <c r="Z676" t="str">
        <f t="shared" si="104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Tinggi</v>
      </c>
      <c r="R677" t="str">
        <f t="shared" si="105"/>
        <v>Possession Tinggi</v>
      </c>
      <c r="S677" t="str">
        <f t="shared" si="109"/>
        <v>Total Pass Normal</v>
      </c>
      <c r="T677" t="str">
        <f t="shared" si="101"/>
        <v>Pass Sukses Normal</v>
      </c>
      <c r="U677" t="str">
        <f t="shared" si="102"/>
        <v>Total Shot Normal</v>
      </c>
      <c r="V677" t="str">
        <f t="shared" si="106"/>
        <v>Shot on Target Rendah</v>
      </c>
      <c r="W677" t="str">
        <f t="shared" si="107"/>
        <v>Fouls Tinggi</v>
      </c>
      <c r="X677" t="str">
        <f t="shared" si="108"/>
        <v>Corner Normal</v>
      </c>
      <c r="Y677" t="str">
        <f t="shared" si="103"/>
        <v>Yellow Card Rendah</v>
      </c>
      <c r="Z677" t="str">
        <f t="shared" si="104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Rendah</v>
      </c>
      <c r="R678" t="str">
        <f t="shared" si="105"/>
        <v>Possession Tinggi</v>
      </c>
      <c r="S678" t="str">
        <f t="shared" si="109"/>
        <v>Total Pass Tinggi</v>
      </c>
      <c r="T678" t="str">
        <f t="shared" si="101"/>
        <v>Pass Sukses Tinggi</v>
      </c>
      <c r="U678" t="str">
        <f t="shared" si="102"/>
        <v>Total Shot Rendah</v>
      </c>
      <c r="V678" t="str">
        <f t="shared" si="106"/>
        <v>Shot on Target Rendah</v>
      </c>
      <c r="W678" t="str">
        <f t="shared" si="107"/>
        <v>Fouls Normal</v>
      </c>
      <c r="X678" t="str">
        <f t="shared" si="108"/>
        <v>Corner Rendah</v>
      </c>
      <c r="Y678" t="str">
        <f t="shared" si="103"/>
        <v>Yellow Card Rendah</v>
      </c>
      <c r="Z678" t="str">
        <f t="shared" si="104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Rendah</v>
      </c>
      <c r="R679" t="str">
        <f t="shared" si="105"/>
        <v>Possession Rendah</v>
      </c>
      <c r="S679" t="str">
        <f t="shared" si="109"/>
        <v>Total Pass Rendah</v>
      </c>
      <c r="T679" t="str">
        <f t="shared" si="101"/>
        <v>Pass Sukses Rendah</v>
      </c>
      <c r="U679" t="str">
        <f t="shared" si="102"/>
        <v>Total Shot Rendah</v>
      </c>
      <c r="V679" t="str">
        <f t="shared" si="106"/>
        <v>Shot on Target Rendah</v>
      </c>
      <c r="W679" t="str">
        <f t="shared" si="107"/>
        <v>Fouls Normal</v>
      </c>
      <c r="X679" t="str">
        <f t="shared" si="108"/>
        <v>Corner Normal</v>
      </c>
      <c r="Y679" t="str">
        <f t="shared" si="103"/>
        <v>Yellow Card Rendah</v>
      </c>
      <c r="Z679" t="str">
        <f t="shared" si="104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Rendah</v>
      </c>
      <c r="R680" t="str">
        <f t="shared" si="105"/>
        <v>Possession Normal</v>
      </c>
      <c r="S680" t="str">
        <f t="shared" si="109"/>
        <v>Total Pass Normal</v>
      </c>
      <c r="T680" t="str">
        <f t="shared" si="101"/>
        <v>Pass Sukses Tinggi</v>
      </c>
      <c r="U680" t="str">
        <f t="shared" si="102"/>
        <v>Total Shot Rendah</v>
      </c>
      <c r="V680" t="str">
        <f t="shared" si="106"/>
        <v>Shot on Target Rendah</v>
      </c>
      <c r="W680" t="str">
        <f t="shared" si="107"/>
        <v>Fouls Tinggi</v>
      </c>
      <c r="X680" t="str">
        <f t="shared" si="108"/>
        <v>Corner Tinggi</v>
      </c>
      <c r="Y680" t="str">
        <f t="shared" si="103"/>
        <v>Yellow Card Tinggi</v>
      </c>
      <c r="Z680" t="str">
        <f t="shared" si="104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Tinggi</v>
      </c>
      <c r="R681" t="str">
        <f t="shared" si="105"/>
        <v>Possession Tinggi</v>
      </c>
      <c r="S681" t="str">
        <f t="shared" si="109"/>
        <v>Total Pass Tinggi</v>
      </c>
      <c r="T681" t="str">
        <f t="shared" si="101"/>
        <v>Pass Sukses Tinggi</v>
      </c>
      <c r="U681" t="str">
        <f t="shared" si="102"/>
        <v>Total Shot Tinggi</v>
      </c>
      <c r="V681" t="str">
        <f t="shared" si="106"/>
        <v>Shot on Target Tinggi</v>
      </c>
      <c r="W681" t="str">
        <f t="shared" si="107"/>
        <v>Fouls Tinggi</v>
      </c>
      <c r="X681" t="str">
        <f t="shared" si="108"/>
        <v>Corner Tinggi</v>
      </c>
      <c r="Y681" t="str">
        <f t="shared" si="103"/>
        <v>Yellow Card Rendah</v>
      </c>
      <c r="Z681" t="str">
        <f t="shared" si="104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Rendah</v>
      </c>
      <c r="R682" t="str">
        <f t="shared" si="105"/>
        <v>Possession Tinggi</v>
      </c>
      <c r="S682" t="str">
        <f t="shared" si="109"/>
        <v>Total Pass Tinggi</v>
      </c>
      <c r="T682" t="str">
        <f t="shared" si="101"/>
        <v>Pass Sukses Tinggi</v>
      </c>
      <c r="U682" t="str">
        <f t="shared" si="102"/>
        <v>Total Shot Normal</v>
      </c>
      <c r="V682" t="str">
        <f t="shared" si="106"/>
        <v>Shot on Target Tinggi</v>
      </c>
      <c r="W682" t="str">
        <f t="shared" si="107"/>
        <v>Fouls Tinggi</v>
      </c>
      <c r="X682" t="str">
        <f t="shared" si="108"/>
        <v>Corner Rendah</v>
      </c>
      <c r="Y682" t="str">
        <f t="shared" si="103"/>
        <v>Yellow Card Rendah</v>
      </c>
      <c r="Z682" t="str">
        <f t="shared" si="104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Tinggi</v>
      </c>
      <c r="R683" t="str">
        <f t="shared" si="105"/>
        <v>Possession Tinggi</v>
      </c>
      <c r="S683" t="str">
        <f t="shared" si="109"/>
        <v>Total Pass Normal</v>
      </c>
      <c r="T683" t="str">
        <f t="shared" si="101"/>
        <v>Pass Sukses Normal</v>
      </c>
      <c r="U683" t="str">
        <f t="shared" si="102"/>
        <v>Total Shot Tinggi</v>
      </c>
      <c r="V683" t="str">
        <f t="shared" si="106"/>
        <v>Shot on Target Tinggi</v>
      </c>
      <c r="W683" t="str">
        <f t="shared" si="107"/>
        <v>Fouls Tinggi</v>
      </c>
      <c r="X683" t="str">
        <f t="shared" si="108"/>
        <v>Corner Tinggi</v>
      </c>
      <c r="Y683" t="str">
        <f t="shared" si="103"/>
        <v>Yellow Card Rendah</v>
      </c>
      <c r="Z683" t="str">
        <f t="shared" si="104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Tinggi</v>
      </c>
      <c r="R684" t="str">
        <f t="shared" si="105"/>
        <v>Possession Normal</v>
      </c>
      <c r="S684" t="str">
        <f t="shared" si="109"/>
        <v>Total Pass Normal</v>
      </c>
      <c r="T684" t="str">
        <f t="shared" si="101"/>
        <v>Pass Sukses Rendah</v>
      </c>
      <c r="U684" t="str">
        <f t="shared" si="102"/>
        <v>Total Shot Normal</v>
      </c>
      <c r="V684" t="str">
        <f t="shared" si="106"/>
        <v>Shot on Target Normal</v>
      </c>
      <c r="W684" t="str">
        <f t="shared" si="107"/>
        <v>Fouls Tinggi</v>
      </c>
      <c r="X684" t="str">
        <f t="shared" si="108"/>
        <v>Corner Tinggi</v>
      </c>
      <c r="Y684" t="str">
        <f t="shared" si="103"/>
        <v>Yellow Card Rendah</v>
      </c>
      <c r="Z684" t="str">
        <f t="shared" si="104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Tinggi</v>
      </c>
      <c r="R685" t="str">
        <f t="shared" si="105"/>
        <v>Possession Normal</v>
      </c>
      <c r="S685" t="str">
        <f t="shared" si="109"/>
        <v>Total Pass Normal</v>
      </c>
      <c r="T685" t="str">
        <f t="shared" si="101"/>
        <v>Pass Sukses Normal</v>
      </c>
      <c r="U685" t="str">
        <f t="shared" si="102"/>
        <v>Total Shot Tinggi</v>
      </c>
      <c r="V685" t="str">
        <f t="shared" si="106"/>
        <v>Shot on Target Rendah</v>
      </c>
      <c r="W685" t="str">
        <f t="shared" si="107"/>
        <v>Fouls Tinggi</v>
      </c>
      <c r="X685" t="str">
        <f t="shared" si="108"/>
        <v>Corner Rendah</v>
      </c>
      <c r="Y685" t="str">
        <f t="shared" si="103"/>
        <v>Yellow Card Rendah</v>
      </c>
      <c r="Z685" t="str">
        <f t="shared" si="104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Normal</v>
      </c>
      <c r="R686" t="str">
        <f t="shared" si="105"/>
        <v>Possession Tinggi</v>
      </c>
      <c r="S686" t="str">
        <f t="shared" si="109"/>
        <v>Total Pass Tinggi</v>
      </c>
      <c r="T686" t="str">
        <f t="shared" si="101"/>
        <v>Pass Sukses Tinggi</v>
      </c>
      <c r="U686" t="str">
        <f t="shared" si="102"/>
        <v>Total Shot Tinggi</v>
      </c>
      <c r="V686" t="str">
        <f t="shared" si="106"/>
        <v>Shot on Target Tinggi</v>
      </c>
      <c r="W686" t="str">
        <f t="shared" si="107"/>
        <v>Fouls Tinggi</v>
      </c>
      <c r="X686" t="str">
        <f t="shared" si="108"/>
        <v>Corner Tinggi</v>
      </c>
      <c r="Y686" t="str">
        <f t="shared" si="103"/>
        <v>Yellow Card Tinggi</v>
      </c>
      <c r="Z686" t="str">
        <f t="shared" si="104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Tinggi</v>
      </c>
      <c r="R687" t="str">
        <f t="shared" si="105"/>
        <v>Possession Tinggi</v>
      </c>
      <c r="S687" t="str">
        <f t="shared" si="109"/>
        <v>Total Pass Tinggi</v>
      </c>
      <c r="T687" t="str">
        <f t="shared" si="101"/>
        <v>Pass Sukses Tinggi</v>
      </c>
      <c r="U687" t="str">
        <f t="shared" si="102"/>
        <v>Total Shot Tinggi</v>
      </c>
      <c r="V687" t="str">
        <f t="shared" si="106"/>
        <v>Shot on Target Tinggi</v>
      </c>
      <c r="W687" t="str">
        <f t="shared" si="107"/>
        <v>Fouls Normal</v>
      </c>
      <c r="X687" t="str">
        <f t="shared" si="108"/>
        <v>Corner Rendah</v>
      </c>
      <c r="Y687" t="str">
        <f t="shared" si="103"/>
        <v>Yellow Card Rendah</v>
      </c>
      <c r="Z687" t="str">
        <f t="shared" si="104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Rendah</v>
      </c>
      <c r="R688" t="str">
        <f t="shared" si="105"/>
        <v>Possession Normal</v>
      </c>
      <c r="S688" t="str">
        <f t="shared" si="109"/>
        <v>Total Pass Tinggi</v>
      </c>
      <c r="T688" t="str">
        <f t="shared" si="101"/>
        <v>Pass Sukses Tinggi</v>
      </c>
      <c r="U688" t="str">
        <f t="shared" si="102"/>
        <v>Total Shot Normal</v>
      </c>
      <c r="V688" t="str">
        <f t="shared" si="106"/>
        <v>Shot on Target Normal</v>
      </c>
      <c r="W688" t="str">
        <f t="shared" si="107"/>
        <v>Fouls Tinggi</v>
      </c>
      <c r="X688" t="str">
        <f t="shared" si="108"/>
        <v>Corner Rendah</v>
      </c>
      <c r="Y688" t="str">
        <f t="shared" si="103"/>
        <v>Yellow Card Rendah</v>
      </c>
      <c r="Z688" t="str">
        <f t="shared" si="104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Rendah</v>
      </c>
      <c r="R689" t="str">
        <f t="shared" si="105"/>
        <v>Possession Tinggi</v>
      </c>
      <c r="S689" t="str">
        <f t="shared" si="109"/>
        <v>Total Pass Tinggi</v>
      </c>
      <c r="T689" t="str">
        <f t="shared" si="101"/>
        <v>Pass Sukses Tinggi</v>
      </c>
      <c r="U689" t="str">
        <f t="shared" si="102"/>
        <v>Total Shot Rendah</v>
      </c>
      <c r="V689" t="str">
        <f t="shared" si="106"/>
        <v>Shot on Target Tinggi</v>
      </c>
      <c r="W689" t="str">
        <f t="shared" si="107"/>
        <v>Fouls Normal</v>
      </c>
      <c r="X689" t="str">
        <f t="shared" si="108"/>
        <v>Corner Rendah</v>
      </c>
      <c r="Y689" t="str">
        <f t="shared" si="103"/>
        <v>Yellow Card Rendah</v>
      </c>
      <c r="Z689" t="str">
        <f t="shared" si="104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Tinggi</v>
      </c>
      <c r="R690" t="str">
        <f t="shared" si="105"/>
        <v>Possession Normal</v>
      </c>
      <c r="S690" t="str">
        <f t="shared" si="109"/>
        <v>Total Pass Normal</v>
      </c>
      <c r="T690" t="str">
        <f t="shared" si="101"/>
        <v>Pass Sukses Normal</v>
      </c>
      <c r="U690" t="str">
        <f t="shared" si="102"/>
        <v>Total Shot Tinggi</v>
      </c>
      <c r="V690" t="str">
        <f t="shared" si="106"/>
        <v>Shot on Target Tinggi</v>
      </c>
      <c r="W690" t="str">
        <f t="shared" si="107"/>
        <v>Fouls Normal</v>
      </c>
      <c r="X690" t="str">
        <f t="shared" si="108"/>
        <v>Corner Rendah</v>
      </c>
      <c r="Y690" t="str">
        <f t="shared" si="103"/>
        <v>Yellow Card Rendah</v>
      </c>
      <c r="Z690" t="str">
        <f t="shared" si="104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Tinggi</v>
      </c>
      <c r="R691" t="str">
        <f t="shared" si="105"/>
        <v>Possession Rendah</v>
      </c>
      <c r="S691" t="str">
        <f t="shared" si="109"/>
        <v>Total Pass Rendah</v>
      </c>
      <c r="T691" t="str">
        <f t="shared" si="101"/>
        <v>Pass Sukses Rendah</v>
      </c>
      <c r="U691" t="str">
        <f t="shared" si="102"/>
        <v>Total Shot Rendah</v>
      </c>
      <c r="V691" t="str">
        <f t="shared" si="106"/>
        <v>Shot on Target Rendah</v>
      </c>
      <c r="W691" t="str">
        <f t="shared" si="107"/>
        <v>Fouls Tinggi</v>
      </c>
      <c r="X691" t="str">
        <f t="shared" si="108"/>
        <v>Corner Rendah</v>
      </c>
      <c r="Y691" t="str">
        <f t="shared" si="103"/>
        <v>Yellow Card Tinggi</v>
      </c>
      <c r="Z691" t="str">
        <f t="shared" si="104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Tinggi</v>
      </c>
      <c r="R692" t="str">
        <f t="shared" si="105"/>
        <v>Possession Normal</v>
      </c>
      <c r="S692" t="str">
        <f t="shared" si="109"/>
        <v>Total Pass Normal</v>
      </c>
      <c r="T692" t="str">
        <f t="shared" si="101"/>
        <v>Pass Sukses Rendah</v>
      </c>
      <c r="U692" t="str">
        <f t="shared" si="102"/>
        <v>Total Shot Tinggi</v>
      </c>
      <c r="V692" t="str">
        <f t="shared" si="106"/>
        <v>Shot on Target Tinggi</v>
      </c>
      <c r="W692" t="str">
        <f t="shared" si="107"/>
        <v>Fouls Normal</v>
      </c>
      <c r="X692" t="str">
        <f t="shared" si="108"/>
        <v>Corner Tinggi</v>
      </c>
      <c r="Y692" t="str">
        <f t="shared" si="103"/>
        <v>Yellow Card Tinggi</v>
      </c>
      <c r="Z692" t="str">
        <f t="shared" si="104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Normal</v>
      </c>
      <c r="R693" t="str">
        <f t="shared" si="105"/>
        <v>Possession Tinggi</v>
      </c>
      <c r="S693" t="str">
        <f t="shared" si="109"/>
        <v>Total Pass Tinggi</v>
      </c>
      <c r="T693" t="str">
        <f t="shared" si="101"/>
        <v>Pass Sukses Normal</v>
      </c>
      <c r="U693" t="str">
        <f t="shared" si="102"/>
        <v>Total Shot Tinggi</v>
      </c>
      <c r="V693" t="str">
        <f t="shared" si="106"/>
        <v>Shot on Target Tinggi</v>
      </c>
      <c r="W693" t="str">
        <f t="shared" si="107"/>
        <v>Fouls Tinggi</v>
      </c>
      <c r="X693" t="str">
        <f t="shared" si="108"/>
        <v>Corner Tinggi</v>
      </c>
      <c r="Y693" t="str">
        <f t="shared" si="103"/>
        <v>Yellow Card Tinggi</v>
      </c>
      <c r="Z693" t="str">
        <f t="shared" si="104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Tinggi</v>
      </c>
      <c r="R694" t="str">
        <f t="shared" si="105"/>
        <v>Possession Tinggi</v>
      </c>
      <c r="S694" t="str">
        <f t="shared" si="109"/>
        <v>Total Pass Tinggi</v>
      </c>
      <c r="T694" t="str">
        <f t="shared" si="101"/>
        <v>Pass Sukses Tinggi</v>
      </c>
      <c r="U694" t="str">
        <f t="shared" si="102"/>
        <v>Total Shot Tinggi</v>
      </c>
      <c r="V694" t="str">
        <f t="shared" si="106"/>
        <v>Shot on Target Tinggi</v>
      </c>
      <c r="W694" t="str">
        <f t="shared" si="107"/>
        <v>Fouls Rendah</v>
      </c>
      <c r="X694" t="str">
        <f t="shared" si="108"/>
        <v>Corner Tinggi</v>
      </c>
      <c r="Y694" t="str">
        <f t="shared" si="103"/>
        <v>Yellow Card Rendah</v>
      </c>
      <c r="Z694" t="str">
        <f t="shared" si="104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Rendah</v>
      </c>
      <c r="R695" t="str">
        <f t="shared" si="105"/>
        <v>Possession Rendah</v>
      </c>
      <c r="S695" t="str">
        <f t="shared" si="109"/>
        <v>Total Pass Rendah</v>
      </c>
      <c r="T695" t="str">
        <f t="shared" si="101"/>
        <v>Pass Sukses Rendah</v>
      </c>
      <c r="U695" t="str">
        <f t="shared" si="102"/>
        <v>Total Shot Rendah</v>
      </c>
      <c r="V695" t="str">
        <f t="shared" si="106"/>
        <v>Shot on Target Rendah</v>
      </c>
      <c r="W695" t="str">
        <f t="shared" si="107"/>
        <v>Fouls Normal</v>
      </c>
      <c r="X695" t="str">
        <f t="shared" si="108"/>
        <v>Corner Normal</v>
      </c>
      <c r="Y695" t="str">
        <f t="shared" si="103"/>
        <v>Yellow Card Tinggi</v>
      </c>
      <c r="Z695" t="str">
        <f t="shared" si="104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Rendah</v>
      </c>
      <c r="R696" t="str">
        <f t="shared" si="105"/>
        <v>Possession Rendah</v>
      </c>
      <c r="S696" t="str">
        <f t="shared" si="109"/>
        <v>Total Pass Rendah</v>
      </c>
      <c r="T696" t="str">
        <f t="shared" si="101"/>
        <v>Pass Sukses Rendah</v>
      </c>
      <c r="U696" t="str">
        <f t="shared" si="102"/>
        <v>Total Shot Tinggi</v>
      </c>
      <c r="V696" t="str">
        <f t="shared" si="106"/>
        <v>Shot on Target Normal</v>
      </c>
      <c r="W696" t="str">
        <f t="shared" si="107"/>
        <v>Fouls Rendah</v>
      </c>
      <c r="X696" t="str">
        <f t="shared" si="108"/>
        <v>Corner Rendah</v>
      </c>
      <c r="Y696" t="str">
        <f t="shared" si="103"/>
        <v>Yellow Card Rendah</v>
      </c>
      <c r="Z696" t="str">
        <f t="shared" si="104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Normal</v>
      </c>
      <c r="R697" t="str">
        <f t="shared" si="105"/>
        <v>Possession Normal</v>
      </c>
      <c r="S697" t="str">
        <f t="shared" si="109"/>
        <v>Total Pass Normal</v>
      </c>
      <c r="T697" t="str">
        <f t="shared" si="101"/>
        <v>Pass Sukses Normal</v>
      </c>
      <c r="U697" t="str">
        <f t="shared" si="102"/>
        <v>Total Shot Normal</v>
      </c>
      <c r="V697" t="str">
        <f t="shared" si="106"/>
        <v>Shot on Target Normal</v>
      </c>
      <c r="W697" t="str">
        <f t="shared" si="107"/>
        <v>Fouls Rendah</v>
      </c>
      <c r="X697" t="str">
        <f t="shared" si="108"/>
        <v>Corner Rendah</v>
      </c>
      <c r="Y697" t="str">
        <f t="shared" si="103"/>
        <v>Yellow Card Rendah</v>
      </c>
      <c r="Z697" t="str">
        <f t="shared" si="104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Tinggi</v>
      </c>
      <c r="R698" t="str">
        <f t="shared" si="105"/>
        <v>Possession Tinggi</v>
      </c>
      <c r="S698" t="str">
        <f t="shared" si="109"/>
        <v>Total Pass Tinggi</v>
      </c>
      <c r="T698" t="str">
        <f t="shared" si="101"/>
        <v>Pass Sukses Tinggi</v>
      </c>
      <c r="U698" t="str">
        <f t="shared" si="102"/>
        <v>Total Shot Normal</v>
      </c>
      <c r="V698" t="str">
        <f t="shared" si="106"/>
        <v>Shot on Target Normal</v>
      </c>
      <c r="W698" t="str">
        <f t="shared" si="107"/>
        <v>Fouls Tinggi</v>
      </c>
      <c r="X698" t="str">
        <f t="shared" si="108"/>
        <v>Corner Rendah</v>
      </c>
      <c r="Y698" t="str">
        <f t="shared" si="103"/>
        <v>Yellow Card Rendah</v>
      </c>
      <c r="Z698" t="str">
        <f t="shared" si="104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Rendah</v>
      </c>
      <c r="R699" t="str">
        <f t="shared" si="105"/>
        <v>Possession Tinggi</v>
      </c>
      <c r="S699" t="str">
        <f t="shared" si="109"/>
        <v>Total Pass Tinggi</v>
      </c>
      <c r="T699" t="str">
        <f t="shared" si="101"/>
        <v>Pass Sukses Tinggi</v>
      </c>
      <c r="U699" t="str">
        <f t="shared" si="102"/>
        <v>Total Shot Rendah</v>
      </c>
      <c r="V699" t="str">
        <f t="shared" si="106"/>
        <v>Shot on Target Tinggi</v>
      </c>
      <c r="W699" t="str">
        <f t="shared" si="107"/>
        <v>Fouls Normal</v>
      </c>
      <c r="X699" t="str">
        <f t="shared" si="108"/>
        <v>Corner Rendah</v>
      </c>
      <c r="Y699" t="str">
        <f t="shared" si="103"/>
        <v>Yellow Card Rendah</v>
      </c>
      <c r="Z699" t="str">
        <f t="shared" si="104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Rendah</v>
      </c>
      <c r="R700" t="str">
        <f t="shared" si="105"/>
        <v>Possession Tinggi</v>
      </c>
      <c r="S700" t="str">
        <f t="shared" si="109"/>
        <v>Total Pass Tinggi</v>
      </c>
      <c r="T700" t="str">
        <f t="shared" si="101"/>
        <v>Pass Sukses Tinggi</v>
      </c>
      <c r="U700" t="str">
        <f t="shared" si="102"/>
        <v>Total Shot Normal</v>
      </c>
      <c r="V700" t="str">
        <f t="shared" si="106"/>
        <v>Shot on Target Tinggi</v>
      </c>
      <c r="W700" t="str">
        <f t="shared" si="107"/>
        <v>Fouls Normal</v>
      </c>
      <c r="X700" t="str">
        <f t="shared" si="108"/>
        <v>Corner Tinggi</v>
      </c>
      <c r="Y700" t="str">
        <f t="shared" si="103"/>
        <v>Yellow Card Rendah</v>
      </c>
      <c r="Z700" t="str">
        <f t="shared" si="104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Tinggi</v>
      </c>
      <c r="R701" t="str">
        <f t="shared" si="105"/>
        <v>Possession Normal</v>
      </c>
      <c r="S701" t="str">
        <f t="shared" si="109"/>
        <v>Total Pass Normal</v>
      </c>
      <c r="T701" t="str">
        <f t="shared" si="101"/>
        <v>Pass Sukses Rendah</v>
      </c>
      <c r="U701" t="str">
        <f t="shared" si="102"/>
        <v>Total Shot Normal</v>
      </c>
      <c r="V701" t="str">
        <f t="shared" si="106"/>
        <v>Shot on Target Normal</v>
      </c>
      <c r="W701" t="str">
        <f t="shared" si="107"/>
        <v>Fouls Tinggi</v>
      </c>
      <c r="X701" t="str">
        <f t="shared" si="108"/>
        <v>Corner Rendah</v>
      </c>
      <c r="Y701" t="str">
        <f t="shared" si="103"/>
        <v>Yellow Card Tinggi</v>
      </c>
      <c r="Z701" t="str">
        <f t="shared" si="104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Normal</v>
      </c>
      <c r="R702" t="str">
        <f t="shared" si="105"/>
        <v>Possession Tinggi</v>
      </c>
      <c r="S702" t="str">
        <f t="shared" si="109"/>
        <v>Total Pass Tinggi</v>
      </c>
      <c r="T702" t="str">
        <f t="shared" si="101"/>
        <v>Pass Sukses Tinggi</v>
      </c>
      <c r="U702" t="str">
        <f t="shared" si="102"/>
        <v>Total Shot Normal</v>
      </c>
      <c r="V702" t="str">
        <f t="shared" si="106"/>
        <v>Shot on Target Rendah</v>
      </c>
      <c r="W702" t="str">
        <f t="shared" si="107"/>
        <v>Fouls Normal</v>
      </c>
      <c r="X702" t="str">
        <f t="shared" si="108"/>
        <v>Corner Tinggi</v>
      </c>
      <c r="Y702" t="str">
        <f t="shared" si="103"/>
        <v>Yellow Card Tinggi</v>
      </c>
      <c r="Z702" t="str">
        <f t="shared" si="104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Rendah</v>
      </c>
      <c r="R703" t="str">
        <f t="shared" si="105"/>
        <v>Possession Tinggi</v>
      </c>
      <c r="S703" t="str">
        <f t="shared" si="109"/>
        <v>Total Pass Tinggi</v>
      </c>
      <c r="T703" t="str">
        <f t="shared" si="101"/>
        <v>Pass Sukses Tinggi</v>
      </c>
      <c r="U703" t="str">
        <f t="shared" si="102"/>
        <v>Total Shot Tinggi</v>
      </c>
      <c r="V703" t="str">
        <f t="shared" si="106"/>
        <v>Shot on Target Normal</v>
      </c>
      <c r="W703" t="str">
        <f t="shared" si="107"/>
        <v>Fouls Normal</v>
      </c>
      <c r="X703" t="str">
        <f t="shared" si="108"/>
        <v>Corner Rendah</v>
      </c>
      <c r="Y703" t="str">
        <f t="shared" si="103"/>
        <v>Yellow Card Tinggi</v>
      </c>
      <c r="Z703" t="str">
        <f t="shared" si="104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Tinggi</v>
      </c>
      <c r="R704" t="str">
        <f t="shared" si="105"/>
        <v>Possession Tinggi</v>
      </c>
      <c r="S704" t="str">
        <f t="shared" si="109"/>
        <v>Total Pass Tinggi</v>
      </c>
      <c r="T704" t="str">
        <f t="shared" si="101"/>
        <v>Pass Sukses Tinggi</v>
      </c>
      <c r="U704" t="str">
        <f t="shared" si="102"/>
        <v>Total Shot Normal</v>
      </c>
      <c r="V704" t="str">
        <f t="shared" si="106"/>
        <v>Shot on Target Tinggi</v>
      </c>
      <c r="W704" t="str">
        <f t="shared" si="107"/>
        <v>Fouls Rendah</v>
      </c>
      <c r="X704" t="str">
        <f t="shared" si="108"/>
        <v>Corner Normal</v>
      </c>
      <c r="Y704" t="str">
        <f t="shared" si="103"/>
        <v>Yellow Card Rendah</v>
      </c>
      <c r="Z704" t="str">
        <f t="shared" si="104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Rendah</v>
      </c>
      <c r="R705" t="str">
        <f t="shared" si="105"/>
        <v>Possession Normal</v>
      </c>
      <c r="S705" t="str">
        <f t="shared" si="109"/>
        <v>Total Pass Tinggi</v>
      </c>
      <c r="T705" t="str">
        <f t="shared" si="101"/>
        <v>Pass Sukses Tinggi</v>
      </c>
      <c r="U705" t="str">
        <f t="shared" si="102"/>
        <v>Total Shot Tinggi</v>
      </c>
      <c r="V705" t="str">
        <f t="shared" si="106"/>
        <v>Shot on Target Normal</v>
      </c>
      <c r="W705" t="str">
        <f t="shared" si="107"/>
        <v>Fouls Tinggi</v>
      </c>
      <c r="X705" t="str">
        <f t="shared" si="108"/>
        <v>Corner Normal</v>
      </c>
      <c r="Y705" t="str">
        <f t="shared" si="103"/>
        <v>Yellow Card Rendah</v>
      </c>
      <c r="Z705" t="str">
        <f t="shared" si="104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Rendah</v>
      </c>
      <c r="R706" t="str">
        <f t="shared" si="105"/>
        <v>Possession Tinggi</v>
      </c>
      <c r="S706" t="str">
        <f t="shared" si="109"/>
        <v>Total Pass Normal</v>
      </c>
      <c r="T706" t="str">
        <f t="shared" si="101"/>
        <v>Pass Sukses Normal</v>
      </c>
      <c r="U706" t="str">
        <f t="shared" si="102"/>
        <v>Total Shot Rendah</v>
      </c>
      <c r="V706" t="str">
        <f t="shared" si="106"/>
        <v>Shot on Target Rendah</v>
      </c>
      <c r="W706" t="str">
        <f t="shared" si="107"/>
        <v>Fouls Tinggi</v>
      </c>
      <c r="X706" t="str">
        <f t="shared" si="108"/>
        <v>Corner Tinggi</v>
      </c>
      <c r="Y706" t="str">
        <f t="shared" si="103"/>
        <v>Yellow Card Tinggi</v>
      </c>
      <c r="Z706" t="str">
        <f t="shared" si="104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IF(B707&gt;$Q$1,"xG Tinggi",IF(B707&gt;($Q$1/5*4),"xG Normal","xG Rendah"))</f>
        <v>xG Rendah</v>
      </c>
      <c r="R707" t="str">
        <f t="shared" si="105"/>
        <v>Possession Tinggi</v>
      </c>
      <c r="S707" t="str">
        <f t="shared" si="109"/>
        <v>Total Pass Tinggi</v>
      </c>
      <c r="T707" t="str">
        <f t="shared" ref="T707:T761" si="111">IF(E707&gt;$T$1,"Pass Sukses Tinggi",IF(E707&gt;($T$1/5*4),"Pass Sukses Normal","Pass Sukses Rendah"))</f>
        <v>Pass Sukses Tinggi</v>
      </c>
      <c r="U707" t="str">
        <f t="shared" ref="U707:U761" si="112">IF(J707&gt;$U$1,"Total Shot Tinggi",IF(J707&gt;($U$1/5*4),"Total Shot Normal","Total Shot Rendah"))</f>
        <v>Total Shot Tinggi</v>
      </c>
      <c r="V707" t="str">
        <f t="shared" si="106"/>
        <v>Shot on Target Tinggi</v>
      </c>
      <c r="W707" t="str">
        <f t="shared" si="107"/>
        <v>Fouls Normal</v>
      </c>
      <c r="X707" t="str">
        <f t="shared" si="108"/>
        <v>Corner Rendah</v>
      </c>
      <c r="Y707" t="str">
        <f t="shared" ref="Y707:Y761" si="113">IF(N707&lt;$Y$1,"Yellow Card Rendah","Yellow Card Tinggi")</f>
        <v>Yellow Card Tinggi</v>
      </c>
      <c r="Z707" t="str">
        <f t="shared" ref="Z707:Z761" si="114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Tinggi</v>
      </c>
      <c r="R708" t="str">
        <f t="shared" ref="R708:R761" si="115">IF(C708&gt;$R$1,"Possession Tinggi",IF(C708&gt;($R$1/5*4),"Possession Normal","Possession Rendah"))</f>
        <v>Possession Tinggi</v>
      </c>
      <c r="S708" t="str">
        <f t="shared" si="109"/>
        <v>Total Pass Tinggi</v>
      </c>
      <c r="T708" t="str">
        <f t="shared" si="111"/>
        <v>Pass Sukses Tinggi</v>
      </c>
      <c r="U708" t="str">
        <f t="shared" si="112"/>
        <v>Total Shot Tinggi</v>
      </c>
      <c r="V708" t="str">
        <f t="shared" ref="V708:V761" si="116">IF(K708&gt;$V$1,"Shot on Target Tinggi",IF(K708&gt;($V$1/5*4),"Shot on Target Normal","Shot on Target Rendah"))</f>
        <v>Shot on Target Tinggi</v>
      </c>
      <c r="W708" t="str">
        <f t="shared" ref="W708:W761" si="117">IF(L708&gt;$W$1,"Fouls Tinggi",IF(L708&gt;($W$1/5*4),"Fouls Normal","Fouls Rendah"))</f>
        <v>Fouls Rendah</v>
      </c>
      <c r="X708" t="str">
        <f t="shared" ref="X708:X761" si="118">IF(M708&gt;$X$1,"Corner Tinggi",IF(M708&gt;($X$1/5*4),"Corner Normal","Corner Rendah"))</f>
        <v>Corner Tinggi</v>
      </c>
      <c r="Y708" t="str">
        <f t="shared" si="113"/>
        <v>Yellow Card Rendah</v>
      </c>
      <c r="Z708" t="str">
        <f t="shared" si="114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Rendah</v>
      </c>
      <c r="R709" t="str">
        <f t="shared" si="115"/>
        <v>Possession Normal</v>
      </c>
      <c r="S709" t="str">
        <f t="shared" ref="S709:S761" si="119">IF(D709&gt;$S$1,"Total Pass Tinggi",IF(D709&gt;($S$1/5*4),"Total Pass Normal","Total Pass Rendah"))</f>
        <v>Total Pass Normal</v>
      </c>
      <c r="T709" t="str">
        <f t="shared" si="111"/>
        <v>Pass Sukses Normal</v>
      </c>
      <c r="U709" t="str">
        <f t="shared" si="112"/>
        <v>Total Shot Rendah</v>
      </c>
      <c r="V709" t="str">
        <f t="shared" si="116"/>
        <v>Shot on Target Rendah</v>
      </c>
      <c r="W709" t="str">
        <f t="shared" si="117"/>
        <v>Fouls Tinggi</v>
      </c>
      <c r="X709" t="str">
        <f t="shared" si="118"/>
        <v>Corner Rendah</v>
      </c>
      <c r="Y709" t="str">
        <f t="shared" si="113"/>
        <v>Yellow Card Tinggi</v>
      </c>
      <c r="Z709" t="str">
        <f t="shared" si="114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Tinggi</v>
      </c>
      <c r="R710" t="str">
        <f t="shared" si="115"/>
        <v>Possession Tinggi</v>
      </c>
      <c r="S710" t="str">
        <f t="shared" si="119"/>
        <v>Total Pass Tinggi</v>
      </c>
      <c r="T710" t="str">
        <f t="shared" si="111"/>
        <v>Pass Sukses Tinggi</v>
      </c>
      <c r="U710" t="str">
        <f t="shared" si="112"/>
        <v>Total Shot Tinggi</v>
      </c>
      <c r="V710" t="str">
        <f t="shared" si="116"/>
        <v>Shot on Target Tinggi</v>
      </c>
      <c r="W710" t="str">
        <f t="shared" si="117"/>
        <v>Fouls Rendah</v>
      </c>
      <c r="X710" t="str">
        <f t="shared" si="118"/>
        <v>Corner Tinggi</v>
      </c>
      <c r="Y710" t="str">
        <f t="shared" si="113"/>
        <v>Yellow Card Rendah</v>
      </c>
      <c r="Z710" t="str">
        <f t="shared" si="114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Rendah</v>
      </c>
      <c r="R711" t="str">
        <f t="shared" si="115"/>
        <v>Possession Rendah</v>
      </c>
      <c r="S711" t="str">
        <f t="shared" si="119"/>
        <v>Total Pass Rendah</v>
      </c>
      <c r="T711" t="str">
        <f t="shared" si="111"/>
        <v>Pass Sukses Rendah</v>
      </c>
      <c r="U711" t="str">
        <f t="shared" si="112"/>
        <v>Total Shot Rendah</v>
      </c>
      <c r="V711" t="str">
        <f t="shared" si="116"/>
        <v>Shot on Target Rendah</v>
      </c>
      <c r="W711" t="str">
        <f t="shared" si="117"/>
        <v>Fouls Tinggi</v>
      </c>
      <c r="X711" t="str">
        <f t="shared" si="118"/>
        <v>Corner Rendah</v>
      </c>
      <c r="Y711" t="str">
        <f t="shared" si="113"/>
        <v>Yellow Card Tinggi</v>
      </c>
      <c r="Z711" t="str">
        <f t="shared" si="114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Tinggi</v>
      </c>
      <c r="R712" t="str">
        <f t="shared" si="115"/>
        <v>Possession Rendah</v>
      </c>
      <c r="S712" t="str">
        <f t="shared" si="119"/>
        <v>Total Pass Rendah</v>
      </c>
      <c r="T712" t="str">
        <f t="shared" si="111"/>
        <v>Pass Sukses Rendah</v>
      </c>
      <c r="U712" t="str">
        <f t="shared" si="112"/>
        <v>Total Shot Rendah</v>
      </c>
      <c r="V712" t="str">
        <f t="shared" si="116"/>
        <v>Shot on Target Rendah</v>
      </c>
      <c r="W712" t="str">
        <f t="shared" si="117"/>
        <v>Fouls Normal</v>
      </c>
      <c r="X712" t="str">
        <f t="shared" si="118"/>
        <v>Corner Rendah</v>
      </c>
      <c r="Y712" t="str">
        <f t="shared" si="113"/>
        <v>Yellow Card Tinggi</v>
      </c>
      <c r="Z712" t="str">
        <f t="shared" si="114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Tinggi</v>
      </c>
      <c r="R713" t="str">
        <f t="shared" si="115"/>
        <v>Possession Rendah</v>
      </c>
      <c r="S713" t="str">
        <f t="shared" si="119"/>
        <v>Total Pass Rendah</v>
      </c>
      <c r="T713" t="str">
        <f t="shared" si="111"/>
        <v>Pass Sukses Rendah</v>
      </c>
      <c r="U713" t="str">
        <f t="shared" si="112"/>
        <v>Total Shot Tinggi</v>
      </c>
      <c r="V713" t="str">
        <f t="shared" si="116"/>
        <v>Shot on Target Normal</v>
      </c>
      <c r="W713" t="str">
        <f t="shared" si="117"/>
        <v>Fouls Rendah</v>
      </c>
      <c r="X713" t="str">
        <f t="shared" si="118"/>
        <v>Corner Tinggi</v>
      </c>
      <c r="Y713" t="str">
        <f t="shared" si="113"/>
        <v>Yellow Card Rendah</v>
      </c>
      <c r="Z713" t="str">
        <f t="shared" si="114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Rendah</v>
      </c>
      <c r="R714" t="str">
        <f t="shared" si="115"/>
        <v>Possession Normal</v>
      </c>
      <c r="S714" t="str">
        <f t="shared" si="119"/>
        <v>Total Pass Normal</v>
      </c>
      <c r="T714" t="str">
        <f t="shared" si="111"/>
        <v>Pass Sukses Normal</v>
      </c>
      <c r="U714" t="str">
        <f t="shared" si="112"/>
        <v>Total Shot Rendah</v>
      </c>
      <c r="V714" t="str">
        <f t="shared" si="116"/>
        <v>Shot on Target Rendah</v>
      </c>
      <c r="W714" t="str">
        <f t="shared" si="117"/>
        <v>Fouls Normal</v>
      </c>
      <c r="X714" t="str">
        <f t="shared" si="118"/>
        <v>Corner Rendah</v>
      </c>
      <c r="Y714" t="str">
        <f t="shared" si="113"/>
        <v>Yellow Card Rendah</v>
      </c>
      <c r="Z714" t="str">
        <f t="shared" si="114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Normal</v>
      </c>
      <c r="R715" t="str">
        <f t="shared" si="115"/>
        <v>Possession Normal</v>
      </c>
      <c r="S715" t="str">
        <f t="shared" si="119"/>
        <v>Total Pass Tinggi</v>
      </c>
      <c r="T715" t="str">
        <f t="shared" si="111"/>
        <v>Pass Sukses Tinggi</v>
      </c>
      <c r="U715" t="str">
        <f t="shared" si="112"/>
        <v>Total Shot Normal</v>
      </c>
      <c r="V715" t="str">
        <f t="shared" si="116"/>
        <v>Shot on Target Normal</v>
      </c>
      <c r="W715" t="str">
        <f t="shared" si="117"/>
        <v>Fouls Normal</v>
      </c>
      <c r="X715" t="str">
        <f t="shared" si="118"/>
        <v>Corner Rendah</v>
      </c>
      <c r="Y715" t="str">
        <f t="shared" si="113"/>
        <v>Yellow Card Rendah</v>
      </c>
      <c r="Z715" t="str">
        <f t="shared" si="114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Rendah</v>
      </c>
      <c r="R716" t="str">
        <f t="shared" si="115"/>
        <v>Possession Rendah</v>
      </c>
      <c r="S716" t="str">
        <f t="shared" si="119"/>
        <v>Total Pass Rendah</v>
      </c>
      <c r="T716" t="str">
        <f t="shared" si="111"/>
        <v>Pass Sukses Rendah</v>
      </c>
      <c r="U716" t="str">
        <f t="shared" si="112"/>
        <v>Total Shot Rendah</v>
      </c>
      <c r="V716" t="str">
        <f t="shared" si="116"/>
        <v>Shot on Target Rendah</v>
      </c>
      <c r="W716" t="str">
        <f t="shared" si="117"/>
        <v>Fouls Normal</v>
      </c>
      <c r="X716" t="str">
        <f t="shared" si="118"/>
        <v>Corner Rendah</v>
      </c>
      <c r="Y716" t="str">
        <f t="shared" si="113"/>
        <v>Yellow Card Rendah</v>
      </c>
      <c r="Z716" t="str">
        <f t="shared" si="114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Tinggi</v>
      </c>
      <c r="R717" t="str">
        <f t="shared" si="115"/>
        <v>Possession Tinggi</v>
      </c>
      <c r="S717" t="str">
        <f t="shared" si="119"/>
        <v>Total Pass Tinggi</v>
      </c>
      <c r="T717" t="str">
        <f t="shared" si="111"/>
        <v>Pass Sukses Tinggi</v>
      </c>
      <c r="U717" t="str">
        <f t="shared" si="112"/>
        <v>Total Shot Tinggi</v>
      </c>
      <c r="V717" t="str">
        <f t="shared" si="116"/>
        <v>Shot on Target Tinggi</v>
      </c>
      <c r="W717" t="str">
        <f t="shared" si="117"/>
        <v>Fouls Tinggi</v>
      </c>
      <c r="X717" t="str">
        <f t="shared" si="118"/>
        <v>Corner Tinggi</v>
      </c>
      <c r="Y717" t="str">
        <f t="shared" si="113"/>
        <v>Yellow Card Rendah</v>
      </c>
      <c r="Z717" t="str">
        <f t="shared" si="114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Rendah</v>
      </c>
      <c r="R718" t="str">
        <f t="shared" si="115"/>
        <v>Possession Normal</v>
      </c>
      <c r="S718" t="str">
        <f t="shared" si="119"/>
        <v>Total Pass Tinggi</v>
      </c>
      <c r="T718" t="str">
        <f t="shared" si="111"/>
        <v>Pass Sukses Tinggi</v>
      </c>
      <c r="U718" t="str">
        <f t="shared" si="112"/>
        <v>Total Shot Rendah</v>
      </c>
      <c r="V718" t="str">
        <f t="shared" si="116"/>
        <v>Shot on Target Rendah</v>
      </c>
      <c r="W718" t="str">
        <f t="shared" si="117"/>
        <v>Fouls Tinggi</v>
      </c>
      <c r="X718" t="str">
        <f t="shared" si="118"/>
        <v>Corner Rendah</v>
      </c>
      <c r="Y718" t="str">
        <f t="shared" si="113"/>
        <v>Yellow Card Tinggi</v>
      </c>
      <c r="Z718" t="str">
        <f t="shared" si="114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Tinggi</v>
      </c>
      <c r="R719" t="str">
        <f t="shared" si="115"/>
        <v>Possession Tinggi</v>
      </c>
      <c r="S719" t="str">
        <f t="shared" si="119"/>
        <v>Total Pass Tinggi</v>
      </c>
      <c r="T719" t="str">
        <f t="shared" si="111"/>
        <v>Pass Sukses Tinggi</v>
      </c>
      <c r="U719" t="str">
        <f t="shared" si="112"/>
        <v>Total Shot Tinggi</v>
      </c>
      <c r="V719" t="str">
        <f t="shared" si="116"/>
        <v>Shot on Target Tinggi</v>
      </c>
      <c r="W719" t="str">
        <f t="shared" si="117"/>
        <v>Fouls Tinggi</v>
      </c>
      <c r="X719" t="str">
        <f t="shared" si="118"/>
        <v>Corner Tinggi</v>
      </c>
      <c r="Y719" t="str">
        <f t="shared" si="113"/>
        <v>Yellow Card Rendah</v>
      </c>
      <c r="Z719" t="str">
        <f t="shared" si="114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Rendah</v>
      </c>
      <c r="R720" t="str">
        <f t="shared" si="115"/>
        <v>Possession Rendah</v>
      </c>
      <c r="S720" t="str">
        <f t="shared" si="119"/>
        <v>Total Pass Rendah</v>
      </c>
      <c r="T720" t="str">
        <f t="shared" si="111"/>
        <v>Pass Sukses Rendah</v>
      </c>
      <c r="U720" t="str">
        <f t="shared" si="112"/>
        <v>Total Shot Rendah</v>
      </c>
      <c r="V720" t="str">
        <f t="shared" si="116"/>
        <v>Shot on Target Rendah</v>
      </c>
      <c r="W720" t="str">
        <f t="shared" si="117"/>
        <v>Fouls Normal</v>
      </c>
      <c r="X720" t="str">
        <f t="shared" si="118"/>
        <v>Corner Rendah</v>
      </c>
      <c r="Y720" t="str">
        <f t="shared" si="113"/>
        <v>Yellow Card Rendah</v>
      </c>
      <c r="Z720" t="str">
        <f t="shared" si="114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Normal</v>
      </c>
      <c r="R721" t="str">
        <f t="shared" si="115"/>
        <v>Possession Normal</v>
      </c>
      <c r="S721" t="str">
        <f t="shared" si="119"/>
        <v>Total Pass Rendah</v>
      </c>
      <c r="T721" t="str">
        <f t="shared" si="111"/>
        <v>Pass Sukses Rendah</v>
      </c>
      <c r="U721" t="str">
        <f t="shared" si="112"/>
        <v>Total Shot Normal</v>
      </c>
      <c r="V721" t="str">
        <f t="shared" si="116"/>
        <v>Shot on Target Rendah</v>
      </c>
      <c r="W721" t="str">
        <f t="shared" si="117"/>
        <v>Fouls Tinggi</v>
      </c>
      <c r="X721" t="str">
        <f t="shared" si="118"/>
        <v>Corner Normal</v>
      </c>
      <c r="Y721" t="str">
        <f t="shared" si="113"/>
        <v>Yellow Card Tinggi</v>
      </c>
      <c r="Z721" t="str">
        <f t="shared" si="114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Rendah</v>
      </c>
      <c r="R722" t="str">
        <f t="shared" si="115"/>
        <v>Possession Rendah</v>
      </c>
      <c r="S722" t="str">
        <f t="shared" si="119"/>
        <v>Total Pass Normal</v>
      </c>
      <c r="T722" t="str">
        <f t="shared" si="111"/>
        <v>Pass Sukses Normal</v>
      </c>
      <c r="U722" t="str">
        <f t="shared" si="112"/>
        <v>Total Shot Rendah</v>
      </c>
      <c r="V722" t="str">
        <f t="shared" si="116"/>
        <v>Shot on Target Rendah</v>
      </c>
      <c r="W722" t="str">
        <f t="shared" si="117"/>
        <v>Fouls Normal</v>
      </c>
      <c r="X722" t="str">
        <f t="shared" si="118"/>
        <v>Corner Normal</v>
      </c>
      <c r="Y722" t="str">
        <f t="shared" si="113"/>
        <v>Yellow Card Rendah</v>
      </c>
      <c r="Z722" t="str">
        <f t="shared" si="114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Rendah</v>
      </c>
      <c r="R723" t="str">
        <f t="shared" si="115"/>
        <v>Possession Normal</v>
      </c>
      <c r="S723" t="str">
        <f t="shared" si="119"/>
        <v>Total Pass Normal</v>
      </c>
      <c r="T723" t="str">
        <f t="shared" si="111"/>
        <v>Pass Sukses Normal</v>
      </c>
      <c r="U723" t="str">
        <f t="shared" si="112"/>
        <v>Total Shot Normal</v>
      </c>
      <c r="V723" t="str">
        <f t="shared" si="116"/>
        <v>Shot on Target Rendah</v>
      </c>
      <c r="W723" t="str">
        <f t="shared" si="117"/>
        <v>Fouls Tinggi</v>
      </c>
      <c r="X723" t="str">
        <f t="shared" si="118"/>
        <v>Corner Rendah</v>
      </c>
      <c r="Y723" t="str">
        <f t="shared" si="113"/>
        <v>Yellow Card Tinggi</v>
      </c>
      <c r="Z723" t="str">
        <f t="shared" si="114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Rendah</v>
      </c>
      <c r="R724" t="str">
        <f t="shared" si="115"/>
        <v>Possession Normal</v>
      </c>
      <c r="S724" t="str">
        <f t="shared" si="119"/>
        <v>Total Pass Normal</v>
      </c>
      <c r="T724" t="str">
        <f t="shared" si="111"/>
        <v>Pass Sukses Normal</v>
      </c>
      <c r="U724" t="str">
        <f t="shared" si="112"/>
        <v>Total Shot Normal</v>
      </c>
      <c r="V724" t="str">
        <f t="shared" si="116"/>
        <v>Shot on Target Tinggi</v>
      </c>
      <c r="W724" t="str">
        <f t="shared" si="117"/>
        <v>Fouls Tinggi</v>
      </c>
      <c r="X724" t="str">
        <f t="shared" si="118"/>
        <v>Corner Rendah</v>
      </c>
      <c r="Y724" t="str">
        <f t="shared" si="113"/>
        <v>Yellow Card Tinggi</v>
      </c>
      <c r="Z724" t="str">
        <f t="shared" si="114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Rendah</v>
      </c>
      <c r="R725" t="str">
        <f t="shared" si="115"/>
        <v>Possession Tinggi</v>
      </c>
      <c r="S725" t="str">
        <f t="shared" si="119"/>
        <v>Total Pass Tinggi</v>
      </c>
      <c r="T725" t="str">
        <f t="shared" si="111"/>
        <v>Pass Sukses Tinggi</v>
      </c>
      <c r="U725" t="str">
        <f t="shared" si="112"/>
        <v>Total Shot Rendah</v>
      </c>
      <c r="V725" t="str">
        <f t="shared" si="116"/>
        <v>Shot on Target Rendah</v>
      </c>
      <c r="W725" t="str">
        <f t="shared" si="117"/>
        <v>Fouls Tinggi</v>
      </c>
      <c r="X725" t="str">
        <f t="shared" si="118"/>
        <v>Corner Tinggi</v>
      </c>
      <c r="Y725" t="str">
        <f t="shared" si="113"/>
        <v>Yellow Card Tinggi</v>
      </c>
      <c r="Z725" t="str">
        <f t="shared" si="114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Rendah</v>
      </c>
      <c r="R726" t="str">
        <f t="shared" si="115"/>
        <v>Possession Normal</v>
      </c>
      <c r="S726" t="str">
        <f t="shared" si="119"/>
        <v>Total Pass Normal</v>
      </c>
      <c r="T726" t="str">
        <f t="shared" si="111"/>
        <v>Pass Sukses Normal</v>
      </c>
      <c r="U726" t="str">
        <f t="shared" si="112"/>
        <v>Total Shot Rendah</v>
      </c>
      <c r="V726" t="str">
        <f t="shared" si="116"/>
        <v>Shot on Target Rendah</v>
      </c>
      <c r="W726" t="str">
        <f t="shared" si="117"/>
        <v>Fouls Tinggi</v>
      </c>
      <c r="X726" t="str">
        <f t="shared" si="118"/>
        <v>Corner Rendah</v>
      </c>
      <c r="Y726" t="str">
        <f t="shared" si="113"/>
        <v>Yellow Card Rendah</v>
      </c>
      <c r="Z726" t="str">
        <f t="shared" si="114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Tinggi</v>
      </c>
      <c r="R727" t="str">
        <f t="shared" si="115"/>
        <v>Possession Tinggi</v>
      </c>
      <c r="S727" t="str">
        <f t="shared" si="119"/>
        <v>Total Pass Tinggi</v>
      </c>
      <c r="T727" t="str">
        <f t="shared" si="111"/>
        <v>Pass Sukses Tinggi</v>
      </c>
      <c r="U727" t="str">
        <f t="shared" si="112"/>
        <v>Total Shot Tinggi</v>
      </c>
      <c r="V727" t="str">
        <f t="shared" si="116"/>
        <v>Shot on Target Tinggi</v>
      </c>
      <c r="W727" t="str">
        <f t="shared" si="117"/>
        <v>Fouls Normal</v>
      </c>
      <c r="X727" t="str">
        <f t="shared" si="118"/>
        <v>Corner Rendah</v>
      </c>
      <c r="Y727" t="str">
        <f t="shared" si="113"/>
        <v>Yellow Card Rendah</v>
      </c>
      <c r="Z727" t="str">
        <f t="shared" si="114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Tinggi</v>
      </c>
      <c r="R728" t="str">
        <f t="shared" si="115"/>
        <v>Possession Tinggi</v>
      </c>
      <c r="S728" t="str">
        <f t="shared" si="119"/>
        <v>Total Pass Tinggi</v>
      </c>
      <c r="T728" t="str">
        <f t="shared" si="111"/>
        <v>Pass Sukses Tinggi</v>
      </c>
      <c r="U728" t="str">
        <f t="shared" si="112"/>
        <v>Total Shot Tinggi</v>
      </c>
      <c r="V728" t="str">
        <f t="shared" si="116"/>
        <v>Shot on Target Tinggi</v>
      </c>
      <c r="W728" t="str">
        <f t="shared" si="117"/>
        <v>Fouls Normal</v>
      </c>
      <c r="X728" t="str">
        <f t="shared" si="118"/>
        <v>Corner Rendah</v>
      </c>
      <c r="Y728" t="str">
        <f t="shared" si="113"/>
        <v>Yellow Card Rendah</v>
      </c>
      <c r="Z728" t="str">
        <f t="shared" si="114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Rendah</v>
      </c>
      <c r="R729" t="str">
        <f t="shared" si="115"/>
        <v>Possession Normal</v>
      </c>
      <c r="S729" t="str">
        <f t="shared" si="119"/>
        <v>Total Pass Normal</v>
      </c>
      <c r="T729" t="str">
        <f t="shared" si="111"/>
        <v>Pass Sukses Rendah</v>
      </c>
      <c r="U729" t="str">
        <f t="shared" si="112"/>
        <v>Total Shot Rendah</v>
      </c>
      <c r="V729" t="str">
        <f t="shared" si="116"/>
        <v>Shot on Target Rendah</v>
      </c>
      <c r="W729" t="str">
        <f t="shared" si="117"/>
        <v>Fouls Tinggi</v>
      </c>
      <c r="X729" t="str">
        <f t="shared" si="118"/>
        <v>Corner Rendah</v>
      </c>
      <c r="Y729" t="str">
        <f t="shared" si="113"/>
        <v>Yellow Card Rendah</v>
      </c>
      <c r="Z729" t="str">
        <f t="shared" si="114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Rendah</v>
      </c>
      <c r="R730" t="str">
        <f t="shared" si="115"/>
        <v>Possession Tinggi</v>
      </c>
      <c r="S730" t="str">
        <f t="shared" si="119"/>
        <v>Total Pass Tinggi</v>
      </c>
      <c r="T730" t="str">
        <f t="shared" si="111"/>
        <v>Pass Sukses Tinggi</v>
      </c>
      <c r="U730" t="str">
        <f t="shared" si="112"/>
        <v>Total Shot Normal</v>
      </c>
      <c r="V730" t="str">
        <f t="shared" si="116"/>
        <v>Shot on Target Rendah</v>
      </c>
      <c r="W730" t="str">
        <f t="shared" si="117"/>
        <v>Fouls Normal</v>
      </c>
      <c r="X730" t="str">
        <f t="shared" si="118"/>
        <v>Corner Tinggi</v>
      </c>
      <c r="Y730" t="str">
        <f t="shared" si="113"/>
        <v>Yellow Card Rendah</v>
      </c>
      <c r="Z730" t="str">
        <f t="shared" si="114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Rendah</v>
      </c>
      <c r="R731" t="str">
        <f t="shared" si="115"/>
        <v>Possession Normal</v>
      </c>
      <c r="S731" t="str">
        <f t="shared" si="119"/>
        <v>Total Pass Normal</v>
      </c>
      <c r="T731" t="str">
        <f t="shared" si="111"/>
        <v>Pass Sukses Normal</v>
      </c>
      <c r="U731" t="str">
        <f t="shared" si="112"/>
        <v>Total Shot Normal</v>
      </c>
      <c r="V731" t="str">
        <f t="shared" si="116"/>
        <v>Shot on Target Normal</v>
      </c>
      <c r="W731" t="str">
        <f t="shared" si="117"/>
        <v>Fouls Tinggi</v>
      </c>
      <c r="X731" t="str">
        <f t="shared" si="118"/>
        <v>Corner Rendah</v>
      </c>
      <c r="Y731" t="str">
        <f t="shared" si="113"/>
        <v>Yellow Card Tinggi</v>
      </c>
      <c r="Z731" t="str">
        <f t="shared" si="114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Rendah</v>
      </c>
      <c r="R732" t="str">
        <f t="shared" si="115"/>
        <v>Possession Rendah</v>
      </c>
      <c r="S732" t="str">
        <f t="shared" si="119"/>
        <v>Total Pass Rendah</v>
      </c>
      <c r="T732" t="str">
        <f t="shared" si="111"/>
        <v>Pass Sukses Rendah</v>
      </c>
      <c r="U732" t="str">
        <f t="shared" si="112"/>
        <v>Total Shot Normal</v>
      </c>
      <c r="V732" t="str">
        <f t="shared" si="116"/>
        <v>Shot on Target Tinggi</v>
      </c>
      <c r="W732" t="str">
        <f t="shared" si="117"/>
        <v>Fouls Normal</v>
      </c>
      <c r="X732" t="str">
        <f t="shared" si="118"/>
        <v>Corner Normal</v>
      </c>
      <c r="Y732" t="str">
        <f t="shared" si="113"/>
        <v>Yellow Card Rendah</v>
      </c>
      <c r="Z732" t="str">
        <f t="shared" si="114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Normal</v>
      </c>
      <c r="R733" t="str">
        <f t="shared" si="115"/>
        <v>Possession Tinggi</v>
      </c>
      <c r="S733" t="str">
        <f t="shared" si="119"/>
        <v>Total Pass Normal</v>
      </c>
      <c r="T733" t="str">
        <f t="shared" si="111"/>
        <v>Pass Sukses Normal</v>
      </c>
      <c r="U733" t="str">
        <f t="shared" si="112"/>
        <v>Total Shot Tinggi</v>
      </c>
      <c r="V733" t="str">
        <f t="shared" si="116"/>
        <v>Shot on Target Tinggi</v>
      </c>
      <c r="W733" t="str">
        <f t="shared" si="117"/>
        <v>Fouls Tinggi</v>
      </c>
      <c r="X733" t="str">
        <f t="shared" si="118"/>
        <v>Corner Tinggi</v>
      </c>
      <c r="Y733" t="str">
        <f t="shared" si="113"/>
        <v>Yellow Card Tinggi</v>
      </c>
      <c r="Z733" t="str">
        <f t="shared" si="114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Tinggi</v>
      </c>
      <c r="R734" t="str">
        <f t="shared" si="115"/>
        <v>Possession Tinggi</v>
      </c>
      <c r="S734" t="str">
        <f t="shared" si="119"/>
        <v>Total Pass Tinggi</v>
      </c>
      <c r="T734" t="str">
        <f t="shared" si="111"/>
        <v>Pass Sukses Tinggi</v>
      </c>
      <c r="U734" t="str">
        <f t="shared" si="112"/>
        <v>Total Shot Tinggi</v>
      </c>
      <c r="V734" t="str">
        <f t="shared" si="116"/>
        <v>Shot on Target Tinggi</v>
      </c>
      <c r="W734" t="str">
        <f t="shared" si="117"/>
        <v>Fouls Rendah</v>
      </c>
      <c r="X734" t="str">
        <f t="shared" si="118"/>
        <v>Corner Tinggi</v>
      </c>
      <c r="Y734" t="str">
        <f t="shared" si="113"/>
        <v>Yellow Card Rendah</v>
      </c>
      <c r="Z734" t="str">
        <f t="shared" si="114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Tinggi</v>
      </c>
      <c r="R735" t="str">
        <f t="shared" si="115"/>
        <v>Possession Normal</v>
      </c>
      <c r="S735" t="str">
        <f t="shared" si="119"/>
        <v>Total Pass Normal</v>
      </c>
      <c r="T735" t="str">
        <f t="shared" si="111"/>
        <v>Pass Sukses Normal</v>
      </c>
      <c r="U735" t="str">
        <f t="shared" si="112"/>
        <v>Total Shot Rendah</v>
      </c>
      <c r="V735" t="str">
        <f t="shared" si="116"/>
        <v>Shot on Target Rendah</v>
      </c>
      <c r="W735" t="str">
        <f t="shared" si="117"/>
        <v>Fouls Tinggi</v>
      </c>
      <c r="X735" t="str">
        <f t="shared" si="118"/>
        <v>Corner Rendah</v>
      </c>
      <c r="Y735" t="str">
        <f t="shared" si="113"/>
        <v>Yellow Card Rendah</v>
      </c>
      <c r="Z735" t="str">
        <f t="shared" si="114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Rendah</v>
      </c>
      <c r="R736" t="str">
        <f t="shared" si="115"/>
        <v>Possession Rendah</v>
      </c>
      <c r="S736" t="str">
        <f t="shared" si="119"/>
        <v>Total Pass Rendah</v>
      </c>
      <c r="T736" t="str">
        <f t="shared" si="111"/>
        <v>Pass Sukses Rendah</v>
      </c>
      <c r="U736" t="str">
        <f t="shared" si="112"/>
        <v>Total Shot Rendah</v>
      </c>
      <c r="V736" t="str">
        <f t="shared" si="116"/>
        <v>Shot on Target Rendah</v>
      </c>
      <c r="W736" t="str">
        <f t="shared" si="117"/>
        <v>Fouls Tinggi</v>
      </c>
      <c r="X736" t="str">
        <f t="shared" si="118"/>
        <v>Corner Rendah</v>
      </c>
      <c r="Y736" t="str">
        <f t="shared" si="113"/>
        <v>Yellow Card Tinggi</v>
      </c>
      <c r="Z736" t="str">
        <f t="shared" si="114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Rendah</v>
      </c>
      <c r="R737" t="str">
        <f t="shared" si="115"/>
        <v>Possession Tinggi</v>
      </c>
      <c r="S737" t="str">
        <f t="shared" si="119"/>
        <v>Total Pass Tinggi</v>
      </c>
      <c r="T737" t="str">
        <f t="shared" si="111"/>
        <v>Pass Sukses Tinggi</v>
      </c>
      <c r="U737" t="str">
        <f t="shared" si="112"/>
        <v>Total Shot Rendah</v>
      </c>
      <c r="V737" t="str">
        <f t="shared" si="116"/>
        <v>Shot on Target Rendah</v>
      </c>
      <c r="W737" t="str">
        <f t="shared" si="117"/>
        <v>Fouls Tinggi</v>
      </c>
      <c r="X737" t="str">
        <f t="shared" si="118"/>
        <v>Corner Tinggi</v>
      </c>
      <c r="Y737" t="str">
        <f t="shared" si="113"/>
        <v>Yellow Card Rendah</v>
      </c>
      <c r="Z737" t="str">
        <f t="shared" si="114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Tinggi</v>
      </c>
      <c r="R738" t="str">
        <f t="shared" si="115"/>
        <v>Possession Normal</v>
      </c>
      <c r="S738" t="str">
        <f t="shared" si="119"/>
        <v>Total Pass Tinggi</v>
      </c>
      <c r="T738" t="str">
        <f t="shared" si="111"/>
        <v>Pass Sukses Tinggi</v>
      </c>
      <c r="U738" t="str">
        <f t="shared" si="112"/>
        <v>Total Shot Rendah</v>
      </c>
      <c r="V738" t="str">
        <f t="shared" si="116"/>
        <v>Shot on Target Normal</v>
      </c>
      <c r="W738" t="str">
        <f t="shared" si="117"/>
        <v>Fouls Tinggi</v>
      </c>
      <c r="X738" t="str">
        <f t="shared" si="118"/>
        <v>Corner Normal</v>
      </c>
      <c r="Y738" t="str">
        <f t="shared" si="113"/>
        <v>Yellow Card Rendah</v>
      </c>
      <c r="Z738" t="str">
        <f t="shared" si="114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Rendah</v>
      </c>
      <c r="R739" t="str">
        <f t="shared" si="115"/>
        <v>Possession Normal</v>
      </c>
      <c r="S739" t="str">
        <f t="shared" si="119"/>
        <v>Total Pass Rendah</v>
      </c>
      <c r="T739" t="str">
        <f t="shared" si="111"/>
        <v>Pass Sukses Rendah</v>
      </c>
      <c r="U739" t="str">
        <f t="shared" si="112"/>
        <v>Total Shot Rendah</v>
      </c>
      <c r="V739" t="str">
        <f t="shared" si="116"/>
        <v>Shot on Target Tinggi</v>
      </c>
      <c r="W739" t="str">
        <f t="shared" si="117"/>
        <v>Fouls Normal</v>
      </c>
      <c r="X739" t="str">
        <f t="shared" si="118"/>
        <v>Corner Rendah</v>
      </c>
      <c r="Y739" t="str">
        <f t="shared" si="113"/>
        <v>Yellow Card Tinggi</v>
      </c>
      <c r="Z739" t="str">
        <f t="shared" si="114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Tinggi</v>
      </c>
      <c r="R740" t="str">
        <f t="shared" si="115"/>
        <v>Possession Tinggi</v>
      </c>
      <c r="S740" t="str">
        <f t="shared" si="119"/>
        <v>Total Pass Normal</v>
      </c>
      <c r="T740" t="str">
        <f t="shared" si="111"/>
        <v>Pass Sukses Normal</v>
      </c>
      <c r="U740" t="str">
        <f t="shared" si="112"/>
        <v>Total Shot Tinggi</v>
      </c>
      <c r="V740" t="str">
        <f t="shared" si="116"/>
        <v>Shot on Target Tinggi</v>
      </c>
      <c r="W740" t="str">
        <f t="shared" si="117"/>
        <v>Fouls Normal</v>
      </c>
      <c r="X740" t="str">
        <f t="shared" si="118"/>
        <v>Corner Tinggi</v>
      </c>
      <c r="Y740" t="str">
        <f t="shared" si="113"/>
        <v>Yellow Card Rendah</v>
      </c>
      <c r="Z740" t="str">
        <f t="shared" si="114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Tinggi</v>
      </c>
      <c r="R741" t="str">
        <f t="shared" si="115"/>
        <v>Possession Tinggi</v>
      </c>
      <c r="S741" t="str">
        <f t="shared" si="119"/>
        <v>Total Pass Normal</v>
      </c>
      <c r="T741" t="str">
        <f t="shared" si="111"/>
        <v>Pass Sukses Tinggi</v>
      </c>
      <c r="U741" t="str">
        <f t="shared" si="112"/>
        <v>Total Shot Tinggi</v>
      </c>
      <c r="V741" t="str">
        <f t="shared" si="116"/>
        <v>Shot on Target Tinggi</v>
      </c>
      <c r="W741" t="str">
        <f t="shared" si="117"/>
        <v>Fouls Normal</v>
      </c>
      <c r="X741" t="str">
        <f t="shared" si="118"/>
        <v>Corner Rendah</v>
      </c>
      <c r="Y741" t="str">
        <f t="shared" si="113"/>
        <v>Yellow Card Rendah</v>
      </c>
      <c r="Z741" t="str">
        <f t="shared" si="114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Rendah</v>
      </c>
      <c r="R742" t="str">
        <f t="shared" si="115"/>
        <v>Possession Rendah</v>
      </c>
      <c r="S742" t="str">
        <f t="shared" si="119"/>
        <v>Total Pass Rendah</v>
      </c>
      <c r="T742" t="str">
        <f t="shared" si="111"/>
        <v>Pass Sukses Rendah</v>
      </c>
      <c r="U742" t="str">
        <f t="shared" si="112"/>
        <v>Total Shot Rendah</v>
      </c>
      <c r="V742" t="str">
        <f t="shared" si="116"/>
        <v>Shot on Target Rendah</v>
      </c>
      <c r="W742" t="str">
        <f t="shared" si="117"/>
        <v>Fouls Tinggi</v>
      </c>
      <c r="X742" t="str">
        <f t="shared" si="118"/>
        <v>Corner Rendah</v>
      </c>
      <c r="Y742" t="str">
        <f t="shared" si="113"/>
        <v>Yellow Card Rendah</v>
      </c>
      <c r="Z742" t="str">
        <f t="shared" si="114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Rendah</v>
      </c>
      <c r="R743" t="str">
        <f t="shared" si="115"/>
        <v>Possession Tinggi</v>
      </c>
      <c r="S743" t="str">
        <f t="shared" si="119"/>
        <v>Total Pass Tinggi</v>
      </c>
      <c r="T743" t="str">
        <f t="shared" si="111"/>
        <v>Pass Sukses Tinggi</v>
      </c>
      <c r="U743" t="str">
        <f t="shared" si="112"/>
        <v>Total Shot Rendah</v>
      </c>
      <c r="V743" t="str">
        <f t="shared" si="116"/>
        <v>Shot on Target Rendah</v>
      </c>
      <c r="W743" t="str">
        <f t="shared" si="117"/>
        <v>Fouls Tinggi</v>
      </c>
      <c r="X743" t="str">
        <f t="shared" si="118"/>
        <v>Corner Rendah</v>
      </c>
      <c r="Y743" t="str">
        <f t="shared" si="113"/>
        <v>Yellow Card Tinggi</v>
      </c>
      <c r="Z743" t="str">
        <f t="shared" si="114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Normal</v>
      </c>
      <c r="R744" t="str">
        <f t="shared" si="115"/>
        <v>Possession Normal</v>
      </c>
      <c r="S744" t="str">
        <f t="shared" si="119"/>
        <v>Total Pass Tinggi</v>
      </c>
      <c r="T744" t="str">
        <f t="shared" si="111"/>
        <v>Pass Sukses Tinggi</v>
      </c>
      <c r="U744" t="str">
        <f t="shared" si="112"/>
        <v>Total Shot Rendah</v>
      </c>
      <c r="V744" t="str">
        <f t="shared" si="116"/>
        <v>Shot on Target Rendah</v>
      </c>
      <c r="W744" t="str">
        <f t="shared" si="117"/>
        <v>Fouls Normal</v>
      </c>
      <c r="X744" t="str">
        <f t="shared" si="118"/>
        <v>Corner Normal</v>
      </c>
      <c r="Y744" t="str">
        <f t="shared" si="113"/>
        <v>Yellow Card Rendah</v>
      </c>
      <c r="Z744" t="str">
        <f t="shared" si="114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Tinggi</v>
      </c>
      <c r="R745" t="str">
        <f t="shared" si="115"/>
        <v>Possession Rendah</v>
      </c>
      <c r="S745" t="str">
        <f t="shared" si="119"/>
        <v>Total Pass Rendah</v>
      </c>
      <c r="T745" t="str">
        <f t="shared" si="111"/>
        <v>Pass Sukses Rendah</v>
      </c>
      <c r="U745" t="str">
        <f t="shared" si="112"/>
        <v>Total Shot Rendah</v>
      </c>
      <c r="V745" t="str">
        <f t="shared" si="116"/>
        <v>Shot on Target Tinggi</v>
      </c>
      <c r="W745" t="str">
        <f t="shared" si="117"/>
        <v>Fouls Rendah</v>
      </c>
      <c r="X745" t="str">
        <f t="shared" si="118"/>
        <v>Corner Tinggi</v>
      </c>
      <c r="Y745" t="str">
        <f t="shared" si="113"/>
        <v>Yellow Card Tinggi</v>
      </c>
      <c r="Z745" t="str">
        <f t="shared" si="114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Rendah</v>
      </c>
      <c r="R746" t="str">
        <f t="shared" si="115"/>
        <v>Possession Normal</v>
      </c>
      <c r="S746" t="str">
        <f t="shared" si="119"/>
        <v>Total Pass Normal</v>
      </c>
      <c r="T746" t="str">
        <f t="shared" si="111"/>
        <v>Pass Sukses Normal</v>
      </c>
      <c r="U746" t="str">
        <f t="shared" si="112"/>
        <v>Total Shot Tinggi</v>
      </c>
      <c r="V746" t="str">
        <f t="shared" si="116"/>
        <v>Shot on Target Tinggi</v>
      </c>
      <c r="W746" t="str">
        <f t="shared" si="117"/>
        <v>Fouls Rendah</v>
      </c>
      <c r="X746" t="str">
        <f t="shared" si="118"/>
        <v>Corner Rendah</v>
      </c>
      <c r="Y746" t="str">
        <f t="shared" si="113"/>
        <v>Yellow Card Tinggi</v>
      </c>
      <c r="Z746" t="str">
        <f t="shared" si="114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Normal</v>
      </c>
      <c r="R747" t="str">
        <f t="shared" si="115"/>
        <v>Possession Normal</v>
      </c>
      <c r="S747" t="str">
        <f t="shared" si="119"/>
        <v>Total Pass Normal</v>
      </c>
      <c r="T747" t="str">
        <f t="shared" si="111"/>
        <v>Pass Sukses Tinggi</v>
      </c>
      <c r="U747" t="str">
        <f t="shared" si="112"/>
        <v>Total Shot Tinggi</v>
      </c>
      <c r="V747" t="str">
        <f t="shared" si="116"/>
        <v>Shot on Target Rendah</v>
      </c>
      <c r="W747" t="str">
        <f t="shared" si="117"/>
        <v>Fouls Tinggi</v>
      </c>
      <c r="X747" t="str">
        <f t="shared" si="118"/>
        <v>Corner Rendah</v>
      </c>
      <c r="Y747" t="str">
        <f t="shared" si="113"/>
        <v>Yellow Card Rendah</v>
      </c>
      <c r="Z747" t="str">
        <f t="shared" si="114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Tinggi</v>
      </c>
      <c r="R748" t="str">
        <f t="shared" si="115"/>
        <v>Possession Normal</v>
      </c>
      <c r="S748" t="str">
        <f t="shared" si="119"/>
        <v>Total Pass Normal</v>
      </c>
      <c r="T748" t="str">
        <f t="shared" si="111"/>
        <v>Pass Sukses Normal</v>
      </c>
      <c r="U748" t="str">
        <f t="shared" si="112"/>
        <v>Total Shot Tinggi</v>
      </c>
      <c r="V748" t="str">
        <f t="shared" si="116"/>
        <v>Shot on Target Tinggi</v>
      </c>
      <c r="W748" t="str">
        <f t="shared" si="117"/>
        <v>Fouls Normal</v>
      </c>
      <c r="X748" t="str">
        <f t="shared" si="118"/>
        <v>Corner Tinggi</v>
      </c>
      <c r="Y748" t="str">
        <f t="shared" si="113"/>
        <v>Yellow Card Tinggi</v>
      </c>
      <c r="Z748" t="str">
        <f t="shared" si="114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Tinggi</v>
      </c>
      <c r="R749" t="str">
        <f t="shared" si="115"/>
        <v>Possession Tinggi</v>
      </c>
      <c r="S749" t="str">
        <f t="shared" si="119"/>
        <v>Total Pass Tinggi</v>
      </c>
      <c r="T749" t="str">
        <f t="shared" si="111"/>
        <v>Pass Sukses Tinggi</v>
      </c>
      <c r="U749" t="str">
        <f t="shared" si="112"/>
        <v>Total Shot Tinggi</v>
      </c>
      <c r="V749" t="str">
        <f t="shared" si="116"/>
        <v>Shot on Target Tinggi</v>
      </c>
      <c r="W749" t="str">
        <f t="shared" si="117"/>
        <v>Fouls Rendah</v>
      </c>
      <c r="X749" t="str">
        <f t="shared" si="118"/>
        <v>Corner Rendah</v>
      </c>
      <c r="Y749" t="str">
        <f t="shared" si="113"/>
        <v>Yellow Card Rendah</v>
      </c>
      <c r="Z749" t="str">
        <f t="shared" si="114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Normal</v>
      </c>
      <c r="R750" t="str">
        <f t="shared" si="115"/>
        <v>Possession Tinggi</v>
      </c>
      <c r="S750" t="str">
        <f t="shared" si="119"/>
        <v>Total Pass Tinggi</v>
      </c>
      <c r="T750" t="str">
        <f t="shared" si="111"/>
        <v>Pass Sukses Tinggi</v>
      </c>
      <c r="U750" t="str">
        <f t="shared" si="112"/>
        <v>Total Shot Normal</v>
      </c>
      <c r="V750" t="str">
        <f t="shared" si="116"/>
        <v>Shot on Target Rendah</v>
      </c>
      <c r="W750" t="str">
        <f t="shared" si="117"/>
        <v>Fouls Rendah</v>
      </c>
      <c r="X750" t="str">
        <f t="shared" si="118"/>
        <v>Corner Tinggi</v>
      </c>
      <c r="Y750" t="str">
        <f t="shared" si="113"/>
        <v>Yellow Card Rendah</v>
      </c>
      <c r="Z750" t="str">
        <f t="shared" si="114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Rendah</v>
      </c>
      <c r="R751" t="str">
        <f t="shared" si="115"/>
        <v>Possession Normal</v>
      </c>
      <c r="S751" t="str">
        <f t="shared" si="119"/>
        <v>Total Pass Normal</v>
      </c>
      <c r="T751" t="str">
        <f t="shared" si="111"/>
        <v>Pass Sukses Tinggi</v>
      </c>
      <c r="U751" t="str">
        <f t="shared" si="112"/>
        <v>Total Shot Rendah</v>
      </c>
      <c r="V751" t="str">
        <f t="shared" si="116"/>
        <v>Shot on Target Rendah</v>
      </c>
      <c r="W751" t="str">
        <f t="shared" si="117"/>
        <v>Fouls Tinggi</v>
      </c>
      <c r="X751" t="str">
        <f t="shared" si="118"/>
        <v>Corner Rendah</v>
      </c>
      <c r="Y751" t="str">
        <f t="shared" si="113"/>
        <v>Yellow Card Tinggi</v>
      </c>
      <c r="Z751" t="str">
        <f t="shared" si="114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Rendah</v>
      </c>
      <c r="R752" t="str">
        <f t="shared" si="115"/>
        <v>Possession Rendah</v>
      </c>
      <c r="S752" t="str">
        <f t="shared" si="119"/>
        <v>Total Pass Rendah</v>
      </c>
      <c r="T752" t="str">
        <f t="shared" si="111"/>
        <v>Pass Sukses Rendah</v>
      </c>
      <c r="U752" t="str">
        <f t="shared" si="112"/>
        <v>Total Shot Rendah</v>
      </c>
      <c r="V752" t="str">
        <f t="shared" si="116"/>
        <v>Shot on Target Rendah</v>
      </c>
      <c r="W752" t="str">
        <f t="shared" si="117"/>
        <v>Fouls Tinggi</v>
      </c>
      <c r="X752" t="str">
        <f t="shared" si="118"/>
        <v>Corner Rendah</v>
      </c>
      <c r="Y752" t="str">
        <f t="shared" si="113"/>
        <v>Yellow Card Rendah</v>
      </c>
      <c r="Z752" t="str">
        <f t="shared" si="114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Tinggi</v>
      </c>
      <c r="R753" t="str">
        <f t="shared" si="115"/>
        <v>Possession Tinggi</v>
      </c>
      <c r="S753" t="str">
        <f t="shared" si="119"/>
        <v>Total Pass Tinggi</v>
      </c>
      <c r="T753" t="str">
        <f t="shared" si="111"/>
        <v>Pass Sukses Tinggi</v>
      </c>
      <c r="U753" t="str">
        <f t="shared" si="112"/>
        <v>Total Shot Tinggi</v>
      </c>
      <c r="V753" t="str">
        <f t="shared" si="116"/>
        <v>Shot on Target Tinggi</v>
      </c>
      <c r="W753" t="str">
        <f t="shared" si="117"/>
        <v>Fouls Rendah</v>
      </c>
      <c r="X753" t="str">
        <f t="shared" si="118"/>
        <v>Corner Tinggi</v>
      </c>
      <c r="Y753" t="str">
        <f t="shared" si="113"/>
        <v>Yellow Card Rendah</v>
      </c>
      <c r="Z753" t="str">
        <f t="shared" si="114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Rendah</v>
      </c>
      <c r="R754" t="str">
        <f t="shared" si="115"/>
        <v>Possession Tinggi</v>
      </c>
      <c r="S754" t="str">
        <f t="shared" si="119"/>
        <v>Total Pass Tinggi</v>
      </c>
      <c r="T754" t="str">
        <f t="shared" si="111"/>
        <v>Pass Sukses Tinggi</v>
      </c>
      <c r="U754" t="str">
        <f t="shared" si="112"/>
        <v>Total Shot Rendah</v>
      </c>
      <c r="V754" t="str">
        <f t="shared" si="116"/>
        <v>Shot on Target Tinggi</v>
      </c>
      <c r="W754" t="str">
        <f t="shared" si="117"/>
        <v>Fouls Normal</v>
      </c>
      <c r="X754" t="str">
        <f t="shared" si="118"/>
        <v>Corner Rendah</v>
      </c>
      <c r="Y754" t="str">
        <f t="shared" si="113"/>
        <v>Yellow Card Rendah</v>
      </c>
      <c r="Z754" t="str">
        <f t="shared" si="114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Tinggi</v>
      </c>
      <c r="R755" t="str">
        <f t="shared" si="115"/>
        <v>Possession Rendah</v>
      </c>
      <c r="S755" t="str">
        <f t="shared" si="119"/>
        <v>Total Pass Rendah</v>
      </c>
      <c r="T755" t="str">
        <f t="shared" si="111"/>
        <v>Pass Sukses Rendah</v>
      </c>
      <c r="U755" t="str">
        <f t="shared" si="112"/>
        <v>Total Shot Rendah</v>
      </c>
      <c r="V755" t="str">
        <f t="shared" si="116"/>
        <v>Shot on Target Tinggi</v>
      </c>
      <c r="W755" t="str">
        <f t="shared" si="117"/>
        <v>Fouls Normal</v>
      </c>
      <c r="X755" t="str">
        <f t="shared" si="118"/>
        <v>Corner Rendah</v>
      </c>
      <c r="Y755" t="str">
        <f t="shared" si="113"/>
        <v>Yellow Card Rendah</v>
      </c>
      <c r="Z755" t="str">
        <f t="shared" si="114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Rendah</v>
      </c>
      <c r="R756" t="str">
        <f t="shared" si="115"/>
        <v>Possession Rendah</v>
      </c>
      <c r="S756" t="str">
        <f t="shared" si="119"/>
        <v>Total Pass Rendah</v>
      </c>
      <c r="T756" t="str">
        <f t="shared" si="111"/>
        <v>Pass Sukses Rendah</v>
      </c>
      <c r="U756" t="str">
        <f t="shared" si="112"/>
        <v>Total Shot Rendah</v>
      </c>
      <c r="V756" t="str">
        <f t="shared" si="116"/>
        <v>Shot on Target Rendah</v>
      </c>
      <c r="W756" t="str">
        <f t="shared" si="117"/>
        <v>Fouls Normal</v>
      </c>
      <c r="X756" t="str">
        <f t="shared" si="118"/>
        <v>Corner Rendah</v>
      </c>
      <c r="Y756" t="str">
        <f t="shared" si="113"/>
        <v>Yellow Card Rendah</v>
      </c>
      <c r="Z756" t="str">
        <f t="shared" si="114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Normal</v>
      </c>
      <c r="R757" t="str">
        <f t="shared" si="115"/>
        <v>Possession Rendah</v>
      </c>
      <c r="S757" t="str">
        <f t="shared" si="119"/>
        <v>Total Pass Rendah</v>
      </c>
      <c r="T757" t="str">
        <f t="shared" si="111"/>
        <v>Pass Sukses Rendah</v>
      </c>
      <c r="U757" t="str">
        <f t="shared" si="112"/>
        <v>Total Shot Tinggi</v>
      </c>
      <c r="V757" t="str">
        <f t="shared" si="116"/>
        <v>Shot on Target Tinggi</v>
      </c>
      <c r="W757" t="str">
        <f t="shared" si="117"/>
        <v>Fouls Normal</v>
      </c>
      <c r="X757" t="str">
        <f t="shared" si="118"/>
        <v>Corner Rendah</v>
      </c>
      <c r="Y757" t="str">
        <f t="shared" si="113"/>
        <v>Yellow Card Tinggi</v>
      </c>
      <c r="Z757" t="str">
        <f t="shared" si="114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Rendah</v>
      </c>
      <c r="R758" t="str">
        <f t="shared" si="115"/>
        <v>Possession Normal</v>
      </c>
      <c r="S758" t="str">
        <f t="shared" si="119"/>
        <v>Total Pass Normal</v>
      </c>
      <c r="T758" t="str">
        <f t="shared" si="111"/>
        <v>Pass Sukses Normal</v>
      </c>
      <c r="U758" t="str">
        <f t="shared" si="112"/>
        <v>Total Shot Rendah</v>
      </c>
      <c r="V758" t="str">
        <f t="shared" si="116"/>
        <v>Shot on Target Rendah</v>
      </c>
      <c r="W758" t="str">
        <f t="shared" si="117"/>
        <v>Fouls Normal</v>
      </c>
      <c r="X758" t="str">
        <f t="shared" si="118"/>
        <v>Corner Rendah</v>
      </c>
      <c r="Y758" t="str">
        <f t="shared" si="113"/>
        <v>Yellow Card Rendah</v>
      </c>
      <c r="Z758" t="str">
        <f t="shared" si="114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Tinggi</v>
      </c>
      <c r="R759" t="str">
        <f t="shared" si="115"/>
        <v>Possession Tinggi</v>
      </c>
      <c r="S759" t="str">
        <f t="shared" si="119"/>
        <v>Total Pass Tinggi</v>
      </c>
      <c r="T759" t="str">
        <f t="shared" si="111"/>
        <v>Pass Sukses Tinggi</v>
      </c>
      <c r="U759" t="str">
        <f t="shared" si="112"/>
        <v>Total Shot Tinggi</v>
      </c>
      <c r="V759" t="str">
        <f t="shared" si="116"/>
        <v>Shot on Target Tinggi</v>
      </c>
      <c r="W759" t="str">
        <f t="shared" si="117"/>
        <v>Fouls Rendah</v>
      </c>
      <c r="X759" t="str">
        <f t="shared" si="118"/>
        <v>Corner Tinggi</v>
      </c>
      <c r="Y759" t="str">
        <f t="shared" si="113"/>
        <v>Yellow Card Rendah</v>
      </c>
      <c r="Z759" t="str">
        <f t="shared" si="114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Tinggi</v>
      </c>
      <c r="R760" t="str">
        <f t="shared" si="115"/>
        <v>Possession Tinggi</v>
      </c>
      <c r="S760" t="str">
        <f t="shared" si="119"/>
        <v>Total Pass Tinggi</v>
      </c>
      <c r="T760" t="str">
        <f t="shared" si="111"/>
        <v>Pass Sukses Tinggi</v>
      </c>
      <c r="U760" t="str">
        <f t="shared" si="112"/>
        <v>Total Shot Tinggi</v>
      </c>
      <c r="V760" t="str">
        <f t="shared" si="116"/>
        <v>Shot on Target Tinggi</v>
      </c>
      <c r="W760" t="str">
        <f t="shared" si="117"/>
        <v>Fouls Rendah</v>
      </c>
      <c r="X760" t="str">
        <f t="shared" si="118"/>
        <v>Corner Tinggi</v>
      </c>
      <c r="Y760" t="str">
        <f t="shared" si="113"/>
        <v>Yellow Card Rendah</v>
      </c>
      <c r="Z760" t="str">
        <f t="shared" si="114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Normal</v>
      </c>
      <c r="R761" t="str">
        <f t="shared" si="115"/>
        <v>Possession Tinggi</v>
      </c>
      <c r="S761" t="str">
        <f t="shared" si="119"/>
        <v>Total Pass Tinggi</v>
      </c>
      <c r="T761" t="str">
        <f t="shared" si="111"/>
        <v>Pass Sukses Tinggi</v>
      </c>
      <c r="U761" t="str">
        <f t="shared" si="112"/>
        <v>Total Shot Tinggi</v>
      </c>
      <c r="V761" t="str">
        <f t="shared" si="116"/>
        <v>Shot on Target Tinggi</v>
      </c>
      <c r="W761" t="str">
        <f t="shared" si="117"/>
        <v>Fouls Normal</v>
      </c>
      <c r="X761" t="str">
        <f t="shared" si="118"/>
        <v>Corner Rendah</v>
      </c>
      <c r="Y761" t="str">
        <f t="shared" si="113"/>
        <v>Yellow Card Rendah</v>
      </c>
      <c r="Z761" t="str">
        <f t="shared" si="114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Testing Rata2</vt:lpstr>
      <vt:lpstr>K-Means</vt:lpstr>
      <vt:lpstr>Apriori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2025-08-22T16:29:36Z</dcterms:modified>
</cp:coreProperties>
</file>