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20835" windowHeight="96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8" i="1" l="1"/>
  <c r="D66" i="1"/>
  <c r="C66" i="1"/>
  <c r="B66" i="1"/>
  <c r="J66" i="1"/>
  <c r="I66" i="1"/>
  <c r="H66" i="1"/>
  <c r="G66" i="1"/>
  <c r="F66" i="1"/>
  <c r="E40" i="1"/>
  <c r="E39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3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L38" i="1"/>
  <c r="L40" i="1"/>
  <c r="L39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39" i="1"/>
  <c r="K40" i="1"/>
  <c r="L2" i="1"/>
  <c r="L4" i="1"/>
  <c r="L9" i="1"/>
  <c r="L3" i="1"/>
  <c r="L7" i="1"/>
  <c r="L5" i="1"/>
  <c r="L6" i="1"/>
  <c r="L10" i="1"/>
  <c r="L8" i="1"/>
  <c r="L19" i="1"/>
  <c r="L18" i="1"/>
  <c r="L13" i="1"/>
  <c r="L14" i="1"/>
  <c r="L11" i="1"/>
  <c r="L15" i="1"/>
  <c r="L16" i="1"/>
  <c r="L17" i="1"/>
  <c r="L20" i="1"/>
  <c r="L22" i="1"/>
  <c r="L25" i="1"/>
  <c r="L12" i="1"/>
  <c r="L23" i="1"/>
  <c r="L24" i="1"/>
  <c r="L27" i="1"/>
  <c r="L29" i="1"/>
  <c r="L28" i="1"/>
  <c r="L26" i="1"/>
  <c r="L21" i="1"/>
  <c r="L30" i="1"/>
  <c r="L31" i="1"/>
  <c r="K26" i="1"/>
  <c r="K27" i="1"/>
  <c r="K28" i="1"/>
  <c r="K29" i="1"/>
  <c r="K30" i="1"/>
  <c r="K3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" i="1"/>
  <c r="H32" i="1"/>
  <c r="J32" i="1"/>
  <c r="I32" i="1"/>
  <c r="G32" i="1"/>
  <c r="F32" i="1"/>
  <c r="K66" i="1" l="1"/>
  <c r="L66" i="1"/>
  <c r="E66" i="1"/>
  <c r="E32" i="1"/>
  <c r="K32" i="1"/>
</calcChain>
</file>

<file path=xl/sharedStrings.xml><?xml version="1.0" encoding="utf-8"?>
<sst xmlns="http://schemas.openxmlformats.org/spreadsheetml/2006/main" count="142" uniqueCount="73">
  <si>
    <t>0.00038660.92444</t>
  </si>
  <si>
    <t>7.89E-050.9838369</t>
  </si>
  <si>
    <t>3.97E-050.5369517</t>
  </si>
  <si>
    <t>1.2E-060.3365235</t>
  </si>
  <si>
    <t>7.89E-0523.8403775</t>
  </si>
  <si>
    <t>1.74E-050.4566351</t>
  </si>
  <si>
    <t>4.81E-051.0620652</t>
  </si>
  <si>
    <t>5.11E-050.9724082</t>
  </si>
  <si>
    <t>0.0010956.0129821</t>
  </si>
  <si>
    <t>4.03E-051.9151899</t>
  </si>
  <si>
    <t>0.000349915.447223</t>
  </si>
  <si>
    <t>0.00012880.9462253</t>
  </si>
  <si>
    <t>0.0012245125.4799425</t>
  </si>
  <si>
    <t>6.98E-052.5958679</t>
  </si>
  <si>
    <t>0.00010114.7414102</t>
  </si>
  <si>
    <t>8.4E-061.4589523</t>
  </si>
  <si>
    <t>0.000897414.1441081</t>
  </si>
  <si>
    <t>2.59E-050.6279531</t>
  </si>
  <si>
    <t>4.27E-050.4806352</t>
  </si>
  <si>
    <t>4.93E-050.2133098</t>
  </si>
  <si>
    <t>0.02889280.7204465</t>
  </si>
  <si>
    <t>0.00033610.2361557</t>
  </si>
  <si>
    <t>9.21E-050.1221861</t>
  </si>
  <si>
    <t>4.63E-050.2732156</t>
  </si>
  <si>
    <t>0.00036921.8897925</t>
  </si>
  <si>
    <t>0.00030652.201507</t>
  </si>
  <si>
    <t>4.27E-050.8415581</t>
  </si>
  <si>
    <t>2.46E-051.2678307</t>
  </si>
  <si>
    <t>2.95E-051.5465439</t>
  </si>
  <si>
    <t>3.67E-050.2502305</t>
  </si>
  <si>
    <t>Grades_EEE481&amp;581</t>
  </si>
  <si>
    <t>am_skandia_fin_supple#A80EE</t>
  </si>
  <si>
    <t>pfi-anxa</t>
  </si>
  <si>
    <t>ReqComp</t>
  </si>
  <si>
    <t>csDept-PayrollTimecardEntry</t>
  </si>
  <si>
    <t>s446gradessp04</t>
  </si>
  <si>
    <t>RMRanker95</t>
  </si>
  <si>
    <t>OakProducts</t>
  </si>
  <si>
    <t>NEW</t>
  </si>
  <si>
    <t>Logistikkostnader</t>
  </si>
  <si>
    <t>lmc_financial</t>
  </si>
  <si>
    <t>Inventory_Control</t>
  </si>
  <si>
    <t>intresults</t>
  </si>
  <si>
    <t>HMWK112403</t>
  </si>
  <si>
    <t>grades2002</t>
  </si>
  <si>
    <t>Grades-6_excerpt</t>
  </si>
  <si>
    <t>grades</t>
  </si>
  <si>
    <t>gpa_calculator</t>
  </si>
  <si>
    <t>expenses_ans</t>
  </si>
  <si>
    <t>Example_3</t>
  </si>
  <si>
    <t>econ424-fall2003-publ#A8A23</t>
  </si>
  <si>
    <t>E04_AppE_Census_Database_50</t>
  </si>
  <si>
    <t>2002fairreport</t>
  </si>
  <si>
    <t>104r</t>
  </si>
  <si>
    <t>30day</t>
  </si>
  <si>
    <t>9620040303160820</t>
  </si>
  <si>
    <t>Inventory errors</t>
  </si>
  <si>
    <t>3660 schedule S2003</t>
  </si>
  <si>
    <t>TRAIL INVENTORY N#A850A</t>
  </si>
  <si>
    <t>q exhibit54-OEA</t>
  </si>
  <si>
    <t>Benchmark</t>
  </si>
  <si>
    <t>Number of formulas</t>
  </si>
  <si>
    <t>Raw inputs count</t>
  </si>
  <si>
    <t>Inputs to computations</t>
  </si>
  <si>
    <t>Total runtime</t>
  </si>
  <si>
    <t>Outlier Detection</t>
  </si>
  <si>
    <t>Outlier Coloring</t>
  </si>
  <si>
    <t>AVERAGE</t>
  </si>
  <si>
    <t>Impact Analysis</t>
  </si>
  <si>
    <t>Dependence Analysis</t>
  </si>
  <si>
    <t>Impact Scoring</t>
  </si>
  <si>
    <t>Impact Score Calculation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</si>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</sst>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CheckCell Execution Time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7.8053996818428145E-2"/>
          <c:y val="2.5633520752313167E-2"/>
          <c:w val="0.90007906480766975"/>
          <c:h val="0.70779527942686438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Sheet1!$F$1</c:f>
              <c:strCache>
                <c:ptCount val="1"/>
                <c:pt idx="0">
                  <c:v>Dependence Analysis</c:v>
                </c:pt>
              </c:strCache>
            </c:strRef>
          </c:tx>
          <c:invertIfNegative val="0"/>
          <c:cat>
            <c:strRef>
              <c:f>Sheet1!$A$2:$A$32</c:f>
              <c:strCache>
                <c:ptCount val="31"/>
                <c:pt idx="0">
                  <c:v>3660 schedule S2003</c:v>
                </c:pt>
                <c:pt idx="1">
                  <c:v>ReqComp</c:v>
                </c:pt>
                <c:pt idx="2">
                  <c:v>Inventory_Control</c:v>
                </c:pt>
                <c:pt idx="3">
                  <c:v>RMRanker95</c:v>
                </c:pt>
                <c:pt idx="4">
                  <c:v>Logistikkostnader</c:v>
                </c:pt>
                <c:pt idx="5">
                  <c:v>HMWK112403</c:v>
                </c:pt>
                <c:pt idx="6">
                  <c:v>30day</c:v>
                </c:pt>
                <c:pt idx="7">
                  <c:v>2002fairreport</c:v>
                </c:pt>
                <c:pt idx="8">
                  <c:v>9620040303160820</c:v>
                </c:pt>
                <c:pt idx="9">
                  <c:v>Inventory errors</c:v>
                </c:pt>
                <c:pt idx="10">
                  <c:v>grades</c:v>
                </c:pt>
                <c:pt idx="11">
                  <c:v>expenses_ans</c:v>
                </c:pt>
                <c:pt idx="12">
                  <c:v>grades2002</c:v>
                </c:pt>
                <c:pt idx="13">
                  <c:v>csDept-PayrollTimecardEntry</c:v>
                </c:pt>
                <c:pt idx="14">
                  <c:v>Example_3</c:v>
                </c:pt>
                <c:pt idx="15">
                  <c:v>lmc_financial</c:v>
                </c:pt>
                <c:pt idx="16">
                  <c:v>104r</c:v>
                </c:pt>
                <c:pt idx="17">
                  <c:v>TRAIL INVENTORY N#A850A</c:v>
                </c:pt>
                <c:pt idx="18">
                  <c:v>Grades-6_excerpt</c:v>
                </c:pt>
                <c:pt idx="19">
                  <c:v>intresults</c:v>
                </c:pt>
                <c:pt idx="20">
                  <c:v>OakProducts</c:v>
                </c:pt>
                <c:pt idx="21">
                  <c:v>am_skandia_fin_supple#A80EE</c:v>
                </c:pt>
                <c:pt idx="22">
                  <c:v>E04_AppE_Census_Database_50</c:v>
                </c:pt>
                <c:pt idx="23">
                  <c:v>pfi-anxa</c:v>
                </c:pt>
                <c:pt idx="24">
                  <c:v>q exhibit54-OEA</c:v>
                </c:pt>
                <c:pt idx="25">
                  <c:v>econ424-fall2003-publ#A8A23</c:v>
                </c:pt>
                <c:pt idx="26">
                  <c:v>Grades_EEE481&amp;581</c:v>
                </c:pt>
                <c:pt idx="27">
                  <c:v>gpa_calculator</c:v>
                </c:pt>
                <c:pt idx="28">
                  <c:v>s446gradessp04</c:v>
                </c:pt>
                <c:pt idx="29">
                  <c:v>NEW</c:v>
                </c:pt>
                <c:pt idx="30">
                  <c:v>AVERAGE</c:v>
                </c:pt>
              </c:strCache>
            </c:strRef>
          </c:cat>
          <c:val>
            <c:numRef>
              <c:f>Sheet1!$F$2:$F$32</c:f>
              <c:numCache>
                <c:formatCode>General</c:formatCode>
                <c:ptCount val="31"/>
                <c:pt idx="0">
                  <c:v>0.36907790000000001</c:v>
                </c:pt>
                <c:pt idx="1">
                  <c:v>0.50984119999999999</c:v>
                </c:pt>
                <c:pt idx="2">
                  <c:v>0.51494180000000001</c:v>
                </c:pt>
                <c:pt idx="3">
                  <c:v>1.2759478</c:v>
                </c:pt>
                <c:pt idx="4">
                  <c:v>1.7600007</c:v>
                </c:pt>
                <c:pt idx="5">
                  <c:v>0.28885339999999998</c:v>
                </c:pt>
                <c:pt idx="6">
                  <c:v>1.1105868999999999</c:v>
                </c:pt>
                <c:pt idx="7">
                  <c:v>0.20612929999999999</c:v>
                </c:pt>
                <c:pt idx="8">
                  <c:v>0.50970990000000005</c:v>
                </c:pt>
                <c:pt idx="9">
                  <c:v>0.75126800000000005</c:v>
                </c:pt>
                <c:pt idx="10">
                  <c:v>2.4295727999999999</c:v>
                </c:pt>
                <c:pt idx="11">
                  <c:v>0.71542609999999995</c:v>
                </c:pt>
                <c:pt idx="12">
                  <c:v>0.56791720000000001</c:v>
                </c:pt>
                <c:pt idx="13">
                  <c:v>0.78702989999999995</c:v>
                </c:pt>
                <c:pt idx="14">
                  <c:v>0.93154700000000001</c:v>
                </c:pt>
                <c:pt idx="15">
                  <c:v>1.0932788</c:v>
                </c:pt>
                <c:pt idx="16">
                  <c:v>0.50159699999999996</c:v>
                </c:pt>
                <c:pt idx="17">
                  <c:v>0.3034944</c:v>
                </c:pt>
                <c:pt idx="18">
                  <c:v>0.89180009999999998</c:v>
                </c:pt>
                <c:pt idx="19">
                  <c:v>10.835630500000001</c:v>
                </c:pt>
                <c:pt idx="20">
                  <c:v>1.0156354000000001</c:v>
                </c:pt>
                <c:pt idx="21">
                  <c:v>0.82246399999999997</c:v>
                </c:pt>
                <c:pt idx="22">
                  <c:v>2.3379588</c:v>
                </c:pt>
                <c:pt idx="23">
                  <c:v>1.6850472999999999</c:v>
                </c:pt>
                <c:pt idx="24">
                  <c:v>8.0197866999999992</c:v>
                </c:pt>
                <c:pt idx="25">
                  <c:v>2.4432079</c:v>
                </c:pt>
                <c:pt idx="26">
                  <c:v>2.8247770000000001</c:v>
                </c:pt>
                <c:pt idx="27">
                  <c:v>1.5366096</c:v>
                </c:pt>
                <c:pt idx="28">
                  <c:v>5.3495458999999999</c:v>
                </c:pt>
                <c:pt idx="29">
                  <c:v>32.536183700000002</c:v>
                </c:pt>
                <c:pt idx="30">
                  <c:v>2.8308288999999998</c:v>
                </c:pt>
              </c:numCache>
            </c:numRef>
          </c:val>
        </c:ser>
        <c:ser>
          <c:idx val="3"/>
          <c:order val="1"/>
          <c:tx>
            <c:strRef>
              <c:f>Sheet1!$G$1</c:f>
              <c:strCache>
                <c:ptCount val="1"/>
                <c:pt idx="0">
                  <c:v>Impact Analysis</c:v>
                </c:pt>
              </c:strCache>
            </c:strRef>
          </c:tx>
          <c:invertIfNegative val="0"/>
          <c:cat>
            <c:strRef>
              <c:f>Sheet1!$A$2:$A$32</c:f>
              <c:strCache>
                <c:ptCount val="31"/>
                <c:pt idx="0">
                  <c:v>3660 schedule S2003</c:v>
                </c:pt>
                <c:pt idx="1">
                  <c:v>ReqComp</c:v>
                </c:pt>
                <c:pt idx="2">
                  <c:v>Inventory_Control</c:v>
                </c:pt>
                <c:pt idx="3">
                  <c:v>RMRanker95</c:v>
                </c:pt>
                <c:pt idx="4">
                  <c:v>Logistikkostnader</c:v>
                </c:pt>
                <c:pt idx="5">
                  <c:v>HMWK112403</c:v>
                </c:pt>
                <c:pt idx="6">
                  <c:v>30day</c:v>
                </c:pt>
                <c:pt idx="7">
                  <c:v>2002fairreport</c:v>
                </c:pt>
                <c:pt idx="8">
                  <c:v>9620040303160820</c:v>
                </c:pt>
                <c:pt idx="9">
                  <c:v>Inventory errors</c:v>
                </c:pt>
                <c:pt idx="10">
                  <c:v>grades</c:v>
                </c:pt>
                <c:pt idx="11">
                  <c:v>expenses_ans</c:v>
                </c:pt>
                <c:pt idx="12">
                  <c:v>grades2002</c:v>
                </c:pt>
                <c:pt idx="13">
                  <c:v>csDept-PayrollTimecardEntry</c:v>
                </c:pt>
                <c:pt idx="14">
                  <c:v>Example_3</c:v>
                </c:pt>
                <c:pt idx="15">
                  <c:v>lmc_financial</c:v>
                </c:pt>
                <c:pt idx="16">
                  <c:v>104r</c:v>
                </c:pt>
                <c:pt idx="17">
                  <c:v>TRAIL INVENTORY N#A850A</c:v>
                </c:pt>
                <c:pt idx="18">
                  <c:v>Grades-6_excerpt</c:v>
                </c:pt>
                <c:pt idx="19">
                  <c:v>intresults</c:v>
                </c:pt>
                <c:pt idx="20">
                  <c:v>OakProducts</c:v>
                </c:pt>
                <c:pt idx="21">
                  <c:v>am_skandia_fin_supple#A80EE</c:v>
                </c:pt>
                <c:pt idx="22">
                  <c:v>E04_AppE_Census_Database_50</c:v>
                </c:pt>
                <c:pt idx="23">
                  <c:v>pfi-anxa</c:v>
                </c:pt>
                <c:pt idx="24">
                  <c:v>q exhibit54-OEA</c:v>
                </c:pt>
                <c:pt idx="25">
                  <c:v>econ424-fall2003-publ#A8A23</c:v>
                </c:pt>
                <c:pt idx="26">
                  <c:v>Grades_EEE481&amp;581</c:v>
                </c:pt>
                <c:pt idx="27">
                  <c:v>gpa_calculator</c:v>
                </c:pt>
                <c:pt idx="28">
                  <c:v>s446gradessp04</c:v>
                </c:pt>
                <c:pt idx="29">
                  <c:v>NEW</c:v>
                </c:pt>
                <c:pt idx="30">
                  <c:v>AVERAGE</c:v>
                </c:pt>
              </c:strCache>
            </c:strRef>
          </c:cat>
          <c:val>
            <c:numRef>
              <c:f>Sheet1!$G$2:$G$32</c:f>
              <c:numCache>
                <c:formatCode>General</c:formatCode>
                <c:ptCount val="31"/>
                <c:pt idx="0">
                  <c:v>0.44233810000000001</c:v>
                </c:pt>
                <c:pt idx="1">
                  <c:v>0.53041579999999999</c:v>
                </c:pt>
                <c:pt idx="2">
                  <c:v>1.6027290999999999</c:v>
                </c:pt>
                <c:pt idx="3">
                  <c:v>2.3684346000000001</c:v>
                </c:pt>
                <c:pt idx="4">
                  <c:v>3.1782111</c:v>
                </c:pt>
                <c:pt idx="5">
                  <c:v>0.82435420000000004</c:v>
                </c:pt>
                <c:pt idx="6">
                  <c:v>1.2486288999999999</c:v>
                </c:pt>
                <c:pt idx="7">
                  <c:v>1.6446372</c:v>
                </c:pt>
                <c:pt idx="8">
                  <c:v>2.8909935</c:v>
                </c:pt>
                <c:pt idx="9">
                  <c:v>1.0198305999999999</c:v>
                </c:pt>
                <c:pt idx="10">
                  <c:v>150.99316039999999</c:v>
                </c:pt>
                <c:pt idx="11">
                  <c:v>2.1427691000000002</c:v>
                </c:pt>
                <c:pt idx="12">
                  <c:v>1.131359</c:v>
                </c:pt>
                <c:pt idx="13">
                  <c:v>4.0224302999999999</c:v>
                </c:pt>
                <c:pt idx="14">
                  <c:v>1.5634424</c:v>
                </c:pt>
                <c:pt idx="15">
                  <c:v>7.5128167000000001</c:v>
                </c:pt>
                <c:pt idx="16">
                  <c:v>3.2439770000000001</c:v>
                </c:pt>
                <c:pt idx="17">
                  <c:v>3.7759944999999999</c:v>
                </c:pt>
                <c:pt idx="18">
                  <c:v>0.53624340000000004</c:v>
                </c:pt>
                <c:pt idx="19">
                  <c:v>289.23876560000002</c:v>
                </c:pt>
                <c:pt idx="20">
                  <c:v>4.0188838000000002</c:v>
                </c:pt>
                <c:pt idx="21">
                  <c:v>4.1073203999999999</c:v>
                </c:pt>
                <c:pt idx="22">
                  <c:v>33.173697799999999</c:v>
                </c:pt>
                <c:pt idx="23">
                  <c:v>33.087603000000001</c:v>
                </c:pt>
                <c:pt idx="24">
                  <c:v>67.587009399999999</c:v>
                </c:pt>
                <c:pt idx="25">
                  <c:v>56.992885200000003</c:v>
                </c:pt>
                <c:pt idx="26">
                  <c:v>35.709635200000001</c:v>
                </c:pt>
                <c:pt idx="27">
                  <c:v>112.7973214</c:v>
                </c:pt>
                <c:pt idx="28">
                  <c:v>109.45605930000001</c:v>
                </c:pt>
                <c:pt idx="29">
                  <c:v>404.83416679999999</c:v>
                </c:pt>
                <c:pt idx="30">
                  <c:v>44.722537126666666</c:v>
                </c:pt>
              </c:numCache>
            </c:numRef>
          </c:val>
        </c:ser>
        <c:ser>
          <c:idx val="4"/>
          <c:order val="2"/>
          <c:tx>
            <c:strRef>
              <c:f>Sheet1!$K$1</c:f>
              <c:strCache>
                <c:ptCount val="1"/>
                <c:pt idx="0">
                  <c:v>Impact Scoring</c:v>
                </c:pt>
              </c:strCache>
            </c:strRef>
          </c:tx>
          <c:invertIfNegative val="0"/>
          <c:cat>
            <c:strRef>
              <c:f>Sheet1!$A$2:$A$32</c:f>
              <c:strCache>
                <c:ptCount val="31"/>
                <c:pt idx="0">
                  <c:v>3660 schedule S2003</c:v>
                </c:pt>
                <c:pt idx="1">
                  <c:v>ReqComp</c:v>
                </c:pt>
                <c:pt idx="2">
                  <c:v>Inventory_Control</c:v>
                </c:pt>
                <c:pt idx="3">
                  <c:v>RMRanker95</c:v>
                </c:pt>
                <c:pt idx="4">
                  <c:v>Logistikkostnader</c:v>
                </c:pt>
                <c:pt idx="5">
                  <c:v>HMWK112403</c:v>
                </c:pt>
                <c:pt idx="6">
                  <c:v>30day</c:v>
                </c:pt>
                <c:pt idx="7">
                  <c:v>2002fairreport</c:v>
                </c:pt>
                <c:pt idx="8">
                  <c:v>9620040303160820</c:v>
                </c:pt>
                <c:pt idx="9">
                  <c:v>Inventory errors</c:v>
                </c:pt>
                <c:pt idx="10">
                  <c:v>grades</c:v>
                </c:pt>
                <c:pt idx="11">
                  <c:v>expenses_ans</c:v>
                </c:pt>
                <c:pt idx="12">
                  <c:v>grades2002</c:v>
                </c:pt>
                <c:pt idx="13">
                  <c:v>csDept-PayrollTimecardEntry</c:v>
                </c:pt>
                <c:pt idx="14">
                  <c:v>Example_3</c:v>
                </c:pt>
                <c:pt idx="15">
                  <c:v>lmc_financial</c:v>
                </c:pt>
                <c:pt idx="16">
                  <c:v>104r</c:v>
                </c:pt>
                <c:pt idx="17">
                  <c:v>TRAIL INVENTORY N#A850A</c:v>
                </c:pt>
                <c:pt idx="18">
                  <c:v>Grades-6_excerpt</c:v>
                </c:pt>
                <c:pt idx="19">
                  <c:v>intresults</c:v>
                </c:pt>
                <c:pt idx="20">
                  <c:v>OakProducts</c:v>
                </c:pt>
                <c:pt idx="21">
                  <c:v>am_skandia_fin_supple#A80EE</c:v>
                </c:pt>
                <c:pt idx="22">
                  <c:v>E04_AppE_Census_Database_50</c:v>
                </c:pt>
                <c:pt idx="23">
                  <c:v>pfi-anxa</c:v>
                </c:pt>
                <c:pt idx="24">
                  <c:v>q exhibit54-OEA</c:v>
                </c:pt>
                <c:pt idx="25">
                  <c:v>econ424-fall2003-publ#A8A23</c:v>
                </c:pt>
                <c:pt idx="26">
                  <c:v>Grades_EEE481&amp;581</c:v>
                </c:pt>
                <c:pt idx="27">
                  <c:v>gpa_calculator</c:v>
                </c:pt>
                <c:pt idx="28">
                  <c:v>s446gradessp04</c:v>
                </c:pt>
                <c:pt idx="29">
                  <c:v>NEW</c:v>
                </c:pt>
                <c:pt idx="30">
                  <c:v>AVERAGE</c:v>
                </c:pt>
              </c:strCache>
            </c:strRef>
          </c:cat>
          <c:val>
            <c:numRef>
              <c:f>Sheet1!$K$2:$K$32</c:f>
              <c:numCache>
                <c:formatCode>General</c:formatCode>
                <c:ptCount val="31"/>
                <c:pt idx="0">
                  <c:v>2.9499999999999999E-5</c:v>
                </c:pt>
                <c:pt idx="1">
                  <c:v>2.8899999999999998E-5</c:v>
                </c:pt>
                <c:pt idx="2">
                  <c:v>2.83E-5</c:v>
                </c:pt>
                <c:pt idx="3">
                  <c:v>3.7300000000000005E-5</c:v>
                </c:pt>
                <c:pt idx="4">
                  <c:v>1.9894999999999999E-2</c:v>
                </c:pt>
                <c:pt idx="5">
                  <c:v>2.4181899999999999E-2</c:v>
                </c:pt>
                <c:pt idx="6">
                  <c:v>3.5500000000000002E-5</c:v>
                </c:pt>
                <c:pt idx="7">
                  <c:v>3.4412600000000002E-2</c:v>
                </c:pt>
                <c:pt idx="8">
                  <c:v>2.3094100000000003E-2</c:v>
                </c:pt>
                <c:pt idx="9">
                  <c:v>3.01E-5</c:v>
                </c:pt>
                <c:pt idx="10">
                  <c:v>0.80878559999999999</c:v>
                </c:pt>
                <c:pt idx="11">
                  <c:v>2.65069E-2</c:v>
                </c:pt>
                <c:pt idx="12">
                  <c:v>2.4905299999999998E-2</c:v>
                </c:pt>
                <c:pt idx="13">
                  <c:v>3.5500000000000002E-5</c:v>
                </c:pt>
                <c:pt idx="14">
                  <c:v>1.54474E-2</c:v>
                </c:pt>
                <c:pt idx="15">
                  <c:v>3.2565199999999996E-2</c:v>
                </c:pt>
                <c:pt idx="16">
                  <c:v>3.1900000000000003E-5</c:v>
                </c:pt>
                <c:pt idx="17">
                  <c:v>2.3374199999999998E-2</c:v>
                </c:pt>
                <c:pt idx="18">
                  <c:v>3.2224900000000001E-2</c:v>
                </c:pt>
                <c:pt idx="19">
                  <c:v>9.36004E-2</c:v>
                </c:pt>
                <c:pt idx="20">
                  <c:v>1.57564E-2</c:v>
                </c:pt>
                <c:pt idx="21">
                  <c:v>2.5870799999999999E-2</c:v>
                </c:pt>
                <c:pt idx="22">
                  <c:v>2.64117E-2</c:v>
                </c:pt>
                <c:pt idx="23">
                  <c:v>2.4657700000000001E-2</c:v>
                </c:pt>
                <c:pt idx="24">
                  <c:v>4.8688499999999996E-2</c:v>
                </c:pt>
                <c:pt idx="25">
                  <c:v>5.5016600000000006E-2</c:v>
                </c:pt>
                <c:pt idx="26">
                  <c:v>3.8155999999999995E-2</c:v>
                </c:pt>
                <c:pt idx="27">
                  <c:v>4.4864300000000003E-2</c:v>
                </c:pt>
                <c:pt idx="28">
                  <c:v>6.9887099999999994E-2</c:v>
                </c:pt>
                <c:pt idx="29">
                  <c:v>7.2735499999999995E-2</c:v>
                </c:pt>
                <c:pt idx="30">
                  <c:v>5.2709836666666655E-2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651648"/>
        <c:axId val="44653184"/>
      </c:barChart>
      <c:catAx>
        <c:axId val="4465164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4653184"/>
        <c:crosses val="autoZero"/>
        <c:auto val="1"/>
        <c:lblAlgn val="ctr"/>
        <c:lblOffset val="100"/>
        <c:noMultiLvlLbl val="0"/>
      </c:catAx>
      <c:valAx>
        <c:axId val="446531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Runtime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651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0449740404713921"/>
          <c:y val="0.13473060097209655"/>
          <c:w val="0.25357427372006663"/>
          <c:h val="0.23414616498881594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Sheet1!$F$37</c:f>
              <c:strCache>
                <c:ptCount val="1"/>
                <c:pt idx="0">
                  <c:v>Dependence Analysis</c:v>
                </c:pt>
              </c:strCache>
            </c:strRef>
          </c:tx>
          <c:invertIfNegative val="0"/>
          <c:cat>
            <c:strRef>
              <c:f>Sheet1!$A$38:$A$66</c:f>
              <c:strCache>
                <c:ptCount val="29"/>
                <c:pt idx="0">
                  <c:v>3660 schedule S2003</c:v>
                </c:pt>
                <c:pt idx="1">
                  <c:v>Inventory_Control</c:v>
                </c:pt>
                <c:pt idx="2">
                  <c:v>ReqComp</c:v>
                </c:pt>
                <c:pt idx="3">
                  <c:v>RMRanker95</c:v>
                </c:pt>
                <c:pt idx="4">
                  <c:v>Logistikkostnader</c:v>
                </c:pt>
                <c:pt idx="5">
                  <c:v>HMWK112403</c:v>
                </c:pt>
                <c:pt idx="6">
                  <c:v>30day</c:v>
                </c:pt>
                <c:pt idx="7">
                  <c:v>2002fairreport</c:v>
                </c:pt>
                <c:pt idx="8">
                  <c:v>9620040303160820</c:v>
                </c:pt>
                <c:pt idx="9">
                  <c:v>Inventory errors</c:v>
                </c:pt>
                <c:pt idx="10">
                  <c:v>grades</c:v>
                </c:pt>
                <c:pt idx="11">
                  <c:v>expenses_ans</c:v>
                </c:pt>
                <c:pt idx="12">
                  <c:v>grades2002</c:v>
                </c:pt>
                <c:pt idx="13">
                  <c:v>csDept-PayrollTimecardEntry</c:v>
                </c:pt>
                <c:pt idx="14">
                  <c:v>Example_3</c:v>
                </c:pt>
                <c:pt idx="15">
                  <c:v>lmc_financial</c:v>
                </c:pt>
                <c:pt idx="16">
                  <c:v>104r</c:v>
                </c:pt>
                <c:pt idx="17">
                  <c:v>TRAIL INVENTORY N#A850A</c:v>
                </c:pt>
                <c:pt idx="18">
                  <c:v>Grades-6_excerpt</c:v>
                </c:pt>
                <c:pt idx="19">
                  <c:v>OakProducts</c:v>
                </c:pt>
                <c:pt idx="20">
                  <c:v>am_skandia_fin_supple#A80EE</c:v>
                </c:pt>
                <c:pt idx="21">
                  <c:v>E04_AppE_Census_Database_50</c:v>
                </c:pt>
                <c:pt idx="22">
                  <c:v>pfi-anxa</c:v>
                </c:pt>
                <c:pt idx="23">
                  <c:v>q exhibit54-OEA</c:v>
                </c:pt>
                <c:pt idx="24">
                  <c:v>econ424-fall2003-publ#A8A23</c:v>
                </c:pt>
                <c:pt idx="25">
                  <c:v>Grades_EEE481&amp;581</c:v>
                </c:pt>
                <c:pt idx="26">
                  <c:v>gpa_calculator</c:v>
                </c:pt>
                <c:pt idx="27">
                  <c:v>s446gradessp04</c:v>
                </c:pt>
                <c:pt idx="28">
                  <c:v>AVERAGE</c:v>
                </c:pt>
              </c:strCache>
            </c:strRef>
          </c:cat>
          <c:val>
            <c:numRef>
              <c:f>Sheet1!$F$38:$F$66</c:f>
              <c:numCache>
                <c:formatCode>General</c:formatCode>
                <c:ptCount val="29"/>
                <c:pt idx="0">
                  <c:v>0.36907790000000001</c:v>
                </c:pt>
                <c:pt idx="1">
                  <c:v>0.51494180000000001</c:v>
                </c:pt>
                <c:pt idx="2">
                  <c:v>0.50984119999999999</c:v>
                </c:pt>
                <c:pt idx="3">
                  <c:v>1.2759478</c:v>
                </c:pt>
                <c:pt idx="4">
                  <c:v>1.7600007</c:v>
                </c:pt>
                <c:pt idx="5">
                  <c:v>0.28885339999999998</c:v>
                </c:pt>
                <c:pt idx="6">
                  <c:v>1.1105868999999999</c:v>
                </c:pt>
                <c:pt idx="7">
                  <c:v>0.20612929999999999</c:v>
                </c:pt>
                <c:pt idx="8">
                  <c:v>0.50970990000000005</c:v>
                </c:pt>
                <c:pt idx="9">
                  <c:v>0.75126800000000005</c:v>
                </c:pt>
                <c:pt idx="10">
                  <c:v>2.4295727999999999</c:v>
                </c:pt>
                <c:pt idx="11">
                  <c:v>0.71542609999999995</c:v>
                </c:pt>
                <c:pt idx="12">
                  <c:v>0.56791720000000001</c:v>
                </c:pt>
                <c:pt idx="13">
                  <c:v>0.78702989999999995</c:v>
                </c:pt>
                <c:pt idx="14">
                  <c:v>0.93154700000000001</c:v>
                </c:pt>
                <c:pt idx="15">
                  <c:v>1.0932788</c:v>
                </c:pt>
                <c:pt idx="16">
                  <c:v>0.50159699999999996</c:v>
                </c:pt>
                <c:pt idx="17">
                  <c:v>0.3034944</c:v>
                </c:pt>
                <c:pt idx="18">
                  <c:v>0.89180009999999998</c:v>
                </c:pt>
                <c:pt idx="19">
                  <c:v>1.0156354000000001</c:v>
                </c:pt>
                <c:pt idx="20">
                  <c:v>0.82246399999999997</c:v>
                </c:pt>
                <c:pt idx="21">
                  <c:v>2.3379588</c:v>
                </c:pt>
                <c:pt idx="22">
                  <c:v>1.6850472999999999</c:v>
                </c:pt>
                <c:pt idx="23">
                  <c:v>8.0197866999999992</c:v>
                </c:pt>
                <c:pt idx="24">
                  <c:v>2.4432079</c:v>
                </c:pt>
                <c:pt idx="25">
                  <c:v>2.8247770000000001</c:v>
                </c:pt>
                <c:pt idx="26">
                  <c:v>1.5366096</c:v>
                </c:pt>
                <c:pt idx="27">
                  <c:v>5.3495458999999999</c:v>
                </c:pt>
                <c:pt idx="28">
                  <c:v>1.4840376000000002</c:v>
                </c:pt>
              </c:numCache>
            </c:numRef>
          </c:val>
        </c:ser>
        <c:ser>
          <c:idx val="1"/>
          <c:order val="1"/>
          <c:tx>
            <c:strRef>
              <c:f>Sheet1!$G$37</c:f>
              <c:strCache>
                <c:ptCount val="1"/>
                <c:pt idx="0">
                  <c:v>Impact Analysis</c:v>
                </c:pt>
              </c:strCache>
            </c:strRef>
          </c:tx>
          <c:invertIfNegative val="0"/>
          <c:cat>
            <c:strRef>
              <c:f>Sheet1!$A$38:$A$66</c:f>
              <c:strCache>
                <c:ptCount val="29"/>
                <c:pt idx="0">
                  <c:v>3660 schedule S2003</c:v>
                </c:pt>
                <c:pt idx="1">
                  <c:v>Inventory_Control</c:v>
                </c:pt>
                <c:pt idx="2">
                  <c:v>ReqComp</c:v>
                </c:pt>
                <c:pt idx="3">
                  <c:v>RMRanker95</c:v>
                </c:pt>
                <c:pt idx="4">
                  <c:v>Logistikkostnader</c:v>
                </c:pt>
                <c:pt idx="5">
                  <c:v>HMWK112403</c:v>
                </c:pt>
                <c:pt idx="6">
                  <c:v>30day</c:v>
                </c:pt>
                <c:pt idx="7">
                  <c:v>2002fairreport</c:v>
                </c:pt>
                <c:pt idx="8">
                  <c:v>9620040303160820</c:v>
                </c:pt>
                <c:pt idx="9">
                  <c:v>Inventory errors</c:v>
                </c:pt>
                <c:pt idx="10">
                  <c:v>grades</c:v>
                </c:pt>
                <c:pt idx="11">
                  <c:v>expenses_ans</c:v>
                </c:pt>
                <c:pt idx="12">
                  <c:v>grades2002</c:v>
                </c:pt>
                <c:pt idx="13">
                  <c:v>csDept-PayrollTimecardEntry</c:v>
                </c:pt>
                <c:pt idx="14">
                  <c:v>Example_3</c:v>
                </c:pt>
                <c:pt idx="15">
                  <c:v>lmc_financial</c:v>
                </c:pt>
                <c:pt idx="16">
                  <c:v>104r</c:v>
                </c:pt>
                <c:pt idx="17">
                  <c:v>TRAIL INVENTORY N#A850A</c:v>
                </c:pt>
                <c:pt idx="18">
                  <c:v>Grades-6_excerpt</c:v>
                </c:pt>
                <c:pt idx="19">
                  <c:v>OakProducts</c:v>
                </c:pt>
                <c:pt idx="20">
                  <c:v>am_skandia_fin_supple#A80EE</c:v>
                </c:pt>
                <c:pt idx="21">
                  <c:v>E04_AppE_Census_Database_50</c:v>
                </c:pt>
                <c:pt idx="22">
                  <c:v>pfi-anxa</c:v>
                </c:pt>
                <c:pt idx="23">
                  <c:v>q exhibit54-OEA</c:v>
                </c:pt>
                <c:pt idx="24">
                  <c:v>econ424-fall2003-publ#A8A23</c:v>
                </c:pt>
                <c:pt idx="25">
                  <c:v>Grades_EEE481&amp;581</c:v>
                </c:pt>
                <c:pt idx="26">
                  <c:v>gpa_calculator</c:v>
                </c:pt>
                <c:pt idx="27">
                  <c:v>s446gradessp04</c:v>
                </c:pt>
                <c:pt idx="28">
                  <c:v>AVERAGE</c:v>
                </c:pt>
              </c:strCache>
            </c:strRef>
          </c:cat>
          <c:val>
            <c:numRef>
              <c:f>Sheet1!$G$38:$G$66</c:f>
              <c:numCache>
                <c:formatCode>General</c:formatCode>
                <c:ptCount val="29"/>
                <c:pt idx="0">
                  <c:v>0.44233810000000001</c:v>
                </c:pt>
                <c:pt idx="1">
                  <c:v>1.6027290999999999</c:v>
                </c:pt>
                <c:pt idx="2">
                  <c:v>0.53041579999999999</c:v>
                </c:pt>
                <c:pt idx="3">
                  <c:v>2.3684346000000001</c:v>
                </c:pt>
                <c:pt idx="4">
                  <c:v>3.1782111</c:v>
                </c:pt>
                <c:pt idx="5">
                  <c:v>0.82435420000000004</c:v>
                </c:pt>
                <c:pt idx="6">
                  <c:v>1.2486288999999999</c:v>
                </c:pt>
                <c:pt idx="7">
                  <c:v>1.6446372</c:v>
                </c:pt>
                <c:pt idx="8">
                  <c:v>2.8909935</c:v>
                </c:pt>
                <c:pt idx="9">
                  <c:v>1.0198305999999999</c:v>
                </c:pt>
                <c:pt idx="10">
                  <c:v>150.99316039999999</c:v>
                </c:pt>
                <c:pt idx="11">
                  <c:v>2.1427691000000002</c:v>
                </c:pt>
                <c:pt idx="12">
                  <c:v>1.131359</c:v>
                </c:pt>
                <c:pt idx="13">
                  <c:v>4.0224302999999999</c:v>
                </c:pt>
                <c:pt idx="14">
                  <c:v>1.5634424</c:v>
                </c:pt>
                <c:pt idx="15">
                  <c:v>7.5128167000000001</c:v>
                </c:pt>
                <c:pt idx="16">
                  <c:v>3.2439770000000001</c:v>
                </c:pt>
                <c:pt idx="17">
                  <c:v>3.7759944999999999</c:v>
                </c:pt>
                <c:pt idx="18">
                  <c:v>0.53624340000000004</c:v>
                </c:pt>
                <c:pt idx="19">
                  <c:v>4.0188838000000002</c:v>
                </c:pt>
                <c:pt idx="20">
                  <c:v>4.1073203999999999</c:v>
                </c:pt>
                <c:pt idx="21">
                  <c:v>33.173697799999999</c:v>
                </c:pt>
                <c:pt idx="22">
                  <c:v>33.087603000000001</c:v>
                </c:pt>
                <c:pt idx="23">
                  <c:v>67.587009399999999</c:v>
                </c:pt>
                <c:pt idx="24">
                  <c:v>56.992885200000003</c:v>
                </c:pt>
                <c:pt idx="25">
                  <c:v>35.709635200000001</c:v>
                </c:pt>
                <c:pt idx="26">
                  <c:v>112.7973214</c:v>
                </c:pt>
                <c:pt idx="27">
                  <c:v>109.45605930000001</c:v>
                </c:pt>
                <c:pt idx="28">
                  <c:v>23.128685049999998</c:v>
                </c:pt>
              </c:numCache>
            </c:numRef>
          </c:val>
        </c:ser>
        <c:ser>
          <c:idx val="2"/>
          <c:order val="2"/>
          <c:tx>
            <c:strRef>
              <c:f>Sheet1!$K$37</c:f>
              <c:strCache>
                <c:ptCount val="1"/>
                <c:pt idx="0">
                  <c:v>Impact Scoring</c:v>
                </c:pt>
              </c:strCache>
            </c:strRef>
          </c:tx>
          <c:invertIfNegative val="0"/>
          <c:cat>
            <c:strRef>
              <c:f>Sheet1!$A$38:$A$66</c:f>
              <c:strCache>
                <c:ptCount val="29"/>
                <c:pt idx="0">
                  <c:v>3660 schedule S2003</c:v>
                </c:pt>
                <c:pt idx="1">
                  <c:v>Inventory_Control</c:v>
                </c:pt>
                <c:pt idx="2">
                  <c:v>ReqComp</c:v>
                </c:pt>
                <c:pt idx="3">
                  <c:v>RMRanker95</c:v>
                </c:pt>
                <c:pt idx="4">
                  <c:v>Logistikkostnader</c:v>
                </c:pt>
                <c:pt idx="5">
                  <c:v>HMWK112403</c:v>
                </c:pt>
                <c:pt idx="6">
                  <c:v>30day</c:v>
                </c:pt>
                <c:pt idx="7">
                  <c:v>2002fairreport</c:v>
                </c:pt>
                <c:pt idx="8">
                  <c:v>9620040303160820</c:v>
                </c:pt>
                <c:pt idx="9">
                  <c:v>Inventory errors</c:v>
                </c:pt>
                <c:pt idx="10">
                  <c:v>grades</c:v>
                </c:pt>
                <c:pt idx="11">
                  <c:v>expenses_ans</c:v>
                </c:pt>
                <c:pt idx="12">
                  <c:v>grades2002</c:v>
                </c:pt>
                <c:pt idx="13">
                  <c:v>csDept-PayrollTimecardEntry</c:v>
                </c:pt>
                <c:pt idx="14">
                  <c:v>Example_3</c:v>
                </c:pt>
                <c:pt idx="15">
                  <c:v>lmc_financial</c:v>
                </c:pt>
                <c:pt idx="16">
                  <c:v>104r</c:v>
                </c:pt>
                <c:pt idx="17">
                  <c:v>TRAIL INVENTORY N#A850A</c:v>
                </c:pt>
                <c:pt idx="18">
                  <c:v>Grades-6_excerpt</c:v>
                </c:pt>
                <c:pt idx="19">
                  <c:v>OakProducts</c:v>
                </c:pt>
                <c:pt idx="20">
                  <c:v>am_skandia_fin_supple#A80EE</c:v>
                </c:pt>
                <c:pt idx="21">
                  <c:v>E04_AppE_Census_Database_50</c:v>
                </c:pt>
                <c:pt idx="22">
                  <c:v>pfi-anxa</c:v>
                </c:pt>
                <c:pt idx="23">
                  <c:v>q exhibit54-OEA</c:v>
                </c:pt>
                <c:pt idx="24">
                  <c:v>econ424-fall2003-publ#A8A23</c:v>
                </c:pt>
                <c:pt idx="25">
                  <c:v>Grades_EEE481&amp;581</c:v>
                </c:pt>
                <c:pt idx="26">
                  <c:v>gpa_calculator</c:v>
                </c:pt>
                <c:pt idx="27">
                  <c:v>s446gradessp04</c:v>
                </c:pt>
                <c:pt idx="28">
                  <c:v>AVERAGE</c:v>
                </c:pt>
              </c:strCache>
            </c:strRef>
          </c:cat>
          <c:val>
            <c:numRef>
              <c:f>Sheet1!$K$38:$K$66</c:f>
              <c:numCache>
                <c:formatCode>General</c:formatCode>
                <c:ptCount val="29"/>
                <c:pt idx="0">
                  <c:v>2.9499999999999999E-5</c:v>
                </c:pt>
                <c:pt idx="1">
                  <c:v>2.83E-5</c:v>
                </c:pt>
                <c:pt idx="2">
                  <c:v>2.8899999999999998E-5</c:v>
                </c:pt>
                <c:pt idx="3">
                  <c:v>3.7300000000000005E-5</c:v>
                </c:pt>
                <c:pt idx="4">
                  <c:v>1.9894999999999999E-2</c:v>
                </c:pt>
                <c:pt idx="5">
                  <c:v>2.4181899999999999E-2</c:v>
                </c:pt>
                <c:pt idx="6">
                  <c:v>3.5500000000000002E-5</c:v>
                </c:pt>
                <c:pt idx="7">
                  <c:v>3.4412600000000002E-2</c:v>
                </c:pt>
                <c:pt idx="8">
                  <c:v>2.3094100000000003E-2</c:v>
                </c:pt>
                <c:pt idx="9">
                  <c:v>3.01E-5</c:v>
                </c:pt>
                <c:pt idx="10">
                  <c:v>0.80878559999999999</c:v>
                </c:pt>
                <c:pt idx="11">
                  <c:v>2.65069E-2</c:v>
                </c:pt>
                <c:pt idx="12">
                  <c:v>2.4905299999999998E-2</c:v>
                </c:pt>
                <c:pt idx="13">
                  <c:v>3.5500000000000002E-5</c:v>
                </c:pt>
                <c:pt idx="14">
                  <c:v>1.54474E-2</c:v>
                </c:pt>
                <c:pt idx="15">
                  <c:v>3.2565199999999996E-2</c:v>
                </c:pt>
                <c:pt idx="16">
                  <c:v>3.1900000000000003E-5</c:v>
                </c:pt>
                <c:pt idx="17">
                  <c:v>2.3374199999999998E-2</c:v>
                </c:pt>
                <c:pt idx="18">
                  <c:v>3.2224900000000001E-2</c:v>
                </c:pt>
                <c:pt idx="19">
                  <c:v>1.57564E-2</c:v>
                </c:pt>
                <c:pt idx="20">
                  <c:v>2.5870799999999999E-2</c:v>
                </c:pt>
                <c:pt idx="21">
                  <c:v>2.64117E-2</c:v>
                </c:pt>
                <c:pt idx="22">
                  <c:v>2.4657700000000001E-2</c:v>
                </c:pt>
                <c:pt idx="23">
                  <c:v>4.8688499999999996E-2</c:v>
                </c:pt>
                <c:pt idx="24">
                  <c:v>5.5016600000000006E-2</c:v>
                </c:pt>
                <c:pt idx="25">
                  <c:v>3.8155999999999995E-2</c:v>
                </c:pt>
                <c:pt idx="26">
                  <c:v>4.4864300000000003E-2</c:v>
                </c:pt>
                <c:pt idx="27">
                  <c:v>6.9887099999999994E-2</c:v>
                </c:pt>
                <c:pt idx="28">
                  <c:v>5.0534257142857142E-2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087360"/>
        <c:axId val="140771712"/>
      </c:barChart>
      <c:catAx>
        <c:axId val="45087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40771712"/>
        <c:crosses val="autoZero"/>
        <c:auto val="1"/>
        <c:lblAlgn val="ctr"/>
        <c:lblOffset val="100"/>
        <c:noMultiLvlLbl val="0"/>
      </c:catAx>
      <c:valAx>
        <c:axId val="140771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087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3</xdr:row>
      <xdr:rowOff>28574</xdr:rowOff>
    </xdr:from>
    <xdr:to>
      <xdr:col>28</xdr:col>
      <xdr:colOff>552450</xdr:colOff>
      <xdr:row>29</xdr:row>
      <xdr:rowOff>142875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438149</xdr:colOff>
      <xdr:row>39</xdr:row>
      <xdr:rowOff>157162</xdr:rowOff>
    </xdr:from>
    <xdr:to>
      <xdr:col>25</xdr:col>
      <xdr:colOff>411162</xdr:colOff>
      <xdr:row>64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A37" sqref="A37:L65"/>
    </sheetView>
  </sheetViews>
  <sheetFormatPr defaultRowHeight="15" x14ac:dyDescent="0.25"/>
  <cols>
    <col min="1" max="1" width="34" customWidth="1"/>
    <col min="11" max="11" width="10" bestFit="1" customWidth="1"/>
  </cols>
  <sheetData>
    <row r="1" spans="1:12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69</v>
      </c>
      <c r="G1" t="s">
        <v>68</v>
      </c>
      <c r="H1" t="s">
        <v>71</v>
      </c>
      <c r="I1" t="s">
        <v>65</v>
      </c>
      <c r="J1" t="s">
        <v>66</v>
      </c>
      <c r="K1" t="s">
        <v>70</v>
      </c>
      <c r="L1" t="s">
        <v>72</v>
      </c>
    </row>
    <row r="2" spans="1:12" x14ac:dyDescent="0.25">
      <c r="A2" t="s">
        <v>57</v>
      </c>
      <c r="B2">
        <v>31</v>
      </c>
      <c r="C2">
        <v>1</v>
      </c>
      <c r="D2">
        <v>0</v>
      </c>
      <c r="E2">
        <f>SUM(F2:J2)</f>
        <v>0.81144550000000004</v>
      </c>
      <c r="F2">
        <v>0.36907790000000001</v>
      </c>
      <c r="G2">
        <v>0.44233810000000001</v>
      </c>
      <c r="H2" t="s">
        <v>3</v>
      </c>
      <c r="I2" s="1">
        <v>2.7699999999999999E-5</v>
      </c>
      <c r="J2" s="1">
        <v>1.7999999999999999E-6</v>
      </c>
      <c r="K2">
        <f>SUM(H2:J2)</f>
        <v>2.9499999999999999E-5</v>
      </c>
      <c r="L2">
        <f>B2+D2</f>
        <v>31</v>
      </c>
    </row>
    <row r="3" spans="1:12" x14ac:dyDescent="0.25">
      <c r="A3" t="s">
        <v>33</v>
      </c>
      <c r="B3">
        <v>54</v>
      </c>
      <c r="C3">
        <v>162</v>
      </c>
      <c r="D3">
        <v>0</v>
      </c>
      <c r="E3">
        <f t="shared" ref="E3:E31" si="0">SUM(F3:J3)</f>
        <v>1.0402859</v>
      </c>
      <c r="F3">
        <v>0.50984119999999999</v>
      </c>
      <c r="G3">
        <v>0.53041579999999999</v>
      </c>
      <c r="H3" t="s">
        <v>5</v>
      </c>
      <c r="I3" s="1">
        <v>2.7699999999999999E-5</v>
      </c>
      <c r="J3" s="1">
        <v>1.1999999999999999E-6</v>
      </c>
      <c r="K3">
        <f>SUM(H3:J3)</f>
        <v>2.8899999999999998E-5</v>
      </c>
      <c r="L3">
        <f>B3+D3</f>
        <v>54</v>
      </c>
    </row>
    <row r="4" spans="1:12" x14ac:dyDescent="0.25">
      <c r="A4" t="s">
        <v>41</v>
      </c>
      <c r="B4">
        <v>33</v>
      </c>
      <c r="C4">
        <v>21</v>
      </c>
      <c r="D4">
        <v>0</v>
      </c>
      <c r="E4">
        <f t="shared" si="0"/>
        <v>2.1176992000000001</v>
      </c>
      <c r="F4">
        <v>0.51494180000000001</v>
      </c>
      <c r="G4">
        <v>1.6027290999999999</v>
      </c>
      <c r="H4" t="s">
        <v>15</v>
      </c>
      <c r="I4" s="1">
        <v>2.65E-5</v>
      </c>
      <c r="J4" s="1">
        <v>1.7999999999999999E-6</v>
      </c>
      <c r="K4">
        <f>SUM(H4:J4)</f>
        <v>2.83E-5</v>
      </c>
      <c r="L4">
        <f>B4+D4</f>
        <v>33</v>
      </c>
    </row>
    <row r="5" spans="1:12" x14ac:dyDescent="0.25">
      <c r="A5" t="s">
        <v>36</v>
      </c>
      <c r="B5">
        <v>79</v>
      </c>
      <c r="C5">
        <v>54</v>
      </c>
      <c r="D5">
        <v>11</v>
      </c>
      <c r="E5">
        <f t="shared" si="0"/>
        <v>3.6444196999999998</v>
      </c>
      <c r="F5">
        <v>1.2759478</v>
      </c>
      <c r="G5">
        <v>2.3684346000000001</v>
      </c>
      <c r="H5" t="s">
        <v>9</v>
      </c>
      <c r="I5" s="1">
        <v>3.6100000000000003E-5</v>
      </c>
      <c r="J5" s="1">
        <v>1.1999999999999999E-6</v>
      </c>
      <c r="K5">
        <f>SUM(H5:J5)</f>
        <v>3.7300000000000005E-5</v>
      </c>
      <c r="L5">
        <f>B5+D5</f>
        <v>90</v>
      </c>
    </row>
    <row r="6" spans="1:12" x14ac:dyDescent="0.25">
      <c r="A6" t="s">
        <v>39</v>
      </c>
      <c r="B6">
        <v>73</v>
      </c>
      <c r="C6">
        <v>29</v>
      </c>
      <c r="D6">
        <v>26</v>
      </c>
      <c r="E6">
        <f t="shared" si="0"/>
        <v>4.9581067999999995</v>
      </c>
      <c r="F6">
        <v>1.7600007</v>
      </c>
      <c r="G6">
        <v>3.1782111</v>
      </c>
      <c r="H6" t="s">
        <v>13</v>
      </c>
      <c r="I6" s="1">
        <v>4.2700000000000001E-5</v>
      </c>
      <c r="J6">
        <v>1.98523E-2</v>
      </c>
      <c r="K6">
        <f>SUM(H6:J6)</f>
        <v>1.9894999999999999E-2</v>
      </c>
      <c r="L6">
        <f>B6+D6</f>
        <v>99</v>
      </c>
    </row>
    <row r="7" spans="1:12" x14ac:dyDescent="0.25">
      <c r="A7" t="s">
        <v>43</v>
      </c>
      <c r="B7">
        <v>36</v>
      </c>
      <c r="C7">
        <v>41</v>
      </c>
      <c r="D7">
        <v>27</v>
      </c>
      <c r="E7">
        <f t="shared" si="0"/>
        <v>1.1373895000000001</v>
      </c>
      <c r="F7">
        <v>0.28885339999999998</v>
      </c>
      <c r="G7">
        <v>0.82435420000000004</v>
      </c>
      <c r="H7" t="s">
        <v>17</v>
      </c>
      <c r="I7" s="1">
        <v>2.5899999999999999E-5</v>
      </c>
      <c r="J7">
        <v>2.4156E-2</v>
      </c>
      <c r="K7">
        <f>SUM(H7:J7)</f>
        <v>2.4181899999999999E-2</v>
      </c>
      <c r="L7">
        <f>B7+D7</f>
        <v>63</v>
      </c>
    </row>
    <row r="8" spans="1:12" x14ac:dyDescent="0.25">
      <c r="A8" t="s">
        <v>54</v>
      </c>
      <c r="B8">
        <v>125</v>
      </c>
      <c r="C8">
        <v>92</v>
      </c>
      <c r="D8">
        <v>30</v>
      </c>
      <c r="E8">
        <f t="shared" si="0"/>
        <v>2.3592512999999995</v>
      </c>
      <c r="F8">
        <v>1.1105868999999999</v>
      </c>
      <c r="G8">
        <v>1.2486288999999999</v>
      </c>
      <c r="H8" t="s">
        <v>29</v>
      </c>
      <c r="I8" s="1">
        <v>3.43E-5</v>
      </c>
      <c r="J8" s="1">
        <v>1.1999999999999999E-6</v>
      </c>
      <c r="K8">
        <f>SUM(H8:J8)</f>
        <v>3.5500000000000002E-5</v>
      </c>
      <c r="L8">
        <f>B8+D8</f>
        <v>155</v>
      </c>
    </row>
    <row r="9" spans="1:12" x14ac:dyDescent="0.25">
      <c r="A9" t="s">
        <v>52</v>
      </c>
      <c r="B9">
        <v>3</v>
      </c>
      <c r="C9">
        <v>39</v>
      </c>
      <c r="D9">
        <v>39</v>
      </c>
      <c r="E9">
        <f t="shared" si="0"/>
        <v>1.8851791</v>
      </c>
      <c r="F9">
        <v>0.20612929999999999</v>
      </c>
      <c r="G9">
        <v>1.6446372</v>
      </c>
      <c r="H9" t="s">
        <v>27</v>
      </c>
      <c r="I9" s="1">
        <v>2.7100000000000001E-5</v>
      </c>
      <c r="J9">
        <v>3.4385499999999999E-2</v>
      </c>
      <c r="K9">
        <f>SUM(H9:J9)</f>
        <v>3.4412600000000002E-2</v>
      </c>
      <c r="L9">
        <f>B9+D9</f>
        <v>42</v>
      </c>
    </row>
    <row r="10" spans="1:12" x14ac:dyDescent="0.25">
      <c r="A10" s="2" t="s">
        <v>55</v>
      </c>
      <c r="B10">
        <v>42</v>
      </c>
      <c r="C10">
        <v>81</v>
      </c>
      <c r="D10">
        <v>81</v>
      </c>
      <c r="E10">
        <f t="shared" si="0"/>
        <v>3.4237975</v>
      </c>
      <c r="F10">
        <v>0.50970990000000005</v>
      </c>
      <c r="G10">
        <v>2.8909935</v>
      </c>
      <c r="H10" t="s">
        <v>26</v>
      </c>
      <c r="I10" s="1">
        <v>3.0700000000000001E-5</v>
      </c>
      <c r="J10">
        <v>2.3063400000000001E-2</v>
      </c>
      <c r="K10">
        <f>SUM(H10:J10)</f>
        <v>2.3094100000000003E-2</v>
      </c>
      <c r="L10">
        <f>B10+D10</f>
        <v>123</v>
      </c>
    </row>
    <row r="11" spans="1:12" x14ac:dyDescent="0.25">
      <c r="A11" t="s">
        <v>56</v>
      </c>
      <c r="B11">
        <v>100</v>
      </c>
      <c r="C11">
        <v>129</v>
      </c>
      <c r="D11">
        <v>90</v>
      </c>
      <c r="E11">
        <f t="shared" si="0"/>
        <v>1.7711287</v>
      </c>
      <c r="F11">
        <v>0.75126800000000005</v>
      </c>
      <c r="G11">
        <v>1.0198305999999999</v>
      </c>
      <c r="H11" t="s">
        <v>2</v>
      </c>
      <c r="I11" s="1">
        <v>2.8900000000000001E-5</v>
      </c>
      <c r="J11" s="1">
        <v>1.1999999999999999E-6</v>
      </c>
      <c r="K11">
        <f>SUM(H11:J11)</f>
        <v>3.01E-5</v>
      </c>
      <c r="L11">
        <f>B11+D11</f>
        <v>190</v>
      </c>
    </row>
    <row r="12" spans="1:12" x14ac:dyDescent="0.25">
      <c r="A12" t="s">
        <v>46</v>
      </c>
      <c r="B12">
        <v>227</v>
      </c>
      <c r="C12">
        <v>661</v>
      </c>
      <c r="D12">
        <v>96</v>
      </c>
      <c r="E12">
        <f t="shared" si="0"/>
        <v>154.23151879999998</v>
      </c>
      <c r="F12">
        <v>2.4295727999999999</v>
      </c>
      <c r="G12">
        <v>150.99316039999999</v>
      </c>
      <c r="H12" t="s">
        <v>20</v>
      </c>
      <c r="I12">
        <v>9.6294999999999992E-3</v>
      </c>
      <c r="J12">
        <v>0.79915610000000004</v>
      </c>
      <c r="K12">
        <f>SUM(H12:J12)</f>
        <v>0.80878559999999999</v>
      </c>
      <c r="L12">
        <f>B12+D12</f>
        <v>323</v>
      </c>
    </row>
    <row r="13" spans="1:12" x14ac:dyDescent="0.25">
      <c r="A13" t="s">
        <v>48</v>
      </c>
      <c r="B13">
        <v>57</v>
      </c>
      <c r="C13">
        <v>60</v>
      </c>
      <c r="D13">
        <v>120</v>
      </c>
      <c r="E13">
        <f t="shared" si="0"/>
        <v>2.8847020999999997</v>
      </c>
      <c r="F13">
        <v>0.71542609999999995</v>
      </c>
      <c r="G13">
        <v>2.1427691000000002</v>
      </c>
      <c r="H13" t="s">
        <v>22</v>
      </c>
      <c r="I13" s="1">
        <v>3.6100000000000003E-5</v>
      </c>
      <c r="J13">
        <v>2.6470799999999999E-2</v>
      </c>
      <c r="K13">
        <f>SUM(H13:J13)</f>
        <v>2.65069E-2</v>
      </c>
      <c r="L13">
        <f>B13+D13</f>
        <v>177</v>
      </c>
    </row>
    <row r="14" spans="1:12" x14ac:dyDescent="0.25">
      <c r="A14" t="s">
        <v>44</v>
      </c>
      <c r="B14">
        <v>61</v>
      </c>
      <c r="C14">
        <v>143</v>
      </c>
      <c r="D14">
        <v>123</v>
      </c>
      <c r="E14">
        <f t="shared" si="0"/>
        <v>1.7241814999999998</v>
      </c>
      <c r="F14">
        <v>0.56791720000000001</v>
      </c>
      <c r="G14">
        <v>1.131359</v>
      </c>
      <c r="H14" t="s">
        <v>18</v>
      </c>
      <c r="I14" s="1">
        <v>2.8900000000000001E-5</v>
      </c>
      <c r="J14">
        <v>2.48764E-2</v>
      </c>
      <c r="K14">
        <f>SUM(H14:J14)</f>
        <v>2.4905299999999998E-2</v>
      </c>
      <c r="L14">
        <f>B14+D14</f>
        <v>184</v>
      </c>
    </row>
    <row r="15" spans="1:12" x14ac:dyDescent="0.25">
      <c r="A15" t="s">
        <v>34</v>
      </c>
      <c r="B15">
        <v>68</v>
      </c>
      <c r="C15">
        <v>204</v>
      </c>
      <c r="D15">
        <v>124</v>
      </c>
      <c r="E15">
        <f t="shared" si="0"/>
        <v>4.8094957000000003</v>
      </c>
      <c r="F15">
        <v>0.78702989999999995</v>
      </c>
      <c r="G15">
        <v>4.0224302999999999</v>
      </c>
      <c r="H15" t="s">
        <v>6</v>
      </c>
      <c r="I15" s="1">
        <v>3.43E-5</v>
      </c>
      <c r="J15" s="1">
        <v>1.1999999999999999E-6</v>
      </c>
      <c r="K15">
        <f>SUM(H15:J15)</f>
        <v>3.5500000000000002E-5</v>
      </c>
      <c r="L15">
        <f>B15+D15</f>
        <v>192</v>
      </c>
    </row>
    <row r="16" spans="1:12" x14ac:dyDescent="0.25">
      <c r="A16" t="s">
        <v>49</v>
      </c>
      <c r="B16">
        <v>71</v>
      </c>
      <c r="C16">
        <v>130</v>
      </c>
      <c r="D16">
        <v>127</v>
      </c>
      <c r="E16">
        <f t="shared" si="0"/>
        <v>2.5104368000000004</v>
      </c>
      <c r="F16">
        <v>0.93154700000000001</v>
      </c>
      <c r="G16">
        <v>1.5634424</v>
      </c>
      <c r="H16" t="s">
        <v>23</v>
      </c>
      <c r="I16" s="1">
        <v>3.01E-5</v>
      </c>
      <c r="J16">
        <v>1.54173E-2</v>
      </c>
      <c r="K16">
        <f>SUM(H16:J16)</f>
        <v>1.54474E-2</v>
      </c>
      <c r="L16">
        <f>B16+D16</f>
        <v>198</v>
      </c>
    </row>
    <row r="17" spans="1:12" x14ac:dyDescent="0.25">
      <c r="A17" t="s">
        <v>40</v>
      </c>
      <c r="B17">
        <v>72</v>
      </c>
      <c r="C17">
        <v>148</v>
      </c>
      <c r="D17">
        <v>142</v>
      </c>
      <c r="E17">
        <f t="shared" si="0"/>
        <v>8.6386607000000009</v>
      </c>
      <c r="F17">
        <v>1.0932788</v>
      </c>
      <c r="G17">
        <v>7.5128167000000001</v>
      </c>
      <c r="H17" t="s">
        <v>14</v>
      </c>
      <c r="I17" s="1">
        <v>3.6100000000000003E-5</v>
      </c>
      <c r="J17">
        <v>3.2529099999999998E-2</v>
      </c>
      <c r="K17">
        <f>SUM(H17:J17)</f>
        <v>3.2565199999999996E-2</v>
      </c>
      <c r="L17">
        <f>B17+D17</f>
        <v>214</v>
      </c>
    </row>
    <row r="18" spans="1:12" x14ac:dyDescent="0.25">
      <c r="A18" t="s">
        <v>53</v>
      </c>
      <c r="B18">
        <v>22</v>
      </c>
      <c r="C18">
        <v>146</v>
      </c>
      <c r="D18">
        <v>144</v>
      </c>
      <c r="E18">
        <f t="shared" si="0"/>
        <v>3.7456058999999997</v>
      </c>
      <c r="F18">
        <v>0.50159699999999996</v>
      </c>
      <c r="G18">
        <v>3.2439770000000001</v>
      </c>
      <c r="H18" t="s">
        <v>28</v>
      </c>
      <c r="I18" s="1">
        <v>3.0700000000000001E-5</v>
      </c>
      <c r="J18" s="1">
        <v>1.1999999999999999E-6</v>
      </c>
      <c r="K18">
        <f>SUM(H18:J18)</f>
        <v>3.1900000000000003E-5</v>
      </c>
      <c r="L18">
        <f>B18+D18</f>
        <v>166</v>
      </c>
    </row>
    <row r="19" spans="1:12" x14ac:dyDescent="0.25">
      <c r="A19" t="s">
        <v>58</v>
      </c>
      <c r="B19">
        <v>2</v>
      </c>
      <c r="C19">
        <v>156</v>
      </c>
      <c r="D19">
        <v>156</v>
      </c>
      <c r="E19">
        <f t="shared" si="0"/>
        <v>4.1028631000000004</v>
      </c>
      <c r="F19">
        <v>0.3034944</v>
      </c>
      <c r="G19">
        <v>3.7759944999999999</v>
      </c>
      <c r="H19" t="s">
        <v>7</v>
      </c>
      <c r="I19" s="1">
        <v>2.9499999999999999E-5</v>
      </c>
      <c r="J19">
        <v>2.3344699999999999E-2</v>
      </c>
      <c r="K19">
        <f>SUM(H19:J19)</f>
        <v>2.3374199999999998E-2</v>
      </c>
      <c r="L19">
        <f>B19+D19</f>
        <v>158</v>
      </c>
    </row>
    <row r="20" spans="1:12" x14ac:dyDescent="0.25">
      <c r="A20" t="s">
        <v>45</v>
      </c>
      <c r="B20">
        <v>106</v>
      </c>
      <c r="C20">
        <v>168</v>
      </c>
      <c r="D20">
        <v>168</v>
      </c>
      <c r="E20">
        <f t="shared" si="0"/>
        <v>1.4602683999999999</v>
      </c>
      <c r="F20">
        <v>0.89180009999999998</v>
      </c>
      <c r="G20">
        <v>0.53624340000000004</v>
      </c>
      <c r="H20" t="s">
        <v>19</v>
      </c>
      <c r="I20" s="1">
        <v>2.9499999999999999E-5</v>
      </c>
      <c r="J20">
        <v>3.2195399999999999E-2</v>
      </c>
      <c r="K20">
        <f>SUM(H20:J20)</f>
        <v>3.2224900000000001E-2</v>
      </c>
      <c r="L20">
        <f>B20+D20</f>
        <v>274</v>
      </c>
    </row>
    <row r="21" spans="1:12" x14ac:dyDescent="0.25">
      <c r="A21" t="s">
        <v>42</v>
      </c>
      <c r="B21">
        <v>1066</v>
      </c>
      <c r="C21">
        <v>3158</v>
      </c>
      <c r="D21">
        <v>239</v>
      </c>
      <c r="E21">
        <f t="shared" si="0"/>
        <v>300.16799650000002</v>
      </c>
      <c r="F21">
        <v>10.835630500000001</v>
      </c>
      <c r="G21">
        <v>289.23876560000002</v>
      </c>
      <c r="H21" t="s">
        <v>16</v>
      </c>
      <c r="I21">
        <v>2.084E-4</v>
      </c>
      <c r="J21">
        <v>9.3392000000000003E-2</v>
      </c>
      <c r="K21">
        <f>SUM(H21:J21)</f>
        <v>9.36004E-2</v>
      </c>
      <c r="L21">
        <f>B21+D21</f>
        <v>1305</v>
      </c>
    </row>
    <row r="22" spans="1:12" x14ac:dyDescent="0.25">
      <c r="A22" t="s">
        <v>37</v>
      </c>
      <c r="B22">
        <v>69</v>
      </c>
      <c r="C22">
        <v>271</v>
      </c>
      <c r="D22">
        <v>242</v>
      </c>
      <c r="E22">
        <f t="shared" si="0"/>
        <v>5.0502756</v>
      </c>
      <c r="F22">
        <v>1.0156354000000001</v>
      </c>
      <c r="G22">
        <v>4.0188838000000002</v>
      </c>
      <c r="H22" t="s">
        <v>11</v>
      </c>
      <c r="I22" s="1">
        <v>3.6100000000000003E-5</v>
      </c>
      <c r="J22">
        <v>1.57203E-2</v>
      </c>
      <c r="K22">
        <f>SUM(H22:J22)</f>
        <v>1.57564E-2</v>
      </c>
      <c r="L22">
        <f>B22+D22</f>
        <v>311</v>
      </c>
    </row>
    <row r="23" spans="1:12" x14ac:dyDescent="0.25">
      <c r="A23" t="s">
        <v>31</v>
      </c>
      <c r="B23">
        <v>56</v>
      </c>
      <c r="C23">
        <v>272</v>
      </c>
      <c r="D23">
        <v>268</v>
      </c>
      <c r="E23">
        <f t="shared" si="0"/>
        <v>4.9556551999999998</v>
      </c>
      <c r="F23">
        <v>0.82246399999999997</v>
      </c>
      <c r="G23">
        <v>4.1073203999999999</v>
      </c>
      <c r="H23" t="s">
        <v>1</v>
      </c>
      <c r="I23" s="1">
        <v>3.43E-5</v>
      </c>
      <c r="J23">
        <v>2.5836499999999998E-2</v>
      </c>
      <c r="K23">
        <f>SUM(H23:J23)</f>
        <v>2.5870799999999999E-2</v>
      </c>
      <c r="L23">
        <f>B23+D23</f>
        <v>324</v>
      </c>
    </row>
    <row r="24" spans="1:12" x14ac:dyDescent="0.25">
      <c r="A24" t="s">
        <v>51</v>
      </c>
      <c r="B24">
        <v>42</v>
      </c>
      <c r="C24">
        <v>300</v>
      </c>
      <c r="D24">
        <v>300</v>
      </c>
      <c r="E24">
        <f t="shared" si="0"/>
        <v>35.538068299999999</v>
      </c>
      <c r="F24">
        <v>2.3379588</v>
      </c>
      <c r="G24">
        <v>33.173697799999999</v>
      </c>
      <c r="H24" t="s">
        <v>25</v>
      </c>
      <c r="I24" s="1">
        <v>6.7999999999999999E-5</v>
      </c>
      <c r="J24">
        <v>2.6343700000000001E-2</v>
      </c>
      <c r="K24">
        <f>SUM(H24:J24)</f>
        <v>2.64117E-2</v>
      </c>
      <c r="L24">
        <f>B24+D24</f>
        <v>342</v>
      </c>
    </row>
    <row r="25" spans="1:12" x14ac:dyDescent="0.25">
      <c r="A25" t="s">
        <v>32</v>
      </c>
      <c r="B25">
        <v>5</v>
      </c>
      <c r="C25">
        <v>310</v>
      </c>
      <c r="D25">
        <v>310</v>
      </c>
      <c r="E25">
        <f t="shared" si="0"/>
        <v>34.797308000000008</v>
      </c>
      <c r="F25">
        <v>1.6850472999999999</v>
      </c>
      <c r="G25">
        <v>33.087603000000001</v>
      </c>
      <c r="H25" s="1" t="s">
        <v>4</v>
      </c>
      <c r="I25" s="1">
        <v>3.1900000000000003E-5</v>
      </c>
      <c r="J25">
        <v>2.46258E-2</v>
      </c>
      <c r="K25">
        <f>SUM(H25:J25)</f>
        <v>2.4657700000000001E-2</v>
      </c>
      <c r="L25">
        <f>B25+D25</f>
        <v>315</v>
      </c>
    </row>
    <row r="26" spans="1:12" x14ac:dyDescent="0.25">
      <c r="A26" t="s">
        <v>59</v>
      </c>
      <c r="B26">
        <v>797</v>
      </c>
      <c r="C26">
        <v>1160</v>
      </c>
      <c r="D26">
        <v>365</v>
      </c>
      <c r="E26">
        <f t="shared" si="0"/>
        <v>75.655484599999994</v>
      </c>
      <c r="F26">
        <v>8.0197866999999992</v>
      </c>
      <c r="G26">
        <v>67.587009399999999</v>
      </c>
      <c r="H26" t="s">
        <v>10</v>
      </c>
      <c r="I26" s="1">
        <v>9.09E-5</v>
      </c>
      <c r="J26">
        <v>4.8597599999999998E-2</v>
      </c>
      <c r="K26">
        <f>SUM(H26:J26)</f>
        <v>4.8688499999999996E-2</v>
      </c>
      <c r="L26">
        <f>B26+D26</f>
        <v>1162</v>
      </c>
    </row>
    <row r="27" spans="1:12" x14ac:dyDescent="0.25">
      <c r="A27" t="s">
        <v>50</v>
      </c>
      <c r="B27">
        <v>93</v>
      </c>
      <c r="C27">
        <v>517</v>
      </c>
      <c r="D27">
        <v>384</v>
      </c>
      <c r="E27">
        <f t="shared" si="0"/>
        <v>59.491109699999996</v>
      </c>
      <c r="F27">
        <v>2.4432079</v>
      </c>
      <c r="G27">
        <v>56.992885200000003</v>
      </c>
      <c r="H27" t="s">
        <v>24</v>
      </c>
      <c r="I27" s="1">
        <v>8.4300000000000003E-5</v>
      </c>
      <c r="J27">
        <v>5.4932300000000003E-2</v>
      </c>
      <c r="K27">
        <f>SUM(H27:J27)</f>
        <v>5.5016600000000006E-2</v>
      </c>
      <c r="L27">
        <f>B27+D27</f>
        <v>477</v>
      </c>
    </row>
    <row r="28" spans="1:12" x14ac:dyDescent="0.25">
      <c r="A28" t="s">
        <v>30</v>
      </c>
      <c r="B28">
        <v>177</v>
      </c>
      <c r="C28">
        <v>757</v>
      </c>
      <c r="D28">
        <v>756</v>
      </c>
      <c r="E28">
        <f t="shared" si="0"/>
        <v>38.572568199999999</v>
      </c>
      <c r="F28">
        <v>2.8247770000000001</v>
      </c>
      <c r="G28">
        <v>35.709635200000001</v>
      </c>
      <c r="H28" t="s">
        <v>0</v>
      </c>
      <c r="I28" s="1">
        <v>7.1600000000000006E-5</v>
      </c>
      <c r="J28">
        <v>3.8084399999999997E-2</v>
      </c>
      <c r="K28">
        <f>SUM(H28:J28)</f>
        <v>3.8155999999999995E-2</v>
      </c>
      <c r="L28">
        <f>B28+D28</f>
        <v>933</v>
      </c>
    </row>
    <row r="29" spans="1:12" x14ac:dyDescent="0.25">
      <c r="A29" t="s">
        <v>47</v>
      </c>
      <c r="B29">
        <v>80</v>
      </c>
      <c r="C29">
        <v>80</v>
      </c>
      <c r="D29">
        <v>819</v>
      </c>
      <c r="E29">
        <f t="shared" si="0"/>
        <v>114.37879530000001</v>
      </c>
      <c r="F29">
        <v>1.5366096</v>
      </c>
      <c r="G29">
        <v>112.7973214</v>
      </c>
      <c r="H29" t="s">
        <v>21</v>
      </c>
      <c r="I29" s="1">
        <v>8.1299999999999997E-5</v>
      </c>
      <c r="J29">
        <v>4.4783000000000003E-2</v>
      </c>
      <c r="K29">
        <f>SUM(H29:J29)</f>
        <v>4.4864300000000003E-2</v>
      </c>
      <c r="L29">
        <f>B29+D29</f>
        <v>899</v>
      </c>
    </row>
    <row r="30" spans="1:12" x14ac:dyDescent="0.25">
      <c r="A30" t="s">
        <v>35</v>
      </c>
      <c r="B30">
        <v>335</v>
      </c>
      <c r="C30">
        <v>1369</v>
      </c>
      <c r="D30">
        <v>1247</v>
      </c>
      <c r="E30">
        <f t="shared" si="0"/>
        <v>114.8754923</v>
      </c>
      <c r="F30">
        <v>5.3495458999999999</v>
      </c>
      <c r="G30">
        <v>109.45605930000001</v>
      </c>
      <c r="H30" t="s">
        <v>8</v>
      </c>
      <c r="I30">
        <v>1.6259999999999999E-4</v>
      </c>
      <c r="J30">
        <v>6.9724499999999995E-2</v>
      </c>
      <c r="K30">
        <f>SUM(H30:J30)</f>
        <v>6.9887099999999994E-2</v>
      </c>
      <c r="L30">
        <f>B30+D30</f>
        <v>1582</v>
      </c>
    </row>
    <row r="31" spans="1:12" x14ac:dyDescent="0.25">
      <c r="A31" t="s">
        <v>38</v>
      </c>
      <c r="B31">
        <v>2626</v>
      </c>
      <c r="C31">
        <v>2574</v>
      </c>
      <c r="D31">
        <v>2403</v>
      </c>
      <c r="E31">
        <f t="shared" si="0"/>
        <v>437.44308599999994</v>
      </c>
      <c r="F31">
        <v>32.536183700000002</v>
      </c>
      <c r="G31">
        <v>404.83416679999999</v>
      </c>
      <c r="H31" t="s">
        <v>12</v>
      </c>
      <c r="I31">
        <v>2.186E-4</v>
      </c>
      <c r="J31">
        <v>7.2516899999999995E-2</v>
      </c>
      <c r="K31">
        <f>SUM(H31:J31)</f>
        <v>7.2735499999999995E-2</v>
      </c>
      <c r="L31">
        <f>B31+D31</f>
        <v>5029</v>
      </c>
    </row>
    <row r="32" spans="1:12" x14ac:dyDescent="0.25">
      <c r="A32" t="s">
        <v>67</v>
      </c>
      <c r="E32">
        <f>AVERAGE(E2:E31)</f>
        <v>47.606075863333331</v>
      </c>
      <c r="F32">
        <f>AVERAGE(F2:F31)</f>
        <v>2.8308288999999998</v>
      </c>
      <c r="G32">
        <f>AVERAGE(G2:G31)</f>
        <v>44.722537126666666</v>
      </c>
      <c r="H32">
        <f>SUM(H2:H31)/30</f>
        <v>0</v>
      </c>
      <c r="I32">
        <f>AVERAGE(I2:I31)</f>
        <v>3.7600999999999992E-4</v>
      </c>
      <c r="J32">
        <f>AVERAGE(J2:J31)</f>
        <v>5.2333826666666652E-2</v>
      </c>
      <c r="K32">
        <f t="shared" ref="K3:K32" si="1">SUM(H32:J32)</f>
        <v>5.2709836666666655E-2</v>
      </c>
    </row>
    <row r="37" spans="1:12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s="3" t="s">
        <v>69</v>
      </c>
      <c r="G37" s="4" t="s">
        <v>68</v>
      </c>
      <c r="H37" t="s">
        <v>71</v>
      </c>
      <c r="I37" t="s">
        <v>65</v>
      </c>
      <c r="J37" t="s">
        <v>66</v>
      </c>
      <c r="K37" s="5" t="s">
        <v>70</v>
      </c>
      <c r="L37" t="s">
        <v>72</v>
      </c>
    </row>
    <row r="38" spans="1:12" x14ac:dyDescent="0.25">
      <c r="A38" t="s">
        <v>57</v>
      </c>
      <c r="B38">
        <v>31</v>
      </c>
      <c r="C38">
        <v>1</v>
      </c>
      <c r="D38">
        <v>0</v>
      </c>
      <c r="E38">
        <f>SUM(F38:J38)</f>
        <v>0.81144550000000004</v>
      </c>
      <c r="F38">
        <v>0.36907790000000001</v>
      </c>
      <c r="G38">
        <v>0.44233810000000001</v>
      </c>
      <c r="H38" t="s">
        <v>3</v>
      </c>
      <c r="I38" s="1">
        <v>2.7699999999999999E-5</v>
      </c>
      <c r="J38" s="1">
        <v>1.7999999999999999E-6</v>
      </c>
      <c r="K38">
        <f>SUM(H38:J38)</f>
        <v>2.9499999999999999E-5</v>
      </c>
      <c r="L38">
        <f>B38+D38</f>
        <v>31</v>
      </c>
    </row>
    <row r="39" spans="1:12" x14ac:dyDescent="0.25">
      <c r="A39" t="s">
        <v>41</v>
      </c>
      <c r="B39">
        <v>33</v>
      </c>
      <c r="C39">
        <v>21</v>
      </c>
      <c r="D39">
        <v>0</v>
      </c>
      <c r="E39">
        <f>SUM(F39:J39)</f>
        <v>2.1176992000000001</v>
      </c>
      <c r="F39">
        <v>0.51494180000000001</v>
      </c>
      <c r="G39">
        <v>1.6027290999999999</v>
      </c>
      <c r="H39" t="s">
        <v>15</v>
      </c>
      <c r="I39" s="1">
        <v>2.65E-5</v>
      </c>
      <c r="J39" s="1">
        <v>1.7999999999999999E-6</v>
      </c>
      <c r="K39">
        <f>SUM(H39:J39)</f>
        <v>2.83E-5</v>
      </c>
      <c r="L39">
        <f>B39+D39</f>
        <v>33</v>
      </c>
    </row>
    <row r="40" spans="1:12" x14ac:dyDescent="0.25">
      <c r="A40" t="s">
        <v>33</v>
      </c>
      <c r="B40">
        <v>54</v>
      </c>
      <c r="C40">
        <v>162</v>
      </c>
      <c r="D40">
        <v>0</v>
      </c>
      <c r="E40">
        <f>SUM(F40:J40)</f>
        <v>1.0402859</v>
      </c>
      <c r="F40">
        <v>0.50984119999999999</v>
      </c>
      <c r="G40">
        <v>0.53041579999999999</v>
      </c>
      <c r="H40" t="s">
        <v>5</v>
      </c>
      <c r="I40" s="1">
        <v>2.7699999999999999E-5</v>
      </c>
      <c r="J40" s="1">
        <v>1.1999999999999999E-6</v>
      </c>
      <c r="K40">
        <f>SUM(H40:J40)</f>
        <v>2.8899999999999998E-5</v>
      </c>
      <c r="L40">
        <f>B40+D40</f>
        <v>54</v>
      </c>
    </row>
    <row r="41" spans="1:12" x14ac:dyDescent="0.25">
      <c r="A41" t="s">
        <v>36</v>
      </c>
      <c r="B41">
        <v>79</v>
      </c>
      <c r="C41">
        <v>54</v>
      </c>
      <c r="D41">
        <v>11</v>
      </c>
      <c r="E41">
        <f>SUM(F41:J41)</f>
        <v>3.6444196999999998</v>
      </c>
      <c r="F41">
        <v>1.2759478</v>
      </c>
      <c r="G41">
        <v>2.3684346000000001</v>
      </c>
      <c r="H41" t="s">
        <v>9</v>
      </c>
      <c r="I41" s="1">
        <v>3.6100000000000003E-5</v>
      </c>
      <c r="J41" s="1">
        <v>1.1999999999999999E-6</v>
      </c>
      <c r="K41">
        <f>SUM(H41:J41)</f>
        <v>3.7300000000000005E-5</v>
      </c>
      <c r="L41">
        <f>B41+D41</f>
        <v>90</v>
      </c>
    </row>
    <row r="42" spans="1:12" x14ac:dyDescent="0.25">
      <c r="A42" t="s">
        <v>39</v>
      </c>
      <c r="B42">
        <v>73</v>
      </c>
      <c r="C42">
        <v>29</v>
      </c>
      <c r="D42">
        <v>26</v>
      </c>
      <c r="E42">
        <f>SUM(F42:J42)</f>
        <v>4.9581067999999995</v>
      </c>
      <c r="F42">
        <v>1.7600007</v>
      </c>
      <c r="G42">
        <v>3.1782111</v>
      </c>
      <c r="H42" t="s">
        <v>13</v>
      </c>
      <c r="I42" s="1">
        <v>4.2700000000000001E-5</v>
      </c>
      <c r="J42">
        <v>1.98523E-2</v>
      </c>
      <c r="K42">
        <f>SUM(H42:J42)</f>
        <v>1.9894999999999999E-2</v>
      </c>
      <c r="L42">
        <f>B42+D42</f>
        <v>99</v>
      </c>
    </row>
    <row r="43" spans="1:12" x14ac:dyDescent="0.25">
      <c r="A43" t="s">
        <v>43</v>
      </c>
      <c r="B43">
        <v>36</v>
      </c>
      <c r="C43">
        <v>41</v>
      </c>
      <c r="D43">
        <v>27</v>
      </c>
      <c r="E43">
        <f>SUM(F43:J43)</f>
        <v>1.1373895000000001</v>
      </c>
      <c r="F43">
        <v>0.28885339999999998</v>
      </c>
      <c r="G43">
        <v>0.82435420000000004</v>
      </c>
      <c r="H43" t="s">
        <v>17</v>
      </c>
      <c r="I43" s="1">
        <v>2.5899999999999999E-5</v>
      </c>
      <c r="J43">
        <v>2.4156E-2</v>
      </c>
      <c r="K43">
        <f>SUM(H43:J43)</f>
        <v>2.4181899999999999E-2</v>
      </c>
      <c r="L43">
        <f>B43+D43</f>
        <v>63</v>
      </c>
    </row>
    <row r="44" spans="1:12" x14ac:dyDescent="0.25">
      <c r="A44" t="s">
        <v>54</v>
      </c>
      <c r="B44">
        <v>125</v>
      </c>
      <c r="C44">
        <v>92</v>
      </c>
      <c r="D44">
        <v>30</v>
      </c>
      <c r="E44">
        <f>SUM(F44:J44)</f>
        <v>2.3592512999999995</v>
      </c>
      <c r="F44">
        <v>1.1105868999999999</v>
      </c>
      <c r="G44">
        <v>1.2486288999999999</v>
      </c>
      <c r="H44" t="s">
        <v>29</v>
      </c>
      <c r="I44" s="1">
        <v>3.43E-5</v>
      </c>
      <c r="J44" s="1">
        <v>1.1999999999999999E-6</v>
      </c>
      <c r="K44">
        <f>SUM(H44:J44)</f>
        <v>3.5500000000000002E-5</v>
      </c>
      <c r="L44">
        <f>B44+D44</f>
        <v>155</v>
      </c>
    </row>
    <row r="45" spans="1:12" x14ac:dyDescent="0.25">
      <c r="A45" t="s">
        <v>52</v>
      </c>
      <c r="B45">
        <v>3</v>
      </c>
      <c r="C45">
        <v>39</v>
      </c>
      <c r="D45">
        <v>39</v>
      </c>
      <c r="E45">
        <f>SUM(F45:J45)</f>
        <v>1.8851791</v>
      </c>
      <c r="F45">
        <v>0.20612929999999999</v>
      </c>
      <c r="G45">
        <v>1.6446372</v>
      </c>
      <c r="H45" t="s">
        <v>27</v>
      </c>
      <c r="I45" s="1">
        <v>2.7100000000000001E-5</v>
      </c>
      <c r="J45">
        <v>3.4385499999999999E-2</v>
      </c>
      <c r="K45">
        <f>SUM(H45:J45)</f>
        <v>3.4412600000000002E-2</v>
      </c>
      <c r="L45">
        <f>B45+D45</f>
        <v>42</v>
      </c>
    </row>
    <row r="46" spans="1:12" x14ac:dyDescent="0.25">
      <c r="A46" s="2" t="s">
        <v>55</v>
      </c>
      <c r="B46">
        <v>42</v>
      </c>
      <c r="C46">
        <v>81</v>
      </c>
      <c r="D46">
        <v>81</v>
      </c>
      <c r="E46">
        <f>SUM(F46:J46)</f>
        <v>3.4237975</v>
      </c>
      <c r="F46">
        <v>0.50970990000000005</v>
      </c>
      <c r="G46">
        <v>2.8909935</v>
      </c>
      <c r="H46" t="s">
        <v>26</v>
      </c>
      <c r="I46" s="1">
        <v>3.0700000000000001E-5</v>
      </c>
      <c r="J46">
        <v>2.3063400000000001E-2</v>
      </c>
      <c r="K46">
        <f>SUM(H46:J46)</f>
        <v>2.3094100000000003E-2</v>
      </c>
      <c r="L46">
        <f>B46+D46</f>
        <v>123</v>
      </c>
    </row>
    <row r="47" spans="1:12" x14ac:dyDescent="0.25">
      <c r="A47" t="s">
        <v>56</v>
      </c>
      <c r="B47">
        <v>100</v>
      </c>
      <c r="C47">
        <v>129</v>
      </c>
      <c r="D47">
        <v>90</v>
      </c>
      <c r="E47">
        <f>SUM(F47:J47)</f>
        <v>1.7711287</v>
      </c>
      <c r="F47">
        <v>0.75126800000000005</v>
      </c>
      <c r="G47">
        <v>1.0198305999999999</v>
      </c>
      <c r="H47" t="s">
        <v>2</v>
      </c>
      <c r="I47" s="1">
        <v>2.8900000000000001E-5</v>
      </c>
      <c r="J47" s="1">
        <v>1.1999999999999999E-6</v>
      </c>
      <c r="K47">
        <f>SUM(H47:J47)</f>
        <v>3.01E-5</v>
      </c>
      <c r="L47">
        <f>B47+D47</f>
        <v>190</v>
      </c>
    </row>
    <row r="48" spans="1:12" x14ac:dyDescent="0.25">
      <c r="A48" t="s">
        <v>46</v>
      </c>
      <c r="B48">
        <v>227</v>
      </c>
      <c r="C48">
        <v>661</v>
      </c>
      <c r="D48">
        <v>96</v>
      </c>
      <c r="E48">
        <f>SUM(F48:J48)</f>
        <v>154.23151879999998</v>
      </c>
      <c r="F48">
        <v>2.4295727999999999</v>
      </c>
      <c r="G48">
        <v>150.99316039999999</v>
      </c>
      <c r="H48" t="s">
        <v>20</v>
      </c>
      <c r="I48">
        <v>9.6294999999999992E-3</v>
      </c>
      <c r="J48">
        <v>0.79915610000000004</v>
      </c>
      <c r="K48">
        <f>SUM(H48:J48)</f>
        <v>0.80878559999999999</v>
      </c>
      <c r="L48">
        <f>B48+D48</f>
        <v>323</v>
      </c>
    </row>
    <row r="49" spans="1:12" x14ac:dyDescent="0.25">
      <c r="A49" t="s">
        <v>48</v>
      </c>
      <c r="B49">
        <v>57</v>
      </c>
      <c r="C49">
        <v>60</v>
      </c>
      <c r="D49">
        <v>120</v>
      </c>
      <c r="E49">
        <f>SUM(F49:J49)</f>
        <v>2.8847020999999997</v>
      </c>
      <c r="F49">
        <v>0.71542609999999995</v>
      </c>
      <c r="G49">
        <v>2.1427691000000002</v>
      </c>
      <c r="H49" t="s">
        <v>22</v>
      </c>
      <c r="I49" s="1">
        <v>3.6100000000000003E-5</v>
      </c>
      <c r="J49">
        <v>2.6470799999999999E-2</v>
      </c>
      <c r="K49">
        <f>SUM(H49:J49)</f>
        <v>2.65069E-2</v>
      </c>
      <c r="L49">
        <f>B49+D49</f>
        <v>177</v>
      </c>
    </row>
    <row r="50" spans="1:12" x14ac:dyDescent="0.25">
      <c r="A50" t="s">
        <v>44</v>
      </c>
      <c r="B50">
        <v>61</v>
      </c>
      <c r="C50">
        <v>143</v>
      </c>
      <c r="D50">
        <v>123</v>
      </c>
      <c r="E50">
        <f>SUM(F50:J50)</f>
        <v>1.7241814999999998</v>
      </c>
      <c r="F50">
        <v>0.56791720000000001</v>
      </c>
      <c r="G50">
        <v>1.131359</v>
      </c>
      <c r="H50" t="s">
        <v>18</v>
      </c>
      <c r="I50" s="1">
        <v>2.8900000000000001E-5</v>
      </c>
      <c r="J50">
        <v>2.48764E-2</v>
      </c>
      <c r="K50">
        <f>SUM(H50:J50)</f>
        <v>2.4905299999999998E-2</v>
      </c>
      <c r="L50">
        <f>B50+D50</f>
        <v>184</v>
      </c>
    </row>
    <row r="51" spans="1:12" x14ac:dyDescent="0.25">
      <c r="A51" t="s">
        <v>34</v>
      </c>
      <c r="B51">
        <v>68</v>
      </c>
      <c r="C51">
        <v>204</v>
      </c>
      <c r="D51">
        <v>124</v>
      </c>
      <c r="E51">
        <f>SUM(F51:J51)</f>
        <v>4.8094957000000003</v>
      </c>
      <c r="F51">
        <v>0.78702989999999995</v>
      </c>
      <c r="G51">
        <v>4.0224302999999999</v>
      </c>
      <c r="H51" t="s">
        <v>6</v>
      </c>
      <c r="I51" s="1">
        <v>3.43E-5</v>
      </c>
      <c r="J51" s="1">
        <v>1.1999999999999999E-6</v>
      </c>
      <c r="K51">
        <f>SUM(H51:J51)</f>
        <v>3.5500000000000002E-5</v>
      </c>
      <c r="L51">
        <f>B51+D51</f>
        <v>192</v>
      </c>
    </row>
    <row r="52" spans="1:12" x14ac:dyDescent="0.25">
      <c r="A52" t="s">
        <v>49</v>
      </c>
      <c r="B52">
        <v>71</v>
      </c>
      <c r="C52">
        <v>130</v>
      </c>
      <c r="D52">
        <v>127</v>
      </c>
      <c r="E52">
        <f>SUM(F52:J52)</f>
        <v>2.5104368000000004</v>
      </c>
      <c r="F52">
        <v>0.93154700000000001</v>
      </c>
      <c r="G52">
        <v>1.5634424</v>
      </c>
      <c r="H52" t="s">
        <v>23</v>
      </c>
      <c r="I52" s="1">
        <v>3.01E-5</v>
      </c>
      <c r="J52">
        <v>1.54173E-2</v>
      </c>
      <c r="K52">
        <f>SUM(H52:J52)</f>
        <v>1.54474E-2</v>
      </c>
      <c r="L52">
        <f>B52+D52</f>
        <v>198</v>
      </c>
    </row>
    <row r="53" spans="1:12" x14ac:dyDescent="0.25">
      <c r="A53" t="s">
        <v>40</v>
      </c>
      <c r="B53">
        <v>72</v>
      </c>
      <c r="C53">
        <v>148</v>
      </c>
      <c r="D53">
        <v>142</v>
      </c>
      <c r="E53">
        <f>SUM(F53:J53)</f>
        <v>8.6386607000000009</v>
      </c>
      <c r="F53">
        <v>1.0932788</v>
      </c>
      <c r="G53">
        <v>7.5128167000000001</v>
      </c>
      <c r="H53" t="s">
        <v>14</v>
      </c>
      <c r="I53" s="1">
        <v>3.6100000000000003E-5</v>
      </c>
      <c r="J53">
        <v>3.2529099999999998E-2</v>
      </c>
      <c r="K53">
        <f>SUM(H53:J53)</f>
        <v>3.2565199999999996E-2</v>
      </c>
      <c r="L53">
        <f>B53+D53</f>
        <v>214</v>
      </c>
    </row>
    <row r="54" spans="1:12" x14ac:dyDescent="0.25">
      <c r="A54" t="s">
        <v>53</v>
      </c>
      <c r="B54">
        <v>22</v>
      </c>
      <c r="C54">
        <v>146</v>
      </c>
      <c r="D54">
        <v>144</v>
      </c>
      <c r="E54">
        <f>SUM(F54:J54)</f>
        <v>3.7456058999999997</v>
      </c>
      <c r="F54">
        <v>0.50159699999999996</v>
      </c>
      <c r="G54">
        <v>3.2439770000000001</v>
      </c>
      <c r="H54" t="s">
        <v>28</v>
      </c>
      <c r="I54" s="1">
        <v>3.0700000000000001E-5</v>
      </c>
      <c r="J54" s="1">
        <v>1.1999999999999999E-6</v>
      </c>
      <c r="K54">
        <f>SUM(H54:J54)</f>
        <v>3.1900000000000003E-5</v>
      </c>
      <c r="L54">
        <f>B54+D54</f>
        <v>166</v>
      </c>
    </row>
    <row r="55" spans="1:12" x14ac:dyDescent="0.25">
      <c r="A55" t="s">
        <v>58</v>
      </c>
      <c r="B55">
        <v>2</v>
      </c>
      <c r="C55">
        <v>156</v>
      </c>
      <c r="D55">
        <v>156</v>
      </c>
      <c r="E55">
        <f>SUM(F55:J55)</f>
        <v>4.1028631000000004</v>
      </c>
      <c r="F55">
        <v>0.3034944</v>
      </c>
      <c r="G55">
        <v>3.7759944999999999</v>
      </c>
      <c r="H55" t="s">
        <v>7</v>
      </c>
      <c r="I55" s="1">
        <v>2.9499999999999999E-5</v>
      </c>
      <c r="J55">
        <v>2.3344699999999999E-2</v>
      </c>
      <c r="K55">
        <f>SUM(H55:J55)</f>
        <v>2.3374199999999998E-2</v>
      </c>
      <c r="L55">
        <f>B55+D55</f>
        <v>158</v>
      </c>
    </row>
    <row r="56" spans="1:12" x14ac:dyDescent="0.25">
      <c r="A56" t="s">
        <v>45</v>
      </c>
      <c r="B56">
        <v>106</v>
      </c>
      <c r="C56">
        <v>168</v>
      </c>
      <c r="D56">
        <v>168</v>
      </c>
      <c r="E56">
        <f>SUM(F56:J56)</f>
        <v>1.4602683999999999</v>
      </c>
      <c r="F56">
        <v>0.89180009999999998</v>
      </c>
      <c r="G56">
        <v>0.53624340000000004</v>
      </c>
      <c r="H56" t="s">
        <v>19</v>
      </c>
      <c r="I56" s="1">
        <v>2.9499999999999999E-5</v>
      </c>
      <c r="J56">
        <v>3.2195399999999999E-2</v>
      </c>
      <c r="K56">
        <f>SUM(H56:J56)</f>
        <v>3.2224900000000001E-2</v>
      </c>
      <c r="L56">
        <f>B56+D56</f>
        <v>274</v>
      </c>
    </row>
    <row r="57" spans="1:12" x14ac:dyDescent="0.25">
      <c r="A57" t="s">
        <v>37</v>
      </c>
      <c r="B57">
        <v>69</v>
      </c>
      <c r="C57">
        <v>271</v>
      </c>
      <c r="D57">
        <v>242</v>
      </c>
      <c r="E57">
        <f>SUM(F57:J57)</f>
        <v>5.0502756</v>
      </c>
      <c r="F57">
        <v>1.0156354000000001</v>
      </c>
      <c r="G57">
        <v>4.0188838000000002</v>
      </c>
      <c r="H57" t="s">
        <v>11</v>
      </c>
      <c r="I57" s="1">
        <v>3.6100000000000003E-5</v>
      </c>
      <c r="J57">
        <v>1.57203E-2</v>
      </c>
      <c r="K57">
        <f>SUM(H57:J57)</f>
        <v>1.57564E-2</v>
      </c>
      <c r="L57">
        <f>B57+D57</f>
        <v>311</v>
      </c>
    </row>
    <row r="58" spans="1:12" x14ac:dyDescent="0.25">
      <c r="A58" t="s">
        <v>31</v>
      </c>
      <c r="B58">
        <v>56</v>
      </c>
      <c r="C58">
        <v>272</v>
      </c>
      <c r="D58">
        <v>268</v>
      </c>
      <c r="E58">
        <f>SUM(F58:J58)</f>
        <v>4.9556551999999998</v>
      </c>
      <c r="F58">
        <v>0.82246399999999997</v>
      </c>
      <c r="G58">
        <v>4.1073203999999999</v>
      </c>
      <c r="H58" t="s">
        <v>1</v>
      </c>
      <c r="I58" s="1">
        <v>3.43E-5</v>
      </c>
      <c r="J58">
        <v>2.5836499999999998E-2</v>
      </c>
      <c r="K58">
        <f>SUM(H58:J58)</f>
        <v>2.5870799999999999E-2</v>
      </c>
      <c r="L58">
        <f>B58+D58</f>
        <v>324</v>
      </c>
    </row>
    <row r="59" spans="1:12" x14ac:dyDescent="0.25">
      <c r="A59" t="s">
        <v>51</v>
      </c>
      <c r="B59">
        <v>42</v>
      </c>
      <c r="C59">
        <v>300</v>
      </c>
      <c r="D59">
        <v>300</v>
      </c>
      <c r="E59">
        <f>SUM(F59:J59)</f>
        <v>35.538068299999999</v>
      </c>
      <c r="F59">
        <v>2.3379588</v>
      </c>
      <c r="G59">
        <v>33.173697799999999</v>
      </c>
      <c r="H59" t="s">
        <v>25</v>
      </c>
      <c r="I59" s="1">
        <v>6.7999999999999999E-5</v>
      </c>
      <c r="J59">
        <v>2.6343700000000001E-2</v>
      </c>
      <c r="K59">
        <f>SUM(H59:J59)</f>
        <v>2.64117E-2</v>
      </c>
      <c r="L59">
        <f>B59+D59</f>
        <v>342</v>
      </c>
    </row>
    <row r="60" spans="1:12" x14ac:dyDescent="0.25">
      <c r="A60" t="s">
        <v>32</v>
      </c>
      <c r="B60">
        <v>5</v>
      </c>
      <c r="C60">
        <v>310</v>
      </c>
      <c r="D60">
        <v>310</v>
      </c>
      <c r="E60">
        <f>SUM(F60:J60)</f>
        <v>34.797308000000008</v>
      </c>
      <c r="F60">
        <v>1.6850472999999999</v>
      </c>
      <c r="G60">
        <v>33.087603000000001</v>
      </c>
      <c r="H60" s="1" t="s">
        <v>4</v>
      </c>
      <c r="I60" s="1">
        <v>3.1900000000000003E-5</v>
      </c>
      <c r="J60">
        <v>2.46258E-2</v>
      </c>
      <c r="K60">
        <f>SUM(H60:J60)</f>
        <v>2.4657700000000001E-2</v>
      </c>
      <c r="L60">
        <f>B60+D60</f>
        <v>315</v>
      </c>
    </row>
    <row r="61" spans="1:12" x14ac:dyDescent="0.25">
      <c r="A61" t="s">
        <v>59</v>
      </c>
      <c r="B61">
        <v>797</v>
      </c>
      <c r="C61">
        <v>1160</v>
      </c>
      <c r="D61">
        <v>365</v>
      </c>
      <c r="E61">
        <f>SUM(F61:J61)</f>
        <v>75.655484599999994</v>
      </c>
      <c r="F61">
        <v>8.0197866999999992</v>
      </c>
      <c r="G61">
        <v>67.587009399999999</v>
      </c>
      <c r="H61" t="s">
        <v>10</v>
      </c>
      <c r="I61" s="1">
        <v>9.09E-5</v>
      </c>
      <c r="J61">
        <v>4.8597599999999998E-2</v>
      </c>
      <c r="K61">
        <f>SUM(H61:J61)</f>
        <v>4.8688499999999996E-2</v>
      </c>
      <c r="L61">
        <f>B61+D61</f>
        <v>1162</v>
      </c>
    </row>
    <row r="62" spans="1:12" x14ac:dyDescent="0.25">
      <c r="A62" t="s">
        <v>50</v>
      </c>
      <c r="B62">
        <v>93</v>
      </c>
      <c r="C62">
        <v>517</v>
      </c>
      <c r="D62">
        <v>384</v>
      </c>
      <c r="E62">
        <f>SUM(F62:J62)</f>
        <v>59.491109699999996</v>
      </c>
      <c r="F62">
        <v>2.4432079</v>
      </c>
      <c r="G62">
        <v>56.992885200000003</v>
      </c>
      <c r="H62" t="s">
        <v>24</v>
      </c>
      <c r="I62" s="1">
        <v>8.4300000000000003E-5</v>
      </c>
      <c r="J62">
        <v>5.4932300000000003E-2</v>
      </c>
      <c r="K62">
        <f>SUM(H62:J62)</f>
        <v>5.5016600000000006E-2</v>
      </c>
      <c r="L62">
        <f>B62+D62</f>
        <v>477</v>
      </c>
    </row>
    <row r="63" spans="1:12" x14ac:dyDescent="0.25">
      <c r="A63" t="s">
        <v>30</v>
      </c>
      <c r="B63">
        <v>177</v>
      </c>
      <c r="C63">
        <v>757</v>
      </c>
      <c r="D63">
        <v>756</v>
      </c>
      <c r="E63">
        <f>SUM(F63:J63)</f>
        <v>38.572568199999999</v>
      </c>
      <c r="F63">
        <v>2.8247770000000001</v>
      </c>
      <c r="G63">
        <v>35.709635200000001</v>
      </c>
      <c r="H63" t="s">
        <v>0</v>
      </c>
      <c r="I63" s="1">
        <v>7.1600000000000006E-5</v>
      </c>
      <c r="J63">
        <v>3.8084399999999997E-2</v>
      </c>
      <c r="K63">
        <f>SUM(H63:J63)</f>
        <v>3.8155999999999995E-2</v>
      </c>
      <c r="L63">
        <f>B63+D63</f>
        <v>933</v>
      </c>
    </row>
    <row r="64" spans="1:12" x14ac:dyDescent="0.25">
      <c r="A64" t="s">
        <v>47</v>
      </c>
      <c r="B64">
        <v>80</v>
      </c>
      <c r="C64">
        <v>80</v>
      </c>
      <c r="D64">
        <v>819</v>
      </c>
      <c r="E64">
        <f>SUM(F64:J64)</f>
        <v>114.37879530000001</v>
      </c>
      <c r="F64">
        <v>1.5366096</v>
      </c>
      <c r="G64">
        <v>112.7973214</v>
      </c>
      <c r="H64" t="s">
        <v>21</v>
      </c>
      <c r="I64" s="1">
        <v>8.1299999999999997E-5</v>
      </c>
      <c r="J64">
        <v>4.4783000000000003E-2</v>
      </c>
      <c r="K64">
        <f>SUM(H64:J64)</f>
        <v>4.4864300000000003E-2</v>
      </c>
      <c r="L64">
        <f>B64+D64</f>
        <v>899</v>
      </c>
    </row>
    <row r="65" spans="1:12" x14ac:dyDescent="0.25">
      <c r="A65" t="s">
        <v>35</v>
      </c>
      <c r="B65">
        <v>335</v>
      </c>
      <c r="C65">
        <v>1369</v>
      </c>
      <c r="D65">
        <v>1247</v>
      </c>
      <c r="E65">
        <f>SUM(F65:J65)</f>
        <v>114.8754923</v>
      </c>
      <c r="F65">
        <v>5.3495458999999999</v>
      </c>
      <c r="G65">
        <v>109.45605930000001</v>
      </c>
      <c r="H65" t="s">
        <v>8</v>
      </c>
      <c r="I65">
        <v>1.6259999999999999E-4</v>
      </c>
      <c r="J65">
        <v>6.9724499999999995E-2</v>
      </c>
      <c r="K65">
        <f>SUM(H65:J65)</f>
        <v>6.9887099999999994E-2</v>
      </c>
      <c r="L65">
        <f>B65+D65</f>
        <v>1582</v>
      </c>
    </row>
    <row r="66" spans="1:12" x14ac:dyDescent="0.25">
      <c r="A66" t="s">
        <v>67</v>
      </c>
      <c r="B66">
        <f>AVERAGE(B38:B65)</f>
        <v>104.14285714285714</v>
      </c>
      <c r="C66">
        <f>AVERAGE(C38:C65)</f>
        <v>267.89285714285717</v>
      </c>
      <c r="D66">
        <f>AVERAGE(D38:D65)</f>
        <v>221.25</v>
      </c>
      <c r="E66">
        <f>AVERAGE(E38:E65)</f>
        <v>24.663256907142856</v>
      </c>
      <c r="F66">
        <f>AVERAGE(F38:F65)</f>
        <v>1.4840376000000002</v>
      </c>
      <c r="G66">
        <f>AVERAGE(G38:G65)</f>
        <v>23.128685049999998</v>
      </c>
      <c r="H66" t="e">
        <f>AVERAGE(H38:H65)</f>
        <v>#DIV/0!</v>
      </c>
      <c r="I66">
        <f>AVERAGE(I38:I65)</f>
        <v>3.8761785714285711E-4</v>
      </c>
      <c r="J66">
        <f>AVERAGE(J38:J65)</f>
        <v>5.0146639285714278E-2</v>
      </c>
      <c r="K66">
        <f>AVERAGE(K38:K65)</f>
        <v>5.0534257142857142E-2</v>
      </c>
      <c r="L66">
        <f>AVERAGE(L38:L65)</f>
        <v>325.39285714285717</v>
      </c>
    </row>
  </sheetData>
  <sortState ref="A38:L65">
    <sortCondition ref="D38:D65"/>
  </sortState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Gochev</dc:creator>
  <cp:lastModifiedBy>Dimitar Gochev</cp:lastModifiedBy>
  <cp:lastPrinted>2012-11-14T04:16:42Z</cp:lastPrinted>
  <dcterms:created xsi:type="dcterms:W3CDTF">2012-11-14T03:09:27Z</dcterms:created>
  <dcterms:modified xsi:type="dcterms:W3CDTF">2012-11-14T04:56:16Z</dcterms:modified>
</cp:coreProperties>
</file>