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45" windowWidth="12120" windowHeight="8580" firstSheet="1" activeTab="2"/>
  </bookViews>
  <sheets>
    <sheet name="original" sheetId="1" r:id="rId1"/>
    <sheet name="1st three days" sheetId="2" r:id="rId2"/>
    <sheet name="Christmas week" sheetId="3" r:id="rId3"/>
  </sheet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olver_adj" localSheetId="1" hidden="1">'1st three days'!$O$4:$O$12,'1st three days'!$O$13:$O$30</definedName>
    <definedName name="solver_adj" localSheetId="2" hidden="1">'Christmas week'!$O$4:$O$12,'Christmas week'!$O$13:$O$37</definedName>
    <definedName name="solver_adj" localSheetId="0" hidden="1">original!$O$4:$O$12,original!$O$14:$O$26</definedName>
    <definedName name="solver_cvg" localSheetId="1" hidden="1">0.0001</definedName>
    <definedName name="solver_cvg" localSheetId="2" hidden="1">0.0001</definedName>
    <definedName name="solver_cvg" localSheetId="0" hidden="1">0.0001</definedName>
    <definedName name="solver_drv" localSheetId="1" hidden="1">1</definedName>
    <definedName name="solver_drv" localSheetId="2" hidden="1">1</definedName>
    <definedName name="solver_drv" localSheetId="0" hidden="1">1</definedName>
    <definedName name="solver_dua" localSheetId="1" hidden="1">1</definedName>
    <definedName name="solver_dua" localSheetId="2" hidden="1">1</definedName>
    <definedName name="solver_dua" localSheetId="0" hidden="1">1</definedName>
    <definedName name="solver_eng" localSheetId="1" hidden="1">1</definedName>
    <definedName name="solver_eng" localSheetId="2" hidden="1">1</definedName>
    <definedName name="solver_eng" localSheetId="0" hidden="1">1</definedName>
    <definedName name="solver_est" localSheetId="1" hidden="1">1</definedName>
    <definedName name="solver_est" localSheetId="2" hidden="1">1</definedName>
    <definedName name="solver_est" localSheetId="0" hidden="1">1</definedName>
    <definedName name="solver_ibd" localSheetId="1" hidden="1">2</definedName>
    <definedName name="solver_ibd" localSheetId="2" hidden="1">2</definedName>
    <definedName name="solver_ibd" localSheetId="0" hidden="1">2</definedName>
    <definedName name="solver_itr" localSheetId="1" hidden="1">1000</definedName>
    <definedName name="solver_itr" localSheetId="2" hidden="1">1000</definedName>
    <definedName name="solver_itr" localSheetId="0" hidden="1">1000</definedName>
    <definedName name="solver_lhs1" localSheetId="1" hidden="1">'1st three days'!$R$4:$R$5</definedName>
    <definedName name="solver_lhs1" localSheetId="2" hidden="1">'Christmas week'!$R$4:$R$5</definedName>
    <definedName name="solver_lhs1" localSheetId="0" hidden="1">original!$R$4:$R$5</definedName>
    <definedName name="solver_lin" localSheetId="1" hidden="1">2</definedName>
    <definedName name="solver_lin" localSheetId="2" hidden="1">2</definedName>
    <definedName name="solver_lin" localSheetId="0" hidden="1">2</definedName>
    <definedName name="solver_loc" localSheetId="1" hidden="1">1</definedName>
    <definedName name="solver_loc" localSheetId="2" hidden="1">1</definedName>
    <definedName name="solver_loc" localSheetId="0" hidden="1">1</definedName>
    <definedName name="solver_lva" localSheetId="1" hidden="1">2</definedName>
    <definedName name="solver_lva" localSheetId="2" hidden="1">2</definedName>
    <definedName name="solver_lva" localSheetId="0" hidden="1">2</definedName>
    <definedName name="solver_mip" localSheetId="1" hidden="1">5000</definedName>
    <definedName name="solver_mip" localSheetId="2" hidden="1">5000</definedName>
    <definedName name="solver_mip" localSheetId="0" hidden="1">5000</definedName>
    <definedName name="solver_mni" localSheetId="1" hidden="1">30</definedName>
    <definedName name="solver_mni" localSheetId="2" hidden="1">30</definedName>
    <definedName name="solver_mni" localSheetId="0" hidden="1">30</definedName>
    <definedName name="solver_mrt" localSheetId="1" hidden="1">0.075</definedName>
    <definedName name="solver_mrt" localSheetId="2" hidden="1">0.075</definedName>
    <definedName name="solver_mrt" localSheetId="0" hidden="1">0.075</definedName>
    <definedName name="solver_msl" localSheetId="1" hidden="1">2</definedName>
    <definedName name="solver_msl" localSheetId="2" hidden="1">2</definedName>
    <definedName name="solver_msl" localSheetId="0" hidden="1">2</definedName>
    <definedName name="solver_neg" localSheetId="1" hidden="1">2</definedName>
    <definedName name="solver_neg" localSheetId="2" hidden="1">2</definedName>
    <definedName name="solver_neg" localSheetId="0" hidden="1">2</definedName>
    <definedName name="solver_nod" localSheetId="1" hidden="1">5000</definedName>
    <definedName name="solver_nod" localSheetId="2" hidden="1">5000</definedName>
    <definedName name="solver_nod" localSheetId="0" hidden="1">5000</definedName>
    <definedName name="solver_num" localSheetId="1" hidden="1">1</definedName>
    <definedName name="solver_num" localSheetId="2" hidden="1">1</definedName>
    <definedName name="solver_num" localSheetId="0" hidden="1">1</definedName>
    <definedName name="solver_nwt" localSheetId="1" hidden="1">1</definedName>
    <definedName name="solver_nwt" localSheetId="2" hidden="1">1</definedName>
    <definedName name="solver_nwt" localSheetId="0" hidden="1">1</definedName>
    <definedName name="solver_ofx" localSheetId="1" hidden="1">2</definedName>
    <definedName name="solver_ofx" localSheetId="2" hidden="1">2</definedName>
    <definedName name="solver_ofx" localSheetId="0" hidden="1">2</definedName>
    <definedName name="solver_opt" localSheetId="1" hidden="1">'1st three days'!$L$2</definedName>
    <definedName name="solver_opt" localSheetId="2" hidden="1">'Christmas week'!$L$2</definedName>
    <definedName name="solver_opt" localSheetId="0" hidden="1">original!$L$2</definedName>
    <definedName name="solver_piv" localSheetId="1" hidden="1">0.000001</definedName>
    <definedName name="solver_piv" localSheetId="2" hidden="1">0.000001</definedName>
    <definedName name="solver_piv" localSheetId="0" hidden="1">0.000001</definedName>
    <definedName name="solver_pre" localSheetId="1" hidden="1">0.000001</definedName>
    <definedName name="solver_pre" localSheetId="2" hidden="1">0.000001</definedName>
    <definedName name="solver_pre" localSheetId="0" hidden="1">0.000001</definedName>
    <definedName name="solver_pro" localSheetId="1" hidden="1">2</definedName>
    <definedName name="solver_pro" localSheetId="2" hidden="1">2</definedName>
    <definedName name="solver_pro" localSheetId="0" hidden="1">2</definedName>
    <definedName name="solver_rbv" localSheetId="1" hidden="1">1</definedName>
    <definedName name="solver_rbv" localSheetId="2" hidden="1">1</definedName>
    <definedName name="solver_rbv" localSheetId="0" hidden="1">1</definedName>
    <definedName name="solver_red" localSheetId="1" hidden="1">0.000001</definedName>
    <definedName name="solver_red" localSheetId="2" hidden="1">0.000001</definedName>
    <definedName name="solver_red" localSheetId="0" hidden="1">0.000001</definedName>
    <definedName name="solver_rel1" localSheetId="1" hidden="1">2</definedName>
    <definedName name="solver_rel1" localSheetId="2" hidden="1">2</definedName>
    <definedName name="solver_rel1" localSheetId="0" hidden="1">2</definedName>
    <definedName name="solver_reo" localSheetId="1" hidden="1">2</definedName>
    <definedName name="solver_reo" localSheetId="2" hidden="1">2</definedName>
    <definedName name="solver_reo" localSheetId="0" hidden="1">2</definedName>
    <definedName name="solver_rep" localSheetId="1" hidden="1">2</definedName>
    <definedName name="solver_rep" localSheetId="2" hidden="1">2</definedName>
    <definedName name="solver_rep" localSheetId="0" hidden="1">2</definedName>
    <definedName name="solver_rhs1" localSheetId="1" hidden="1">0</definedName>
    <definedName name="solver_rhs1" localSheetId="2" hidden="1">0</definedName>
    <definedName name="solver_rhs1" localSheetId="0" hidden="1">0</definedName>
    <definedName name="solver_rlx" localSheetId="1" hidden="1">2</definedName>
    <definedName name="solver_rlx" localSheetId="2" hidden="1">2</definedName>
    <definedName name="solver_rlx" localSheetId="0" hidden="1">2</definedName>
    <definedName name="solver_scl" localSheetId="1" hidden="1">2</definedName>
    <definedName name="solver_scl" localSheetId="2" hidden="1">2</definedName>
    <definedName name="solver_scl" localSheetId="0" hidden="1">2</definedName>
    <definedName name="solver_sho" localSheetId="1" hidden="1">2</definedName>
    <definedName name="solver_sho" localSheetId="2" hidden="1">2</definedName>
    <definedName name="solver_sho" localSheetId="0" hidden="1">2</definedName>
    <definedName name="solver_ssz" localSheetId="1" hidden="1">100</definedName>
    <definedName name="solver_ssz" localSheetId="2" hidden="1">100</definedName>
    <definedName name="solver_ssz" localSheetId="0" hidden="1">100</definedName>
    <definedName name="solver_std" localSheetId="1" hidden="1">1</definedName>
    <definedName name="solver_std" localSheetId="2" hidden="1">1</definedName>
    <definedName name="solver_std" localSheetId="0" hidden="1">1</definedName>
    <definedName name="solver_tim" localSheetId="1" hidden="1">100</definedName>
    <definedName name="solver_tim" localSheetId="2" hidden="1">100</definedName>
    <definedName name="solver_tim" localSheetId="0" hidden="1">100</definedName>
    <definedName name="solver_tms" localSheetId="1" hidden="1">2</definedName>
    <definedName name="solver_tms" localSheetId="2" hidden="1">2</definedName>
    <definedName name="solver_tms" localSheetId="0" hidden="1">2</definedName>
    <definedName name="solver_tol" localSheetId="1" hidden="1">0.05</definedName>
    <definedName name="solver_tol" localSheetId="2" hidden="1">0.05</definedName>
    <definedName name="solver_tol" localSheetId="0" hidden="1">0.05</definedName>
    <definedName name="solver_typ" localSheetId="1" hidden="1">2</definedName>
    <definedName name="solver_typ" localSheetId="2" hidden="1">2</definedName>
    <definedName name="solver_typ" localSheetId="0" hidden="1">2</definedName>
    <definedName name="solver_val" localSheetId="1" hidden="1">0</definedName>
    <definedName name="solver_val" localSheetId="2" hidden="1">0</definedName>
    <definedName name="solver_val" localSheetId="0" hidden="1">0</definedName>
    <definedName name="solver_ver" localSheetId="1" hidden="1">2</definedName>
    <definedName name="solver_ver" localSheetId="2" hidden="1">2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P1" i="3" l="1"/>
  <c r="K161" i="3"/>
  <c r="K162" i="3"/>
  <c r="K163" i="3"/>
  <c r="K164" i="3"/>
  <c r="K160" i="3"/>
  <c r="R5" i="3"/>
  <c r="K78" i="3"/>
  <c r="K169" i="3"/>
  <c r="K170" i="3"/>
  <c r="K171" i="3"/>
  <c r="K172" i="3"/>
  <c r="K173" i="3"/>
  <c r="M173" i="3" s="1"/>
  <c r="K174" i="3"/>
  <c r="M174" i="3" s="1"/>
  <c r="K168" i="3"/>
  <c r="M168" i="3" s="1"/>
  <c r="K167" i="3"/>
  <c r="M167" i="3" s="1"/>
  <c r="M169" i="3"/>
  <c r="M170" i="3"/>
  <c r="P170" i="3" s="1"/>
  <c r="M171" i="3"/>
  <c r="P171" i="3"/>
  <c r="M172" i="3"/>
  <c r="P172" i="3"/>
  <c r="K175" i="3"/>
  <c r="M175" i="3" s="1"/>
  <c r="P175" i="3" s="1"/>
  <c r="K5" i="3"/>
  <c r="M5" i="3" s="1"/>
  <c r="P5" i="3" s="1"/>
  <c r="K4" i="3"/>
  <c r="M4" i="3" s="1"/>
  <c r="K6" i="3"/>
  <c r="M6" i="3" s="1"/>
  <c r="K7" i="3"/>
  <c r="M7" i="3" s="1"/>
  <c r="K8" i="3"/>
  <c r="M8" i="3"/>
  <c r="K9" i="3"/>
  <c r="M9" i="3" s="1"/>
  <c r="K10" i="3"/>
  <c r="M10" i="3" s="1"/>
  <c r="K11" i="3"/>
  <c r="M11" i="3" s="1"/>
  <c r="K12" i="3"/>
  <c r="M12" i="3"/>
  <c r="K13" i="3"/>
  <c r="M13" i="3" s="1"/>
  <c r="K14" i="3"/>
  <c r="M14" i="3" s="1"/>
  <c r="P14" i="3" s="1"/>
  <c r="K15" i="3"/>
  <c r="M15" i="3" s="1"/>
  <c r="K16" i="3"/>
  <c r="M16" i="3"/>
  <c r="K17" i="3"/>
  <c r="M17" i="3" s="1"/>
  <c r="K18" i="3"/>
  <c r="M18" i="3" s="1"/>
  <c r="K19" i="3"/>
  <c r="M19" i="3" s="1"/>
  <c r="K20" i="3"/>
  <c r="M20" i="3"/>
  <c r="K21" i="3"/>
  <c r="M21" i="3" s="1"/>
  <c r="K22" i="3"/>
  <c r="M22" i="3" s="1"/>
  <c r="P22" i="3" s="1"/>
  <c r="K23" i="3"/>
  <c r="M23" i="3" s="1"/>
  <c r="K24" i="3"/>
  <c r="M24" i="3"/>
  <c r="K25" i="3"/>
  <c r="M25" i="3" s="1"/>
  <c r="K26" i="3"/>
  <c r="M26" i="3" s="1"/>
  <c r="K27" i="3"/>
  <c r="M27" i="3" s="1"/>
  <c r="K28" i="3"/>
  <c r="M28" i="3"/>
  <c r="K29" i="3"/>
  <c r="M29" i="3" s="1"/>
  <c r="K30" i="3"/>
  <c r="M30" i="3" s="1"/>
  <c r="P30" i="3" s="1"/>
  <c r="K31" i="3"/>
  <c r="M31" i="3" s="1"/>
  <c r="K32" i="3"/>
  <c r="M32" i="3"/>
  <c r="K33" i="3"/>
  <c r="M33" i="3" s="1"/>
  <c r="K34" i="3"/>
  <c r="M34" i="3" s="1"/>
  <c r="K35" i="3"/>
  <c r="M35" i="3" s="1"/>
  <c r="K36" i="3"/>
  <c r="M36" i="3"/>
  <c r="K37" i="3"/>
  <c r="M37" i="3" s="1"/>
  <c r="K38" i="3"/>
  <c r="M38" i="3" s="1"/>
  <c r="P38" i="3" s="1"/>
  <c r="K39" i="3"/>
  <c r="M39" i="3" s="1"/>
  <c r="K40" i="3"/>
  <c r="M40" i="3"/>
  <c r="K41" i="3"/>
  <c r="M41" i="3" s="1"/>
  <c r="K42" i="3"/>
  <c r="M42" i="3" s="1"/>
  <c r="K43" i="3"/>
  <c r="M43" i="3" s="1"/>
  <c r="K44" i="3"/>
  <c r="M44" i="3"/>
  <c r="K45" i="3"/>
  <c r="M45" i="3" s="1"/>
  <c r="K46" i="3"/>
  <c r="M46" i="3" s="1"/>
  <c r="P46" i="3" s="1"/>
  <c r="K47" i="3"/>
  <c r="M47" i="3" s="1"/>
  <c r="K48" i="3"/>
  <c r="M48" i="3"/>
  <c r="K49" i="3"/>
  <c r="M49" i="3" s="1"/>
  <c r="K50" i="3"/>
  <c r="M50" i="3" s="1"/>
  <c r="K51" i="3"/>
  <c r="M51" i="3" s="1"/>
  <c r="K52" i="3"/>
  <c r="M52" i="3"/>
  <c r="K53" i="3"/>
  <c r="M53" i="3" s="1"/>
  <c r="K54" i="3"/>
  <c r="M54" i="3" s="1"/>
  <c r="P54" i="3" s="1"/>
  <c r="K55" i="3"/>
  <c r="M55" i="3" s="1"/>
  <c r="K56" i="3"/>
  <c r="M56" i="3"/>
  <c r="K57" i="3"/>
  <c r="M57" i="3" s="1"/>
  <c r="K58" i="3"/>
  <c r="M58" i="3" s="1"/>
  <c r="K59" i="3"/>
  <c r="M59" i="3" s="1"/>
  <c r="K60" i="3"/>
  <c r="M60" i="3"/>
  <c r="K61" i="3"/>
  <c r="M61" i="3" s="1"/>
  <c r="K62" i="3"/>
  <c r="M62" i="3" s="1"/>
  <c r="P62" i="3" s="1"/>
  <c r="K63" i="3"/>
  <c r="M63" i="3" s="1"/>
  <c r="K64" i="3"/>
  <c r="M64" i="3"/>
  <c r="K65" i="3"/>
  <c r="M65" i="3" s="1"/>
  <c r="K66" i="3"/>
  <c r="M66" i="3" s="1"/>
  <c r="K67" i="3"/>
  <c r="M67" i="3" s="1"/>
  <c r="K68" i="3"/>
  <c r="M68" i="3"/>
  <c r="P68" i="3" s="1"/>
  <c r="K69" i="3"/>
  <c r="M69" i="3" s="1"/>
  <c r="K70" i="3"/>
  <c r="M70" i="3" s="1"/>
  <c r="P70" i="3" s="1"/>
  <c r="K71" i="3"/>
  <c r="M71" i="3" s="1"/>
  <c r="K72" i="3"/>
  <c r="M72" i="3"/>
  <c r="K73" i="3"/>
  <c r="M73" i="3" s="1"/>
  <c r="K74" i="3"/>
  <c r="M74" i="3" s="1"/>
  <c r="K75" i="3"/>
  <c r="M75" i="3" s="1"/>
  <c r="K76" i="3"/>
  <c r="M76" i="3"/>
  <c r="P76" i="3" s="1"/>
  <c r="K77" i="3"/>
  <c r="M77" i="3" s="1"/>
  <c r="M78" i="3"/>
  <c r="K79" i="3"/>
  <c r="M79" i="3"/>
  <c r="P79" i="3" s="1"/>
  <c r="K80" i="3"/>
  <c r="M80" i="3" s="1"/>
  <c r="K81" i="3"/>
  <c r="M81" i="3" s="1"/>
  <c r="P81" i="3" s="1"/>
  <c r="K82" i="3"/>
  <c r="M82" i="3" s="1"/>
  <c r="K83" i="3"/>
  <c r="M83" i="3"/>
  <c r="K84" i="3"/>
  <c r="M84" i="3" s="1"/>
  <c r="K85" i="3"/>
  <c r="M85" i="3" s="1"/>
  <c r="K86" i="3"/>
  <c r="M86" i="3" s="1"/>
  <c r="K87" i="3"/>
  <c r="M87" i="3"/>
  <c r="P87" i="3" s="1"/>
  <c r="K88" i="3"/>
  <c r="M88" i="3" s="1"/>
  <c r="K89" i="3"/>
  <c r="M89" i="3" s="1"/>
  <c r="P89" i="3" s="1"/>
  <c r="K90" i="3"/>
  <c r="M90" i="3" s="1"/>
  <c r="K91" i="3"/>
  <c r="M91" i="3" s="1"/>
  <c r="K92" i="3"/>
  <c r="M92" i="3" s="1"/>
  <c r="K93" i="3"/>
  <c r="M93" i="3" s="1"/>
  <c r="K94" i="3"/>
  <c r="M94" i="3" s="1"/>
  <c r="K95" i="3"/>
  <c r="M95" i="3"/>
  <c r="P95" i="3" s="1"/>
  <c r="K96" i="3"/>
  <c r="M96" i="3" s="1"/>
  <c r="K97" i="3"/>
  <c r="M97" i="3" s="1"/>
  <c r="P97" i="3" s="1"/>
  <c r="K98" i="3"/>
  <c r="M98" i="3" s="1"/>
  <c r="K99" i="3"/>
  <c r="M99" i="3" s="1"/>
  <c r="K100" i="3"/>
  <c r="M100" i="3" s="1"/>
  <c r="K101" i="3"/>
  <c r="M101" i="3" s="1"/>
  <c r="K102" i="3"/>
  <c r="M102" i="3" s="1"/>
  <c r="K103" i="3"/>
  <c r="M103" i="3"/>
  <c r="P103" i="3" s="1"/>
  <c r="K104" i="3"/>
  <c r="M104" i="3" s="1"/>
  <c r="K105" i="3"/>
  <c r="M105" i="3" s="1"/>
  <c r="P105" i="3" s="1"/>
  <c r="K106" i="3"/>
  <c r="M106" i="3" s="1"/>
  <c r="K107" i="3"/>
  <c r="M107" i="3" s="1"/>
  <c r="K108" i="3"/>
  <c r="M108" i="3" s="1"/>
  <c r="K109" i="3"/>
  <c r="M109" i="3" s="1"/>
  <c r="K110" i="3"/>
  <c r="M110" i="3" s="1"/>
  <c r="K111" i="3"/>
  <c r="M111" i="3"/>
  <c r="P111" i="3" s="1"/>
  <c r="K112" i="3"/>
  <c r="M112" i="3" s="1"/>
  <c r="K113" i="3"/>
  <c r="M113" i="3" s="1"/>
  <c r="P113" i="3" s="1"/>
  <c r="K114" i="3"/>
  <c r="M114" i="3" s="1"/>
  <c r="K115" i="3"/>
  <c r="M115" i="3" s="1"/>
  <c r="K116" i="3"/>
  <c r="M116" i="3" s="1"/>
  <c r="K117" i="3"/>
  <c r="M117" i="3" s="1"/>
  <c r="K118" i="3"/>
  <c r="M118" i="3" s="1"/>
  <c r="K119" i="3"/>
  <c r="M119" i="3"/>
  <c r="P119" i="3" s="1"/>
  <c r="K120" i="3"/>
  <c r="M120" i="3" s="1"/>
  <c r="K121" i="3"/>
  <c r="M121" i="3" s="1"/>
  <c r="P121" i="3" s="1"/>
  <c r="K122" i="3"/>
  <c r="M122" i="3" s="1"/>
  <c r="K123" i="3"/>
  <c r="M123" i="3" s="1"/>
  <c r="K124" i="3"/>
  <c r="M124" i="3" s="1"/>
  <c r="K125" i="3"/>
  <c r="M125" i="3" s="1"/>
  <c r="K126" i="3"/>
  <c r="M126" i="3" s="1"/>
  <c r="K127" i="3"/>
  <c r="M127" i="3"/>
  <c r="P127" i="3" s="1"/>
  <c r="K128" i="3"/>
  <c r="M128" i="3" s="1"/>
  <c r="K129" i="3"/>
  <c r="M129" i="3" s="1"/>
  <c r="P129" i="3" s="1"/>
  <c r="K130" i="3"/>
  <c r="M130" i="3" s="1"/>
  <c r="K131" i="3"/>
  <c r="M131" i="3" s="1"/>
  <c r="K132" i="3"/>
  <c r="M132" i="3" s="1"/>
  <c r="K133" i="3"/>
  <c r="M133" i="3" s="1"/>
  <c r="K134" i="3"/>
  <c r="M134" i="3" s="1"/>
  <c r="K135" i="3"/>
  <c r="M135" i="3"/>
  <c r="P135" i="3" s="1"/>
  <c r="K136" i="3"/>
  <c r="M136" i="3" s="1"/>
  <c r="K137" i="3"/>
  <c r="M137" i="3" s="1"/>
  <c r="P137" i="3" s="1"/>
  <c r="K138" i="3"/>
  <c r="M138" i="3" s="1"/>
  <c r="K139" i="3"/>
  <c r="M139" i="3" s="1"/>
  <c r="K140" i="3"/>
  <c r="M140" i="3" s="1"/>
  <c r="K141" i="3"/>
  <c r="M141" i="3" s="1"/>
  <c r="K142" i="3"/>
  <c r="M142" i="3" s="1"/>
  <c r="K143" i="3"/>
  <c r="M143" i="3"/>
  <c r="P143" i="3" s="1"/>
  <c r="K144" i="3"/>
  <c r="M144" i="3" s="1"/>
  <c r="K145" i="3"/>
  <c r="M145" i="3" s="1"/>
  <c r="P145" i="3" s="1"/>
  <c r="K146" i="3"/>
  <c r="M146" i="3" s="1"/>
  <c r="K147" i="3"/>
  <c r="M147" i="3" s="1"/>
  <c r="K148" i="3"/>
  <c r="M148" i="3" s="1"/>
  <c r="K149" i="3"/>
  <c r="M149" i="3" s="1"/>
  <c r="K150" i="3"/>
  <c r="M150" i="3" s="1"/>
  <c r="P150" i="3" s="1"/>
  <c r="K151" i="3"/>
  <c r="M151" i="3" s="1"/>
  <c r="K152" i="3"/>
  <c r="M152" i="3" s="1"/>
  <c r="K153" i="3"/>
  <c r="M153" i="3"/>
  <c r="K154" i="3"/>
  <c r="M154" i="3" s="1"/>
  <c r="K155" i="3"/>
  <c r="M155" i="3" s="1"/>
  <c r="K156" i="3"/>
  <c r="M156" i="3" s="1"/>
  <c r="K157" i="3"/>
  <c r="M157" i="3"/>
  <c r="K158" i="3"/>
  <c r="M158" i="3" s="1"/>
  <c r="K159" i="3"/>
  <c r="M159" i="3" s="1"/>
  <c r="M160" i="3"/>
  <c r="M161" i="3"/>
  <c r="M162" i="3"/>
  <c r="P162" i="3" s="1"/>
  <c r="M163" i="3"/>
  <c r="M164" i="3"/>
  <c r="K165" i="3"/>
  <c r="M165" i="3" s="1"/>
  <c r="P165" i="3" s="1"/>
  <c r="K166" i="3"/>
  <c r="M166" i="3" s="1"/>
  <c r="K176" i="3"/>
  <c r="M176" i="3" s="1"/>
  <c r="P176" i="3" s="1"/>
  <c r="K177" i="3"/>
  <c r="M177" i="3" s="1"/>
  <c r="P177" i="3" s="1"/>
  <c r="K178" i="3"/>
  <c r="M178" i="3" s="1"/>
  <c r="K179" i="3"/>
  <c r="M179" i="3"/>
  <c r="K180" i="3"/>
  <c r="M180" i="3" s="1"/>
  <c r="K181" i="3"/>
  <c r="M181" i="3" s="1"/>
  <c r="K182" i="3"/>
  <c r="M182" i="3" s="1"/>
  <c r="K183" i="3"/>
  <c r="M183" i="3"/>
  <c r="K184" i="3"/>
  <c r="M184" i="3" s="1"/>
  <c r="K185" i="3"/>
  <c r="M185" i="3" s="1"/>
  <c r="P185" i="3" s="1"/>
  <c r="K186" i="3"/>
  <c r="M186" i="3" s="1"/>
  <c r="K187" i="3"/>
  <c r="M187" i="3"/>
  <c r="K188" i="3"/>
  <c r="M188" i="3" s="1"/>
  <c r="K189" i="3"/>
  <c r="M189" i="3" s="1"/>
  <c r="K190" i="3"/>
  <c r="M190" i="3" s="1"/>
  <c r="K191" i="3"/>
  <c r="M191" i="3"/>
  <c r="K192" i="3"/>
  <c r="M192" i="3" s="1"/>
  <c r="K193" i="3"/>
  <c r="M193" i="3" s="1"/>
  <c r="P193" i="3" s="1"/>
  <c r="K194" i="3"/>
  <c r="M194" i="3" s="1"/>
  <c r="K195" i="3"/>
  <c r="M195" i="3"/>
  <c r="K196" i="3"/>
  <c r="M196" i="3" s="1"/>
  <c r="K197" i="3"/>
  <c r="M197" i="3" s="1"/>
  <c r="K198" i="3"/>
  <c r="M198" i="3" s="1"/>
  <c r="K199" i="3"/>
  <c r="M199" i="3"/>
  <c r="K200" i="3"/>
  <c r="M200" i="3" s="1"/>
  <c r="K201" i="3"/>
  <c r="M201" i="3" s="1"/>
  <c r="P201" i="3" s="1"/>
  <c r="K202" i="3"/>
  <c r="M202" i="3" s="1"/>
  <c r="K203" i="3"/>
  <c r="M203" i="3"/>
  <c r="K204" i="3"/>
  <c r="M204" i="3" s="1"/>
  <c r="K205" i="3"/>
  <c r="M205" i="3" s="1"/>
  <c r="K206" i="3"/>
  <c r="M206" i="3" s="1"/>
  <c r="K207" i="3"/>
  <c r="M207" i="3"/>
  <c r="K208" i="3"/>
  <c r="M208" i="3" s="1"/>
  <c r="K209" i="3"/>
  <c r="M209" i="3" s="1"/>
  <c r="P209" i="3" s="1"/>
  <c r="K210" i="3"/>
  <c r="M210" i="3" s="1"/>
  <c r="K211" i="3"/>
  <c r="M211" i="3"/>
  <c r="K212" i="3"/>
  <c r="M212" i="3" s="1"/>
  <c r="K213" i="3"/>
  <c r="M213" i="3" s="1"/>
  <c r="K214" i="3"/>
  <c r="M214" i="3" s="1"/>
  <c r="K215" i="3"/>
  <c r="M215" i="3"/>
  <c r="K216" i="3"/>
  <c r="M216" i="3" s="1"/>
  <c r="K217" i="3"/>
  <c r="M217" i="3" s="1"/>
  <c r="P217" i="3" s="1"/>
  <c r="K218" i="3"/>
  <c r="M218" i="3" s="1"/>
  <c r="K219" i="3"/>
  <c r="M219" i="3"/>
  <c r="K220" i="3"/>
  <c r="M220" i="3" s="1"/>
  <c r="K221" i="3"/>
  <c r="M221" i="3" s="1"/>
  <c r="K222" i="3"/>
  <c r="M222" i="3" s="1"/>
  <c r="K223" i="3"/>
  <c r="M223" i="3"/>
  <c r="K224" i="3"/>
  <c r="M224" i="3" s="1"/>
  <c r="K225" i="3"/>
  <c r="M225" i="3" s="1"/>
  <c r="P225" i="3" s="1"/>
  <c r="K226" i="3"/>
  <c r="M226" i="3" s="1"/>
  <c r="K227" i="3"/>
  <c r="M227" i="3"/>
  <c r="K228" i="3"/>
  <c r="M228" i="3" s="1"/>
  <c r="K229" i="3"/>
  <c r="M229" i="3" s="1"/>
  <c r="K230" i="3"/>
  <c r="M230" i="3" s="1"/>
  <c r="K231" i="3"/>
  <c r="M231" i="3"/>
  <c r="K232" i="3"/>
  <c r="M232" i="3" s="1"/>
  <c r="K233" i="3"/>
  <c r="M233" i="3" s="1"/>
  <c r="P233" i="3" s="1"/>
  <c r="K234" i="3"/>
  <c r="M234" i="3" s="1"/>
  <c r="K235" i="3"/>
  <c r="M235" i="3"/>
  <c r="K236" i="3"/>
  <c r="M236" i="3" s="1"/>
  <c r="K237" i="3"/>
  <c r="M237" i="3" s="1"/>
  <c r="K238" i="3"/>
  <c r="M238" i="3" s="1"/>
  <c r="K239" i="3"/>
  <c r="M239" i="3"/>
  <c r="K240" i="3"/>
  <c r="M240" i="3" s="1"/>
  <c r="K241" i="3"/>
  <c r="M241" i="3" s="1"/>
  <c r="P241" i="3" s="1"/>
  <c r="K242" i="3"/>
  <c r="M242" i="3" s="1"/>
  <c r="K243" i="3"/>
  <c r="M243" i="3"/>
  <c r="K244" i="3"/>
  <c r="M244" i="3" s="1"/>
  <c r="K245" i="3"/>
  <c r="M245" i="3" s="1"/>
  <c r="K246" i="3"/>
  <c r="M246" i="3" s="1"/>
  <c r="K247" i="3"/>
  <c r="M247" i="3"/>
  <c r="K248" i="3"/>
  <c r="M248" i="3" s="1"/>
  <c r="K249" i="3"/>
  <c r="M249" i="3" s="1"/>
  <c r="P249" i="3" s="1"/>
  <c r="K250" i="3"/>
  <c r="M250" i="3" s="1"/>
  <c r="K251" i="3"/>
  <c r="M251" i="3"/>
  <c r="K252" i="3"/>
  <c r="M252" i="3" s="1"/>
  <c r="K253" i="3"/>
  <c r="M253" i="3" s="1"/>
  <c r="K254" i="3"/>
  <c r="M254" i="3" s="1"/>
  <c r="K255" i="3"/>
  <c r="M255" i="3"/>
  <c r="K256" i="3"/>
  <c r="M256" i="3" s="1"/>
  <c r="K257" i="3"/>
  <c r="M257" i="3" s="1"/>
  <c r="P257" i="3" s="1"/>
  <c r="R5" i="2"/>
  <c r="R4" i="3"/>
  <c r="R4" i="2"/>
  <c r="R5" i="1"/>
  <c r="R4" i="1"/>
  <c r="K4" i="2"/>
  <c r="K4" i="1"/>
  <c r="M4" i="1" s="1"/>
  <c r="K5" i="1"/>
  <c r="M5" i="1" s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M15" i="1"/>
  <c r="K16" i="1"/>
  <c r="M16" i="1" s="1"/>
  <c r="K17" i="1"/>
  <c r="M17" i="1" s="1"/>
  <c r="K18" i="1"/>
  <c r="M18" i="1" s="1"/>
  <c r="K19" i="1"/>
  <c r="M19" i="1"/>
  <c r="K20" i="1"/>
  <c r="M20" i="1" s="1"/>
  <c r="K21" i="1"/>
  <c r="M21" i="1" s="1"/>
  <c r="K22" i="1"/>
  <c r="M22" i="1" s="1"/>
  <c r="K23" i="1"/>
  <c r="M23" i="1" s="1"/>
  <c r="K24" i="1"/>
  <c r="M24" i="1" s="1"/>
  <c r="K25" i="1"/>
  <c r="M25" i="1" s="1"/>
  <c r="K26" i="1"/>
  <c r="M26" i="1" s="1"/>
  <c r="K27" i="1"/>
  <c r="M27" i="1" s="1"/>
  <c r="K28" i="1"/>
  <c r="M28" i="1" s="1"/>
  <c r="K29" i="1"/>
  <c r="M29" i="1" s="1"/>
  <c r="K30" i="1"/>
  <c r="M30" i="1" s="1"/>
  <c r="K31" i="1"/>
  <c r="M31" i="1" s="1"/>
  <c r="K32" i="1"/>
  <c r="M32" i="1" s="1"/>
  <c r="K33" i="1"/>
  <c r="M33" i="1" s="1"/>
  <c r="K34" i="1"/>
  <c r="M34" i="1" s="1"/>
  <c r="K35" i="1"/>
  <c r="M35" i="1" s="1"/>
  <c r="K36" i="1"/>
  <c r="M36" i="1" s="1"/>
  <c r="K37" i="1"/>
  <c r="M37" i="1" s="1"/>
  <c r="K38" i="1"/>
  <c r="M38" i="1" s="1"/>
  <c r="K39" i="1"/>
  <c r="M39" i="1" s="1"/>
  <c r="K40" i="1"/>
  <c r="M40" i="1" s="1"/>
  <c r="K41" i="1"/>
  <c r="M41" i="1" s="1"/>
  <c r="K42" i="1"/>
  <c r="M42" i="1" s="1"/>
  <c r="K43" i="1"/>
  <c r="M43" i="1" s="1"/>
  <c r="K44" i="1"/>
  <c r="M44" i="1" s="1"/>
  <c r="K45" i="1"/>
  <c r="M45" i="1" s="1"/>
  <c r="K46" i="1"/>
  <c r="M46" i="1" s="1"/>
  <c r="K47" i="1"/>
  <c r="M47" i="1" s="1"/>
  <c r="K48" i="1"/>
  <c r="M48" i="1" s="1"/>
  <c r="K49" i="1"/>
  <c r="M49" i="1" s="1"/>
  <c r="K50" i="1"/>
  <c r="M50" i="1" s="1"/>
  <c r="K51" i="1"/>
  <c r="M51" i="1" s="1"/>
  <c r="K52" i="1"/>
  <c r="M52" i="1" s="1"/>
  <c r="K53" i="1"/>
  <c r="M53" i="1" s="1"/>
  <c r="K54" i="1"/>
  <c r="M54" i="1" s="1"/>
  <c r="K55" i="1"/>
  <c r="M55" i="1" s="1"/>
  <c r="K56" i="1"/>
  <c r="M56" i="1" s="1"/>
  <c r="K57" i="1"/>
  <c r="M57" i="1" s="1"/>
  <c r="K58" i="1"/>
  <c r="M58" i="1" s="1"/>
  <c r="K59" i="1"/>
  <c r="M59" i="1" s="1"/>
  <c r="K60" i="1"/>
  <c r="M60" i="1" s="1"/>
  <c r="K61" i="1"/>
  <c r="M61" i="1" s="1"/>
  <c r="K62" i="1"/>
  <c r="M62" i="1" s="1"/>
  <c r="K63" i="1"/>
  <c r="M63" i="1" s="1"/>
  <c r="K64" i="1"/>
  <c r="M64" i="1" s="1"/>
  <c r="K65" i="1"/>
  <c r="M65" i="1" s="1"/>
  <c r="K66" i="1"/>
  <c r="M66" i="1" s="1"/>
  <c r="K67" i="1"/>
  <c r="M67" i="1" s="1"/>
  <c r="K68" i="1"/>
  <c r="M68" i="1" s="1"/>
  <c r="K69" i="1"/>
  <c r="M69" i="1" s="1"/>
  <c r="K70" i="1"/>
  <c r="M70" i="1" s="1"/>
  <c r="K71" i="1"/>
  <c r="M71" i="1" s="1"/>
  <c r="K72" i="1"/>
  <c r="M72" i="1" s="1"/>
  <c r="K73" i="1"/>
  <c r="M73" i="1" s="1"/>
  <c r="K74" i="1"/>
  <c r="M74" i="1" s="1"/>
  <c r="K75" i="1"/>
  <c r="M75" i="1" s="1"/>
  <c r="K76" i="1"/>
  <c r="M76" i="1" s="1"/>
  <c r="K77" i="1"/>
  <c r="M77" i="1" s="1"/>
  <c r="K78" i="1"/>
  <c r="M78" i="1" s="1"/>
  <c r="K79" i="1"/>
  <c r="M79" i="1" s="1"/>
  <c r="K80" i="1"/>
  <c r="M80" i="1" s="1"/>
  <c r="K81" i="1"/>
  <c r="M81" i="1" s="1"/>
  <c r="K82" i="1"/>
  <c r="M82" i="1" s="1"/>
  <c r="K83" i="1"/>
  <c r="M83" i="1" s="1"/>
  <c r="K84" i="1"/>
  <c r="M84" i="1" s="1"/>
  <c r="K85" i="1"/>
  <c r="M85" i="1" s="1"/>
  <c r="K86" i="1"/>
  <c r="M86" i="1" s="1"/>
  <c r="K87" i="1"/>
  <c r="M87" i="1" s="1"/>
  <c r="K88" i="1"/>
  <c r="M88" i="1" s="1"/>
  <c r="K89" i="1"/>
  <c r="M89" i="1" s="1"/>
  <c r="K90" i="1"/>
  <c r="M90" i="1" s="1"/>
  <c r="K91" i="1"/>
  <c r="M91" i="1" s="1"/>
  <c r="K92" i="1"/>
  <c r="M92" i="1" s="1"/>
  <c r="K93" i="1"/>
  <c r="M93" i="1" s="1"/>
  <c r="K94" i="1"/>
  <c r="M94" i="1" s="1"/>
  <c r="K95" i="1"/>
  <c r="M95" i="1" s="1"/>
  <c r="K96" i="1"/>
  <c r="M96" i="1" s="1"/>
  <c r="K97" i="1"/>
  <c r="M97" i="1" s="1"/>
  <c r="K98" i="1"/>
  <c r="M98" i="1" s="1"/>
  <c r="K99" i="1"/>
  <c r="M99" i="1" s="1"/>
  <c r="K100" i="1"/>
  <c r="M100" i="1" s="1"/>
  <c r="K101" i="1"/>
  <c r="M101" i="1" s="1"/>
  <c r="K102" i="1"/>
  <c r="M102" i="1" s="1"/>
  <c r="K103" i="1"/>
  <c r="M103" i="1" s="1"/>
  <c r="K104" i="1"/>
  <c r="M104" i="1" s="1"/>
  <c r="K105" i="1"/>
  <c r="M105" i="1" s="1"/>
  <c r="K106" i="1"/>
  <c r="M106" i="1" s="1"/>
  <c r="K107" i="1"/>
  <c r="M107" i="1" s="1"/>
  <c r="K108" i="1"/>
  <c r="M108" i="1" s="1"/>
  <c r="K109" i="1"/>
  <c r="M109" i="1" s="1"/>
  <c r="K110" i="1"/>
  <c r="M110" i="1" s="1"/>
  <c r="K111" i="1"/>
  <c r="M111" i="1" s="1"/>
  <c r="K112" i="1"/>
  <c r="M112" i="1" s="1"/>
  <c r="K113" i="1"/>
  <c r="M113" i="1" s="1"/>
  <c r="K114" i="1"/>
  <c r="M114" i="1" s="1"/>
  <c r="K115" i="1"/>
  <c r="M115" i="1" s="1"/>
  <c r="K116" i="1"/>
  <c r="M116" i="1" s="1"/>
  <c r="K117" i="1"/>
  <c r="M117" i="1" s="1"/>
  <c r="K118" i="1"/>
  <c r="M118" i="1" s="1"/>
  <c r="K119" i="1"/>
  <c r="M119" i="1" s="1"/>
  <c r="K120" i="1"/>
  <c r="M120" i="1" s="1"/>
  <c r="K121" i="1"/>
  <c r="M121" i="1" s="1"/>
  <c r="K122" i="1"/>
  <c r="M122" i="1" s="1"/>
  <c r="K123" i="1"/>
  <c r="M123" i="1" s="1"/>
  <c r="K124" i="1"/>
  <c r="M124" i="1" s="1"/>
  <c r="K125" i="1"/>
  <c r="M125" i="1" s="1"/>
  <c r="K126" i="1"/>
  <c r="M126" i="1" s="1"/>
  <c r="K127" i="1"/>
  <c r="M127" i="1" s="1"/>
  <c r="K128" i="1"/>
  <c r="M128" i="1" s="1"/>
  <c r="K129" i="1"/>
  <c r="M129" i="1" s="1"/>
  <c r="K130" i="1"/>
  <c r="M130" i="1" s="1"/>
  <c r="K131" i="1"/>
  <c r="M131" i="1" s="1"/>
  <c r="K132" i="1"/>
  <c r="M132" i="1" s="1"/>
  <c r="K133" i="1"/>
  <c r="M133" i="1" s="1"/>
  <c r="K134" i="1"/>
  <c r="M134" i="1" s="1"/>
  <c r="K135" i="1"/>
  <c r="M135" i="1" s="1"/>
  <c r="K136" i="1"/>
  <c r="M136" i="1" s="1"/>
  <c r="K137" i="1"/>
  <c r="M137" i="1" s="1"/>
  <c r="K138" i="1"/>
  <c r="M138" i="1" s="1"/>
  <c r="K139" i="1"/>
  <c r="M139" i="1" s="1"/>
  <c r="K140" i="1"/>
  <c r="M140" i="1" s="1"/>
  <c r="K141" i="1"/>
  <c r="M141" i="1" s="1"/>
  <c r="K142" i="1"/>
  <c r="M142" i="1" s="1"/>
  <c r="K143" i="1"/>
  <c r="M143" i="1" s="1"/>
  <c r="K144" i="1"/>
  <c r="M144" i="1" s="1"/>
  <c r="K145" i="1"/>
  <c r="M145" i="1" s="1"/>
  <c r="K146" i="1"/>
  <c r="M146" i="1" s="1"/>
  <c r="K147" i="1"/>
  <c r="M147" i="1" s="1"/>
  <c r="K148" i="1"/>
  <c r="K149" i="1"/>
  <c r="K150" i="1"/>
  <c r="M150" i="1" s="1"/>
  <c r="K151" i="1"/>
  <c r="M151" i="1" s="1"/>
  <c r="K152" i="1"/>
  <c r="M152" i="1" s="1"/>
  <c r="K153" i="1"/>
  <c r="K154" i="1"/>
  <c r="M154" i="1" s="1"/>
  <c r="K155" i="1"/>
  <c r="M155" i="1" s="1"/>
  <c r="K156" i="1"/>
  <c r="M156" i="1" s="1"/>
  <c r="K157" i="1"/>
  <c r="K158" i="1"/>
  <c r="M158" i="1" s="1"/>
  <c r="K159" i="1"/>
  <c r="M159" i="1" s="1"/>
  <c r="K160" i="1"/>
  <c r="M160" i="1" s="1"/>
  <c r="K161" i="1"/>
  <c r="K162" i="1"/>
  <c r="M162" i="1" s="1"/>
  <c r="K163" i="1"/>
  <c r="M163" i="1" s="1"/>
  <c r="K164" i="1"/>
  <c r="M164" i="1" s="1"/>
  <c r="K165" i="1"/>
  <c r="K166" i="1"/>
  <c r="M166" i="1" s="1"/>
  <c r="K167" i="1"/>
  <c r="M167" i="1" s="1"/>
  <c r="K168" i="1"/>
  <c r="M168" i="1" s="1"/>
  <c r="K169" i="1"/>
  <c r="M169" i="1" s="1"/>
  <c r="K170" i="1"/>
  <c r="M170" i="1" s="1"/>
  <c r="K171" i="1"/>
  <c r="M171" i="1" s="1"/>
  <c r="K172" i="1"/>
  <c r="M172" i="1" s="1"/>
  <c r="K173" i="1"/>
  <c r="M173" i="1" s="1"/>
  <c r="K174" i="1"/>
  <c r="M174" i="1" s="1"/>
  <c r="K175" i="1"/>
  <c r="M175" i="1" s="1"/>
  <c r="K176" i="1"/>
  <c r="M176" i="1" s="1"/>
  <c r="K177" i="1"/>
  <c r="M177" i="1" s="1"/>
  <c r="K178" i="1"/>
  <c r="M178" i="1" s="1"/>
  <c r="K179" i="1"/>
  <c r="M179" i="1" s="1"/>
  <c r="K180" i="1"/>
  <c r="M180" i="1" s="1"/>
  <c r="K181" i="1"/>
  <c r="M181" i="1" s="1"/>
  <c r="K182" i="1"/>
  <c r="M182" i="1" s="1"/>
  <c r="K183" i="1"/>
  <c r="M183" i="1" s="1"/>
  <c r="K184" i="1"/>
  <c r="M184" i="1" s="1"/>
  <c r="K185" i="1"/>
  <c r="M185" i="1" s="1"/>
  <c r="K186" i="1"/>
  <c r="M186" i="1" s="1"/>
  <c r="K187" i="1"/>
  <c r="M187" i="1" s="1"/>
  <c r="K188" i="1"/>
  <c r="M188" i="1" s="1"/>
  <c r="K189" i="1"/>
  <c r="M189" i="1" s="1"/>
  <c r="K190" i="1"/>
  <c r="M190" i="1" s="1"/>
  <c r="K191" i="1"/>
  <c r="M191" i="1" s="1"/>
  <c r="K192" i="1"/>
  <c r="M192" i="1" s="1"/>
  <c r="K193" i="1"/>
  <c r="M193" i="1" s="1"/>
  <c r="K194" i="1"/>
  <c r="M194" i="1" s="1"/>
  <c r="K195" i="1"/>
  <c r="M195" i="1" s="1"/>
  <c r="K196" i="1"/>
  <c r="M196" i="1" s="1"/>
  <c r="K197" i="1"/>
  <c r="M197" i="1" s="1"/>
  <c r="K198" i="1"/>
  <c r="M198" i="1" s="1"/>
  <c r="K199" i="1"/>
  <c r="M199" i="1" s="1"/>
  <c r="K200" i="1"/>
  <c r="M200" i="1" s="1"/>
  <c r="K201" i="1"/>
  <c r="M201" i="1" s="1"/>
  <c r="K202" i="1"/>
  <c r="M202" i="1" s="1"/>
  <c r="K203" i="1"/>
  <c r="M203" i="1" s="1"/>
  <c r="K204" i="1"/>
  <c r="M204" i="1" s="1"/>
  <c r="K205" i="1"/>
  <c r="M205" i="1" s="1"/>
  <c r="K206" i="1"/>
  <c r="M206" i="1" s="1"/>
  <c r="K207" i="1"/>
  <c r="M207" i="1" s="1"/>
  <c r="K208" i="1"/>
  <c r="M208" i="1" s="1"/>
  <c r="K209" i="1"/>
  <c r="M209" i="1" s="1"/>
  <c r="K210" i="1"/>
  <c r="M210" i="1" s="1"/>
  <c r="K211" i="1"/>
  <c r="M211" i="1" s="1"/>
  <c r="K212" i="1"/>
  <c r="M212" i="1" s="1"/>
  <c r="K213" i="1"/>
  <c r="M213" i="1" s="1"/>
  <c r="K214" i="1"/>
  <c r="M214" i="1" s="1"/>
  <c r="K215" i="1"/>
  <c r="M215" i="1" s="1"/>
  <c r="K216" i="1"/>
  <c r="M216" i="1" s="1"/>
  <c r="K217" i="1"/>
  <c r="M217" i="1" s="1"/>
  <c r="K218" i="1"/>
  <c r="M218" i="1" s="1"/>
  <c r="K219" i="1"/>
  <c r="M219" i="1" s="1"/>
  <c r="K220" i="1"/>
  <c r="M220" i="1" s="1"/>
  <c r="K221" i="1"/>
  <c r="M221" i="1" s="1"/>
  <c r="K222" i="1"/>
  <c r="M222" i="1" s="1"/>
  <c r="K223" i="1"/>
  <c r="M223" i="1" s="1"/>
  <c r="K224" i="1"/>
  <c r="M224" i="1" s="1"/>
  <c r="K225" i="1"/>
  <c r="M225" i="1" s="1"/>
  <c r="K226" i="1"/>
  <c r="M226" i="1" s="1"/>
  <c r="K227" i="1"/>
  <c r="M227" i="1" s="1"/>
  <c r="K228" i="1"/>
  <c r="M228" i="1" s="1"/>
  <c r="K229" i="1"/>
  <c r="M229" i="1" s="1"/>
  <c r="K230" i="1"/>
  <c r="M230" i="1" s="1"/>
  <c r="K231" i="1"/>
  <c r="M231" i="1" s="1"/>
  <c r="K232" i="1"/>
  <c r="M232" i="1" s="1"/>
  <c r="K233" i="1"/>
  <c r="M233" i="1" s="1"/>
  <c r="K234" i="1"/>
  <c r="M234" i="1" s="1"/>
  <c r="K235" i="1"/>
  <c r="M235" i="1" s="1"/>
  <c r="K236" i="1"/>
  <c r="M236" i="1" s="1"/>
  <c r="K237" i="1"/>
  <c r="M237" i="1" s="1"/>
  <c r="K238" i="1"/>
  <c r="M238" i="1" s="1"/>
  <c r="K239" i="1"/>
  <c r="M239" i="1" s="1"/>
  <c r="K240" i="1"/>
  <c r="M240" i="1" s="1"/>
  <c r="K241" i="1"/>
  <c r="M241" i="1" s="1"/>
  <c r="K242" i="1"/>
  <c r="M242" i="1" s="1"/>
  <c r="K243" i="1"/>
  <c r="M243" i="1" s="1"/>
  <c r="K244" i="1"/>
  <c r="M244" i="1" s="1"/>
  <c r="K245" i="1"/>
  <c r="M245" i="1" s="1"/>
  <c r="K246" i="1"/>
  <c r="M246" i="1" s="1"/>
  <c r="K247" i="1"/>
  <c r="M247" i="1" s="1"/>
  <c r="K248" i="1"/>
  <c r="M248" i="1" s="1"/>
  <c r="K249" i="1"/>
  <c r="M249" i="1" s="1"/>
  <c r="K250" i="1"/>
  <c r="M250" i="1" s="1"/>
  <c r="K251" i="1"/>
  <c r="M251" i="1" s="1"/>
  <c r="K252" i="1"/>
  <c r="M252" i="1" s="1"/>
  <c r="K253" i="1"/>
  <c r="M253" i="1" s="1"/>
  <c r="K254" i="1"/>
  <c r="M254" i="1" s="1"/>
  <c r="K255" i="1"/>
  <c r="M255" i="1" s="1"/>
  <c r="K256" i="1"/>
  <c r="M256" i="1" s="1"/>
  <c r="K257" i="1"/>
  <c r="M257" i="1" s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50" i="1"/>
  <c r="L151" i="1"/>
  <c r="L152" i="1"/>
  <c r="L154" i="1"/>
  <c r="L155" i="1"/>
  <c r="L156" i="1"/>
  <c r="L158" i="1"/>
  <c r="L159" i="1"/>
  <c r="L160" i="1"/>
  <c r="L162" i="1"/>
  <c r="L163" i="1"/>
  <c r="L164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8" i="1"/>
  <c r="L239" i="1"/>
  <c r="L240" i="1"/>
  <c r="L242" i="1"/>
  <c r="L243" i="1"/>
  <c r="L244" i="1"/>
  <c r="L246" i="1"/>
  <c r="L247" i="1"/>
  <c r="L248" i="1"/>
  <c r="L250" i="1"/>
  <c r="L251" i="1"/>
  <c r="L252" i="1"/>
  <c r="L254" i="1"/>
  <c r="L255" i="1"/>
  <c r="L256" i="1"/>
  <c r="J1" i="3"/>
  <c r="L253" i="3"/>
  <c r="L254" i="3"/>
  <c r="L255" i="3"/>
  <c r="L256" i="3"/>
  <c r="L257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" i="3"/>
  <c r="K54" i="2"/>
  <c r="K55" i="2"/>
  <c r="K56" i="2"/>
  <c r="K57" i="2"/>
  <c r="K53" i="2"/>
  <c r="K52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L136" i="2" s="1"/>
  <c r="K137" i="2"/>
  <c r="K138" i="2"/>
  <c r="K139" i="2"/>
  <c r="K140" i="2"/>
  <c r="L140" i="2" s="1"/>
  <c r="K141" i="2"/>
  <c r="K142" i="2"/>
  <c r="K143" i="2"/>
  <c r="K144" i="2"/>
  <c r="L144" i="2" s="1"/>
  <c r="K145" i="2"/>
  <c r="K146" i="2"/>
  <c r="K147" i="2"/>
  <c r="K148" i="2"/>
  <c r="L148" i="2" s="1"/>
  <c r="K149" i="2"/>
  <c r="K150" i="2"/>
  <c r="K151" i="2"/>
  <c r="K152" i="2"/>
  <c r="L152" i="2" s="1"/>
  <c r="K153" i="2"/>
  <c r="K154" i="2"/>
  <c r="K155" i="2"/>
  <c r="K156" i="2"/>
  <c r="L156" i="2" s="1"/>
  <c r="K157" i="2"/>
  <c r="K158" i="2"/>
  <c r="K159" i="2"/>
  <c r="K160" i="2"/>
  <c r="L160" i="2" s="1"/>
  <c r="K161" i="2"/>
  <c r="K162" i="2"/>
  <c r="K163" i="2"/>
  <c r="K164" i="2"/>
  <c r="L164" i="2" s="1"/>
  <c r="K165" i="2"/>
  <c r="K166" i="2"/>
  <c r="K167" i="2"/>
  <c r="K168" i="2"/>
  <c r="L168" i="2" s="1"/>
  <c r="K169" i="2"/>
  <c r="K170" i="2"/>
  <c r="K171" i="2"/>
  <c r="K172" i="2"/>
  <c r="L172" i="2" s="1"/>
  <c r="K173" i="2"/>
  <c r="K174" i="2"/>
  <c r="K175" i="2"/>
  <c r="K176" i="2"/>
  <c r="L176" i="2" s="1"/>
  <c r="K177" i="2"/>
  <c r="K178" i="2"/>
  <c r="K179" i="2"/>
  <c r="K180" i="2"/>
  <c r="L180" i="2" s="1"/>
  <c r="K181" i="2"/>
  <c r="K182" i="2"/>
  <c r="K183" i="2"/>
  <c r="K184" i="2"/>
  <c r="L184" i="2" s="1"/>
  <c r="K185" i="2"/>
  <c r="K186" i="2"/>
  <c r="K187" i="2"/>
  <c r="K188" i="2"/>
  <c r="L188" i="2" s="1"/>
  <c r="K189" i="2"/>
  <c r="K190" i="2"/>
  <c r="K191" i="2"/>
  <c r="K192" i="2"/>
  <c r="L192" i="2" s="1"/>
  <c r="K193" i="2"/>
  <c r="K194" i="2"/>
  <c r="K195" i="2"/>
  <c r="K196" i="2"/>
  <c r="L196" i="2" s="1"/>
  <c r="K197" i="2"/>
  <c r="K198" i="2"/>
  <c r="K199" i="2"/>
  <c r="K200" i="2"/>
  <c r="L200" i="2" s="1"/>
  <c r="K201" i="2"/>
  <c r="K202" i="2"/>
  <c r="K203" i="2"/>
  <c r="K204" i="2"/>
  <c r="L204" i="2" s="1"/>
  <c r="K205" i="2"/>
  <c r="K206" i="2"/>
  <c r="K207" i="2"/>
  <c r="K208" i="2"/>
  <c r="L208" i="2" s="1"/>
  <c r="K209" i="2"/>
  <c r="K210" i="2"/>
  <c r="K211" i="2"/>
  <c r="K212" i="2"/>
  <c r="L212" i="2" s="1"/>
  <c r="K213" i="2"/>
  <c r="K214" i="2"/>
  <c r="K215" i="2"/>
  <c r="K216" i="2"/>
  <c r="L216" i="2" s="1"/>
  <c r="K217" i="2"/>
  <c r="K218" i="2"/>
  <c r="K219" i="2"/>
  <c r="K220" i="2"/>
  <c r="L220" i="2" s="1"/>
  <c r="K221" i="2"/>
  <c r="K222" i="2"/>
  <c r="K223" i="2"/>
  <c r="K224" i="2"/>
  <c r="L224" i="2" s="1"/>
  <c r="K225" i="2"/>
  <c r="K226" i="2"/>
  <c r="K227" i="2"/>
  <c r="K228" i="2"/>
  <c r="L228" i="2" s="1"/>
  <c r="K229" i="2"/>
  <c r="K230" i="2"/>
  <c r="K231" i="2"/>
  <c r="K232" i="2"/>
  <c r="L232" i="2" s="1"/>
  <c r="K233" i="2"/>
  <c r="K234" i="2"/>
  <c r="K235" i="2"/>
  <c r="K236" i="2"/>
  <c r="L236" i="2" s="1"/>
  <c r="K237" i="2"/>
  <c r="K238" i="2"/>
  <c r="K239" i="2"/>
  <c r="K240" i="2"/>
  <c r="L240" i="2" s="1"/>
  <c r="K241" i="2"/>
  <c r="K242" i="2"/>
  <c r="K243" i="2"/>
  <c r="K244" i="2"/>
  <c r="L244" i="2" s="1"/>
  <c r="K245" i="2"/>
  <c r="L245" i="2" s="1"/>
  <c r="K246" i="2"/>
  <c r="K247" i="2"/>
  <c r="K248" i="2"/>
  <c r="L248" i="2" s="1"/>
  <c r="K249" i="2"/>
  <c r="L249" i="2" s="1"/>
  <c r="K250" i="2"/>
  <c r="K251" i="2"/>
  <c r="K252" i="2"/>
  <c r="L252" i="2" s="1"/>
  <c r="K253" i="2"/>
  <c r="L253" i="2" s="1"/>
  <c r="K254" i="2"/>
  <c r="K255" i="2"/>
  <c r="K256" i="2"/>
  <c r="L256" i="2" s="1"/>
  <c r="K257" i="2"/>
  <c r="L257" i="2" s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7" i="2"/>
  <c r="L138" i="2"/>
  <c r="L139" i="2"/>
  <c r="L141" i="2"/>
  <c r="L142" i="2"/>
  <c r="L143" i="2"/>
  <c r="L145" i="2"/>
  <c r="L146" i="2"/>
  <c r="L147" i="2"/>
  <c r="L149" i="2"/>
  <c r="L150" i="2"/>
  <c r="L151" i="2"/>
  <c r="L153" i="2"/>
  <c r="L154" i="2"/>
  <c r="L155" i="2"/>
  <c r="L157" i="2"/>
  <c r="L158" i="2"/>
  <c r="L159" i="2"/>
  <c r="L161" i="2"/>
  <c r="L162" i="2"/>
  <c r="L163" i="2"/>
  <c r="L165" i="2"/>
  <c r="L166" i="2"/>
  <c r="L167" i="2"/>
  <c r="L169" i="2"/>
  <c r="L170" i="2"/>
  <c r="L171" i="2"/>
  <c r="L173" i="2"/>
  <c r="L174" i="2"/>
  <c r="L175" i="2"/>
  <c r="L177" i="2"/>
  <c r="L178" i="2"/>
  <c r="L179" i="2"/>
  <c r="L181" i="2"/>
  <c r="L182" i="2"/>
  <c r="L183" i="2"/>
  <c r="L185" i="2"/>
  <c r="L186" i="2"/>
  <c r="L187" i="2"/>
  <c r="L189" i="2"/>
  <c r="L190" i="2"/>
  <c r="L191" i="2"/>
  <c r="L193" i="2"/>
  <c r="L194" i="2"/>
  <c r="L195" i="2"/>
  <c r="L197" i="2"/>
  <c r="L198" i="2"/>
  <c r="L199" i="2"/>
  <c r="L201" i="2"/>
  <c r="L202" i="2"/>
  <c r="L203" i="2"/>
  <c r="L205" i="2"/>
  <c r="L206" i="2"/>
  <c r="L207" i="2"/>
  <c r="L209" i="2"/>
  <c r="L210" i="2"/>
  <c r="L211" i="2"/>
  <c r="L213" i="2"/>
  <c r="L214" i="2"/>
  <c r="L215" i="2"/>
  <c r="L217" i="2"/>
  <c r="L218" i="2"/>
  <c r="L219" i="2"/>
  <c r="L221" i="2"/>
  <c r="L222" i="2"/>
  <c r="L223" i="2"/>
  <c r="L225" i="2"/>
  <c r="L226" i="2"/>
  <c r="L227" i="2"/>
  <c r="L229" i="2"/>
  <c r="L230" i="2"/>
  <c r="L231" i="2"/>
  <c r="L233" i="2"/>
  <c r="L234" i="2"/>
  <c r="L235" i="2"/>
  <c r="L237" i="2"/>
  <c r="L238" i="2"/>
  <c r="L239" i="2"/>
  <c r="L241" i="2"/>
  <c r="L242" i="2"/>
  <c r="L243" i="2"/>
  <c r="L246" i="2"/>
  <c r="L247" i="2"/>
  <c r="L250" i="2"/>
  <c r="L251" i="2"/>
  <c r="L254" i="2"/>
  <c r="L255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5" i="2"/>
  <c r="M166" i="2"/>
  <c r="M167" i="2"/>
  <c r="M169" i="2"/>
  <c r="M170" i="2"/>
  <c r="M171" i="2"/>
  <c r="M173" i="2"/>
  <c r="M174" i="2"/>
  <c r="M175" i="2"/>
  <c r="M177" i="2"/>
  <c r="M178" i="2"/>
  <c r="M179" i="2"/>
  <c r="M181" i="2"/>
  <c r="M182" i="2"/>
  <c r="M183" i="2"/>
  <c r="M185" i="2"/>
  <c r="M186" i="2"/>
  <c r="M187" i="2"/>
  <c r="M189" i="2"/>
  <c r="M190" i="2"/>
  <c r="M191" i="2"/>
  <c r="M193" i="2"/>
  <c r="M194" i="2"/>
  <c r="M195" i="2"/>
  <c r="M197" i="2"/>
  <c r="M198" i="2"/>
  <c r="M199" i="2"/>
  <c r="M201" i="2"/>
  <c r="M202" i="2"/>
  <c r="M203" i="2"/>
  <c r="M205" i="2"/>
  <c r="M206" i="2"/>
  <c r="M207" i="2"/>
  <c r="M209" i="2"/>
  <c r="M210" i="2"/>
  <c r="M211" i="2"/>
  <c r="M213" i="2"/>
  <c r="M214" i="2"/>
  <c r="M215" i="2"/>
  <c r="M217" i="2"/>
  <c r="M218" i="2"/>
  <c r="M219" i="2"/>
  <c r="M221" i="2"/>
  <c r="M222" i="2"/>
  <c r="M223" i="2"/>
  <c r="M225" i="2"/>
  <c r="M226" i="2"/>
  <c r="M227" i="2"/>
  <c r="M229" i="2"/>
  <c r="M230" i="2"/>
  <c r="M231" i="2"/>
  <c r="M233" i="2"/>
  <c r="M234" i="2"/>
  <c r="M235" i="2"/>
  <c r="M237" i="2"/>
  <c r="M238" i="2"/>
  <c r="M239" i="2"/>
  <c r="M241" i="2"/>
  <c r="M242" i="2"/>
  <c r="M243" i="2"/>
  <c r="M245" i="2"/>
  <c r="M246" i="2"/>
  <c r="M247" i="2"/>
  <c r="M249" i="2"/>
  <c r="M250" i="2"/>
  <c r="M251" i="2"/>
  <c r="M253" i="2"/>
  <c r="M254" i="2"/>
  <c r="M255" i="2"/>
  <c r="M257" i="2"/>
  <c r="J1" i="2"/>
  <c r="M1" i="3" l="1"/>
  <c r="M252" i="2"/>
  <c r="M244" i="2"/>
  <c r="M240" i="2"/>
  <c r="M232" i="2"/>
  <c r="M224" i="2"/>
  <c r="M220" i="2"/>
  <c r="M212" i="2"/>
  <c r="M204" i="2"/>
  <c r="M192" i="2"/>
  <c r="P252" i="3"/>
  <c r="P244" i="3"/>
  <c r="P236" i="3"/>
  <c r="P228" i="3"/>
  <c r="P220" i="3"/>
  <c r="P212" i="3"/>
  <c r="P204" i="3"/>
  <c r="P196" i="3"/>
  <c r="P188" i="3"/>
  <c r="P180" i="3"/>
  <c r="P154" i="3"/>
  <c r="P144" i="3"/>
  <c r="P136" i="3"/>
  <c r="P128" i="3"/>
  <c r="P120" i="3"/>
  <c r="P112" i="3"/>
  <c r="P104" i="3"/>
  <c r="P96" i="3"/>
  <c r="P88" i="3"/>
  <c r="P80" i="3"/>
  <c r="P69" i="3"/>
  <c r="P61" i="3"/>
  <c r="P53" i="3"/>
  <c r="P45" i="3"/>
  <c r="P37" i="3"/>
  <c r="P29" i="3"/>
  <c r="P21" i="3"/>
  <c r="P13" i="3"/>
  <c r="P254" i="3"/>
  <c r="P246" i="3"/>
  <c r="P238" i="3"/>
  <c r="P230" i="3"/>
  <c r="P222" i="3"/>
  <c r="P214" i="3"/>
  <c r="P206" i="3"/>
  <c r="P198" i="3"/>
  <c r="P190" i="3"/>
  <c r="P182" i="3"/>
  <c r="P156" i="3"/>
  <c r="P146" i="3"/>
  <c r="P138" i="3"/>
  <c r="P130" i="3"/>
  <c r="P122" i="3"/>
  <c r="P114" i="3"/>
  <c r="P106" i="3"/>
  <c r="P98" i="3"/>
  <c r="P90" i="3"/>
  <c r="P82" i="3"/>
  <c r="P71" i="3"/>
  <c r="P63" i="3"/>
  <c r="P60" i="3"/>
  <c r="P55" i="3"/>
  <c r="P52" i="3"/>
  <c r="P47" i="3"/>
  <c r="P44" i="3"/>
  <c r="P39" i="3"/>
  <c r="P36" i="3"/>
  <c r="P31" i="3"/>
  <c r="P28" i="3"/>
  <c r="P23" i="3"/>
  <c r="P20" i="3"/>
  <c r="P15" i="3"/>
  <c r="P12" i="3"/>
  <c r="P7" i="3"/>
  <c r="P256" i="3"/>
  <c r="P248" i="3"/>
  <c r="P240" i="3"/>
  <c r="P232" i="3"/>
  <c r="P224" i="3"/>
  <c r="P216" i="3"/>
  <c r="P208" i="3"/>
  <c r="P200" i="3"/>
  <c r="P192" i="3"/>
  <c r="P184" i="3"/>
  <c r="P164" i="3"/>
  <c r="P158" i="3"/>
  <c r="P148" i="3"/>
  <c r="P140" i="3"/>
  <c r="P132" i="3"/>
  <c r="P124" i="3"/>
  <c r="P116" i="3"/>
  <c r="P108" i="3"/>
  <c r="P100" i="3"/>
  <c r="P92" i="3"/>
  <c r="P84" i="3"/>
  <c r="P73" i="3"/>
  <c r="P65" i="3"/>
  <c r="P57" i="3"/>
  <c r="P49" i="3"/>
  <c r="P41" i="3"/>
  <c r="P33" i="3"/>
  <c r="P25" i="3"/>
  <c r="P17" i="3"/>
  <c r="P9" i="3"/>
  <c r="M256" i="2"/>
  <c r="M248" i="2"/>
  <c r="M236" i="2"/>
  <c r="M228" i="2"/>
  <c r="M216" i="2"/>
  <c r="M208" i="2"/>
  <c r="M200" i="2"/>
  <c r="M196" i="2"/>
  <c r="M188" i="2"/>
  <c r="M184" i="2"/>
  <c r="M180" i="2"/>
  <c r="M176" i="2"/>
  <c r="M172" i="2"/>
  <c r="M1" i="2" s="1"/>
  <c r="M168" i="2"/>
  <c r="M164" i="2"/>
  <c r="P255" i="3"/>
  <c r="P250" i="3"/>
  <c r="P247" i="3"/>
  <c r="P242" i="3"/>
  <c r="P239" i="3"/>
  <c r="P234" i="3"/>
  <c r="P231" i="3"/>
  <c r="P226" i="3"/>
  <c r="P223" i="3"/>
  <c r="P218" i="3"/>
  <c r="P215" i="3"/>
  <c r="P210" i="3"/>
  <c r="P207" i="3"/>
  <c r="P202" i="3"/>
  <c r="P199" i="3"/>
  <c r="P194" i="3"/>
  <c r="P191" i="3"/>
  <c r="P186" i="3"/>
  <c r="P183" i="3"/>
  <c r="P178" i="3"/>
  <c r="P163" i="3"/>
  <c r="P160" i="3"/>
  <c r="P152" i="3"/>
  <c r="P142" i="3"/>
  <c r="P134" i="3"/>
  <c r="P126" i="3"/>
  <c r="P118" i="3"/>
  <c r="P110" i="3"/>
  <c r="P102" i="3"/>
  <c r="P94" i="3"/>
  <c r="P86" i="3"/>
  <c r="P75" i="3"/>
  <c r="P67" i="3"/>
  <c r="P59" i="3"/>
  <c r="P51" i="3"/>
  <c r="P43" i="3"/>
  <c r="P35" i="3"/>
  <c r="P27" i="3"/>
  <c r="P19" i="3"/>
  <c r="P11" i="3"/>
  <c r="L2" i="2"/>
  <c r="L257" i="1"/>
  <c r="L253" i="1"/>
  <c r="L249" i="1"/>
  <c r="L245" i="1"/>
  <c r="L241" i="1"/>
  <c r="L237" i="1"/>
  <c r="M165" i="1"/>
  <c r="L165" i="1"/>
  <c r="M161" i="1"/>
  <c r="L161" i="1"/>
  <c r="M157" i="1"/>
  <c r="L157" i="1"/>
  <c r="M153" i="1"/>
  <c r="L153" i="1"/>
  <c r="M149" i="1"/>
  <c r="L149" i="1"/>
  <c r="L2" i="1" s="1"/>
  <c r="M148" i="1"/>
  <c r="M1" i="1" s="1"/>
  <c r="J1" i="1"/>
  <c r="P166" i="3"/>
  <c r="P167" i="3"/>
  <c r="P251" i="3"/>
  <c r="P243" i="3"/>
  <c r="P235" i="3"/>
  <c r="P227" i="3"/>
  <c r="P219" i="3"/>
  <c r="P211" i="3"/>
  <c r="P203" i="3"/>
  <c r="P195" i="3"/>
  <c r="P187" i="3"/>
  <c r="P179" i="3"/>
  <c r="P253" i="3"/>
  <c r="P245" i="3"/>
  <c r="P237" i="3"/>
  <c r="P229" i="3"/>
  <c r="P221" i="3"/>
  <c r="P213" i="3"/>
  <c r="P205" i="3"/>
  <c r="P197" i="3"/>
  <c r="P189" i="3"/>
  <c r="P181" i="3"/>
  <c r="P159" i="3"/>
  <c r="P157" i="3"/>
  <c r="P155" i="3"/>
  <c r="P153" i="3"/>
  <c r="P151" i="3"/>
  <c r="P149" i="3"/>
  <c r="P141" i="3"/>
  <c r="P133" i="3"/>
  <c r="P125" i="3"/>
  <c r="P117" i="3"/>
  <c r="P109" i="3"/>
  <c r="P101" i="3"/>
  <c r="P93" i="3"/>
  <c r="P85" i="3"/>
  <c r="P78" i="3"/>
  <c r="P77" i="3"/>
  <c r="P74" i="3"/>
  <c r="P66" i="3"/>
  <c r="P58" i="3"/>
  <c r="P50" i="3"/>
  <c r="P42" i="3"/>
  <c r="P34" i="3"/>
  <c r="P26" i="3"/>
  <c r="P18" i="3"/>
  <c r="P10" i="3"/>
  <c r="P161" i="3"/>
  <c r="P169" i="3"/>
  <c r="P168" i="3"/>
  <c r="P6" i="3"/>
  <c r="P147" i="3"/>
  <c r="P139" i="3"/>
  <c r="P131" i="3"/>
  <c r="P123" i="3"/>
  <c r="P115" i="3"/>
  <c r="P107" i="3"/>
  <c r="P99" i="3"/>
  <c r="P91" i="3"/>
  <c r="P83" i="3"/>
  <c r="P72" i="3"/>
  <c r="P64" i="3"/>
  <c r="P56" i="3"/>
  <c r="P48" i="3"/>
  <c r="P40" i="3"/>
  <c r="P32" i="3"/>
  <c r="P24" i="3"/>
  <c r="P16" i="3"/>
  <c r="P8" i="3"/>
  <c r="P173" i="3"/>
  <c r="P174" i="3"/>
  <c r="P2" i="3" l="1"/>
</calcChain>
</file>

<file path=xl/sharedStrings.xml><?xml version="1.0" encoding="utf-8"?>
<sst xmlns="http://schemas.openxmlformats.org/spreadsheetml/2006/main" count="220" uniqueCount="43">
  <si>
    <t>MONTH</t>
  </si>
  <si>
    <t>DAYMON</t>
  </si>
  <si>
    <t>DAYWEEK</t>
  </si>
  <si>
    <t xml:space="preserve">  CUST</t>
  </si>
  <si>
    <t>SPECIAL</t>
  </si>
  <si>
    <t>SP</t>
  </si>
  <si>
    <t>FAC</t>
  </si>
  <si>
    <t>BH</t>
  </si>
  <si>
    <t>AH</t>
  </si>
  <si>
    <t>Day of Week</t>
  </si>
  <si>
    <t>SP,FAC,AH</t>
  </si>
  <si>
    <t>Month</t>
  </si>
  <si>
    <t>SP,FAC</t>
  </si>
  <si>
    <t>SP FAC</t>
  </si>
  <si>
    <t>SP,BH,FAC</t>
  </si>
  <si>
    <t>constant</t>
  </si>
  <si>
    <t>Forecast</t>
  </si>
  <si>
    <t>Sq Err</t>
  </si>
  <si>
    <t>SSE</t>
  </si>
  <si>
    <t>RSQ</t>
  </si>
  <si>
    <t>Error</t>
  </si>
  <si>
    <t>stdeverr</t>
  </si>
  <si>
    <t>d1</t>
  </si>
  <si>
    <t>d2</t>
  </si>
  <si>
    <t>d3</t>
  </si>
  <si>
    <t>Sp</t>
  </si>
  <si>
    <t>day before sp break</t>
  </si>
  <si>
    <t>sp break</t>
  </si>
  <si>
    <t>christmas week</t>
  </si>
  <si>
    <t>average</t>
  </si>
  <si>
    <t>dayweek</t>
  </si>
  <si>
    <t>month</t>
  </si>
  <si>
    <t>before xmas week</t>
  </si>
  <si>
    <t>before thanks</t>
  </si>
  <si>
    <t>after thanks</t>
  </si>
  <si>
    <t>good thurday</t>
  </si>
  <si>
    <t>sign changes</t>
  </si>
  <si>
    <t>summerfling</t>
  </si>
  <si>
    <t>tax day</t>
  </si>
  <si>
    <t>cutoff</t>
  </si>
  <si>
    <t>actual</t>
  </si>
  <si>
    <t>jan 2 jan 3</t>
  </si>
  <si>
    <t>after labor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</si>
</sst>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Times New Roman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5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257"/>
  <sheetViews>
    <sheetView topLeftCell="I1" workbookViewId="0">
      <selection activeCell="M1" sqref="M1"/>
    </sheetView>
  </sheetViews>
  <sheetFormatPr defaultRowHeight="12.75" x14ac:dyDescent="0.2"/>
  <cols>
    <col min="1" max="1" width="9.33203125" style="1"/>
    <col min="2" max="6" width="10.83203125" style="1" customWidth="1"/>
    <col min="7" max="7" width="4.5" style="1" customWidth="1"/>
    <col min="8" max="8" width="5.33203125" style="1" customWidth="1"/>
    <col min="9" max="9" width="7.33203125" style="1" customWidth="1"/>
    <col min="10" max="10" width="7.6640625" style="1" customWidth="1"/>
    <col min="11" max="11" width="9.33203125" style="1"/>
    <col min="12" max="12" width="10.1640625" style="1" bestFit="1" customWidth="1"/>
    <col min="13" max="13" width="10.1640625" style="1" customWidth="1"/>
    <col min="14" max="16384" width="9.33203125" style="1"/>
  </cols>
  <sheetData>
    <row r="1" spans="2:18" x14ac:dyDescent="0.2">
      <c r="I1" s="1" t="s">
        <v>19</v>
      </c>
      <c r="J1" s="1">
        <f>RSQ(E4:E257,K4:K257)</f>
        <v>0.77118605881914348</v>
      </c>
      <c r="L1" s="1" t="s">
        <v>21</v>
      </c>
      <c r="M1" s="1">
        <f>STDEV(M4:M257)</f>
        <v>163.17722435405457</v>
      </c>
    </row>
    <row r="2" spans="2:18" x14ac:dyDescent="0.2">
      <c r="K2" s="1" t="s">
        <v>18</v>
      </c>
      <c r="L2" s="1">
        <f>SUM(L4:L257)</f>
        <v>6736582.0566233872</v>
      </c>
    </row>
    <row r="3" spans="2:18" x14ac:dyDescent="0.2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16</v>
      </c>
      <c r="L3" s="1" t="s">
        <v>17</v>
      </c>
      <c r="M3" s="1" t="s">
        <v>20</v>
      </c>
      <c r="N3" s="1" t="s">
        <v>9</v>
      </c>
      <c r="Q3" s="1" t="s">
        <v>29</v>
      </c>
    </row>
    <row r="4" spans="2:18" x14ac:dyDescent="0.2">
      <c r="B4" s="1">
        <v>1</v>
      </c>
      <c r="C4" s="1">
        <v>2</v>
      </c>
      <c r="D4" s="1">
        <v>2</v>
      </c>
      <c r="E4" s="1">
        <v>1825</v>
      </c>
      <c r="F4" s="1" t="s">
        <v>10</v>
      </c>
      <c r="G4" s="1">
        <v>1</v>
      </c>
      <c r="H4" s="1">
        <v>1</v>
      </c>
      <c r="I4" s="1">
        <v>0</v>
      </c>
      <c r="J4" s="1">
        <v>1</v>
      </c>
      <c r="K4" s="1">
        <f>$O$26+VLOOKUP(B4,$N$14:$O$25,2)+VLOOKUP(D4,$N$4:$O$8,2)+G4*$O$9+H4*$O$10+I4*$O$11+J4*$O$12</f>
        <v>1766.7800742178233</v>
      </c>
      <c r="L4" s="1">
        <f>(E4-K4)^2</f>
        <v>3389.5597580821618</v>
      </c>
      <c r="M4" s="1">
        <f>E4-K4</f>
        <v>58.219925782176688</v>
      </c>
      <c r="N4" s="1">
        <v>1</v>
      </c>
      <c r="O4" s="1">
        <v>103.35745291416561</v>
      </c>
      <c r="Q4" s="1" t="s">
        <v>30</v>
      </c>
      <c r="R4" s="1">
        <f>AVERAGE(O4:O8)</f>
        <v>0</v>
      </c>
    </row>
    <row r="5" spans="2:18" x14ac:dyDescent="0.2">
      <c r="B5" s="1">
        <v>1</v>
      </c>
      <c r="C5" s="1">
        <v>3</v>
      </c>
      <c r="D5" s="1">
        <v>3</v>
      </c>
      <c r="E5" s="1">
        <v>1257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f t="shared" ref="K5:K68" si="0">$O$26+VLOOKUP(B5,$N$14:$O$25,2)+VLOOKUP(D5,$N$4:$O$8,2)+G5*$O$9+H5*$O$10+I5*$O$11+J5*$O$12</f>
        <v>709.60346344261495</v>
      </c>
      <c r="L5" s="1">
        <f t="shared" ref="L5:L68" si="1">(E5-K5)^2</f>
        <v>299642.96823502058</v>
      </c>
      <c r="M5" s="1">
        <f t="shared" ref="M5:M68" si="2">E5-K5</f>
        <v>547.39653655738505</v>
      </c>
      <c r="N5" s="1">
        <v>2</v>
      </c>
      <c r="O5" s="1">
        <v>-139.19223500138807</v>
      </c>
      <c r="Q5" s="1" t="s">
        <v>31</v>
      </c>
      <c r="R5" s="1">
        <f>AVERAGE(O14:O25)</f>
        <v>-3.8570450537160168E-9</v>
      </c>
    </row>
    <row r="6" spans="2:18" x14ac:dyDescent="0.2">
      <c r="B6" s="1">
        <v>1</v>
      </c>
      <c r="C6" s="1">
        <v>4</v>
      </c>
      <c r="D6" s="1">
        <v>4</v>
      </c>
      <c r="E6" s="1">
        <v>969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f t="shared" si="0"/>
        <v>745.69800214594068</v>
      </c>
      <c r="L6" s="1">
        <f t="shared" si="1"/>
        <v>49863.782245614311</v>
      </c>
      <c r="M6" s="1">
        <f t="shared" si="2"/>
        <v>223.30199785405932</v>
      </c>
      <c r="N6" s="1">
        <v>3</v>
      </c>
      <c r="O6" s="1">
        <v>-150.34203747835309</v>
      </c>
    </row>
    <row r="7" spans="2:18" x14ac:dyDescent="0.2">
      <c r="B7" s="1">
        <v>1</v>
      </c>
      <c r="C7" s="1">
        <v>5</v>
      </c>
      <c r="D7" s="1">
        <v>5</v>
      </c>
      <c r="E7" s="1">
        <v>1672</v>
      </c>
      <c r="F7" s="1" t="s">
        <v>5</v>
      </c>
      <c r="G7" s="1">
        <v>1</v>
      </c>
      <c r="H7" s="1">
        <v>0</v>
      </c>
      <c r="I7" s="1">
        <v>0</v>
      </c>
      <c r="J7" s="1">
        <v>0</v>
      </c>
      <c r="K7" s="1">
        <f t="shared" si="0"/>
        <v>1557.2211513647601</v>
      </c>
      <c r="L7" s="1">
        <f t="shared" si="1"/>
        <v>13174.184094031314</v>
      </c>
      <c r="M7" s="1">
        <f t="shared" si="2"/>
        <v>114.77884863523991</v>
      </c>
      <c r="N7" s="1">
        <v>4</v>
      </c>
      <c r="O7" s="1">
        <v>-114.24749877502738</v>
      </c>
    </row>
    <row r="8" spans="2:18" x14ac:dyDescent="0.2">
      <c r="B8" s="1">
        <v>1</v>
      </c>
      <c r="C8" s="1">
        <v>8</v>
      </c>
      <c r="D8" s="1">
        <v>1</v>
      </c>
      <c r="E8" s="1">
        <v>1098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f t="shared" si="0"/>
        <v>963.30295383513362</v>
      </c>
      <c r="L8" s="1">
        <f t="shared" si="1"/>
        <v>18143.294245540143</v>
      </c>
      <c r="M8" s="1">
        <f t="shared" si="2"/>
        <v>134.69704616486638</v>
      </c>
      <c r="N8" s="1">
        <v>5</v>
      </c>
      <c r="O8" s="1">
        <v>300.42431834060278</v>
      </c>
    </row>
    <row r="9" spans="2:18" x14ac:dyDescent="0.2">
      <c r="B9" s="1">
        <v>1</v>
      </c>
      <c r="C9" s="1">
        <v>9</v>
      </c>
      <c r="D9" s="1">
        <v>2</v>
      </c>
      <c r="E9" s="1">
        <v>691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f t="shared" si="0"/>
        <v>720.75326591957992</v>
      </c>
      <c r="L9" s="1">
        <f t="shared" si="1"/>
        <v>885.25683288123571</v>
      </c>
      <c r="M9" s="1">
        <f t="shared" si="2"/>
        <v>-29.753265919579917</v>
      </c>
      <c r="N9" s="1" t="s">
        <v>5</v>
      </c>
      <c r="O9" s="1">
        <v>396.85133210318941</v>
      </c>
    </row>
    <row r="10" spans="2:18" x14ac:dyDescent="0.2">
      <c r="B10" s="1">
        <v>1</v>
      </c>
      <c r="C10" s="1">
        <v>10</v>
      </c>
      <c r="D10" s="1">
        <v>3</v>
      </c>
      <c r="E10" s="1">
        <v>672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f t="shared" si="0"/>
        <v>709.60346344261495</v>
      </c>
      <c r="L10" s="1">
        <f t="shared" si="1"/>
        <v>1414.0204628800791</v>
      </c>
      <c r="M10" s="1">
        <f t="shared" si="2"/>
        <v>-37.603463442614952</v>
      </c>
      <c r="N10" s="1" t="s">
        <v>6</v>
      </c>
      <c r="O10" s="1">
        <v>394.8944004695374</v>
      </c>
    </row>
    <row r="11" spans="2:18" x14ac:dyDescent="0.2">
      <c r="B11" s="1">
        <v>1</v>
      </c>
      <c r="C11" s="1">
        <v>11</v>
      </c>
      <c r="D11" s="1">
        <v>4</v>
      </c>
      <c r="E11" s="1">
        <v>754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f t="shared" si="0"/>
        <v>745.69800214594068</v>
      </c>
      <c r="L11" s="1">
        <f t="shared" si="1"/>
        <v>68.923168368805605</v>
      </c>
      <c r="M11" s="1">
        <f t="shared" si="2"/>
        <v>8.3019978540593229</v>
      </c>
      <c r="N11" s="1" t="s">
        <v>7</v>
      </c>
      <c r="O11" s="1">
        <v>205.29279208932479</v>
      </c>
    </row>
    <row r="12" spans="2:18" x14ac:dyDescent="0.2">
      <c r="B12" s="1">
        <v>1</v>
      </c>
      <c r="C12" s="1">
        <v>12</v>
      </c>
      <c r="D12" s="1">
        <v>5</v>
      </c>
      <c r="E12" s="1">
        <v>972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f t="shared" si="0"/>
        <v>1160.3698192615707</v>
      </c>
      <c r="L12" s="1">
        <f t="shared" si="1"/>
        <v>35483.188808636805</v>
      </c>
      <c r="M12" s="1">
        <f t="shared" si="2"/>
        <v>-188.36981926157068</v>
      </c>
      <c r="N12" s="1" t="s">
        <v>8</v>
      </c>
      <c r="O12" s="1">
        <v>254.28107572551653</v>
      </c>
    </row>
    <row r="13" spans="2:18" x14ac:dyDescent="0.2">
      <c r="B13" s="1">
        <v>1</v>
      </c>
      <c r="C13" s="1">
        <v>15</v>
      </c>
      <c r="D13" s="1">
        <v>1</v>
      </c>
      <c r="E13" s="1">
        <v>816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f t="shared" si="0"/>
        <v>963.30295383513362</v>
      </c>
      <c r="L13" s="1">
        <f t="shared" si="1"/>
        <v>21698.160208555506</v>
      </c>
      <c r="M13" s="1">
        <f t="shared" si="2"/>
        <v>-147.30295383513362</v>
      </c>
      <c r="N13" s="1" t="s">
        <v>11</v>
      </c>
    </row>
    <row r="14" spans="2:18" x14ac:dyDescent="0.2">
      <c r="B14" s="1">
        <v>1</v>
      </c>
      <c r="C14" s="1">
        <v>16</v>
      </c>
      <c r="D14" s="1">
        <v>2</v>
      </c>
      <c r="E14" s="1">
        <v>717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f t="shared" si="0"/>
        <v>720.75326591957992</v>
      </c>
      <c r="L14" s="1">
        <f t="shared" si="1"/>
        <v>14.087005063080079</v>
      </c>
      <c r="M14" s="1">
        <f t="shared" si="2"/>
        <v>-3.753265919579917</v>
      </c>
      <c r="N14" s="1">
        <v>1</v>
      </c>
      <c r="O14" s="1">
        <v>-110.6898149775445</v>
      </c>
    </row>
    <row r="15" spans="2:18" x14ac:dyDescent="0.2">
      <c r="B15" s="1">
        <v>1</v>
      </c>
      <c r="C15" s="1">
        <v>17</v>
      </c>
      <c r="D15" s="1">
        <v>3</v>
      </c>
      <c r="E15" s="1">
        <v>728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f t="shared" si="0"/>
        <v>709.60346344261495</v>
      </c>
      <c r="L15" s="1">
        <f t="shared" si="1"/>
        <v>338.43255730720449</v>
      </c>
      <c r="M15" s="1">
        <f t="shared" si="2"/>
        <v>18.396536557385048</v>
      </c>
      <c r="N15" s="1">
        <v>2</v>
      </c>
      <c r="O15" s="1">
        <v>-75.715379569407276</v>
      </c>
    </row>
    <row r="16" spans="2:18" x14ac:dyDescent="0.2">
      <c r="B16" s="1">
        <v>1</v>
      </c>
      <c r="C16" s="1">
        <v>18</v>
      </c>
      <c r="D16" s="1">
        <v>4</v>
      </c>
      <c r="E16" s="1">
        <v>711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f t="shared" si="0"/>
        <v>745.69800214594068</v>
      </c>
      <c r="L16" s="1">
        <f t="shared" si="1"/>
        <v>1203.9513529197038</v>
      </c>
      <c r="M16" s="1">
        <f t="shared" si="2"/>
        <v>-34.698002145940677</v>
      </c>
      <c r="N16" s="1">
        <v>3</v>
      </c>
      <c r="O16" s="1">
        <v>-40.340922982460114</v>
      </c>
    </row>
    <row r="17" spans="2:15" x14ac:dyDescent="0.2">
      <c r="B17" s="1">
        <v>1</v>
      </c>
      <c r="C17" s="1">
        <v>19</v>
      </c>
      <c r="D17" s="1">
        <v>5</v>
      </c>
      <c r="E17" s="1">
        <v>1545</v>
      </c>
      <c r="F17" s="1" t="s">
        <v>5</v>
      </c>
      <c r="G17" s="1">
        <v>1</v>
      </c>
      <c r="H17" s="1">
        <v>0</v>
      </c>
      <c r="I17" s="1">
        <v>0</v>
      </c>
      <c r="J17" s="1">
        <v>0</v>
      </c>
      <c r="K17" s="1">
        <f t="shared" si="0"/>
        <v>1557.2211513647601</v>
      </c>
      <c r="L17" s="1">
        <f t="shared" si="1"/>
        <v>149.35654068037741</v>
      </c>
      <c r="M17" s="1">
        <f t="shared" si="2"/>
        <v>-12.22115136476009</v>
      </c>
      <c r="N17" s="1">
        <v>4</v>
      </c>
      <c r="O17" s="1">
        <v>2.8389649307419669E-2</v>
      </c>
    </row>
    <row r="18" spans="2:15" x14ac:dyDescent="0.2">
      <c r="B18" s="1">
        <v>1</v>
      </c>
      <c r="C18" s="1">
        <v>22</v>
      </c>
      <c r="D18" s="1">
        <v>1</v>
      </c>
      <c r="E18" s="1">
        <v>873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f t="shared" si="0"/>
        <v>963.30295383513362</v>
      </c>
      <c r="L18" s="1">
        <f t="shared" si="1"/>
        <v>8154.6234713502736</v>
      </c>
      <c r="M18" s="1">
        <f t="shared" si="2"/>
        <v>-90.302953835133621</v>
      </c>
      <c r="N18" s="1">
        <v>5</v>
      </c>
      <c r="O18" s="1">
        <v>87.815695266054831</v>
      </c>
    </row>
    <row r="19" spans="2:15" x14ac:dyDescent="0.2">
      <c r="B19" s="1">
        <v>1</v>
      </c>
      <c r="C19" s="1">
        <v>23</v>
      </c>
      <c r="D19" s="1">
        <v>2</v>
      </c>
      <c r="E19" s="1">
        <v>713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f t="shared" si="0"/>
        <v>720.75326591957992</v>
      </c>
      <c r="L19" s="1">
        <f t="shared" si="1"/>
        <v>60.113132419719413</v>
      </c>
      <c r="M19" s="1">
        <f t="shared" si="2"/>
        <v>-7.753265919579917</v>
      </c>
      <c r="N19" s="1">
        <v>6</v>
      </c>
      <c r="O19" s="1">
        <v>133.34103283575882</v>
      </c>
    </row>
    <row r="20" spans="2:15" x14ac:dyDescent="0.2">
      <c r="B20" s="1">
        <v>1</v>
      </c>
      <c r="C20" s="1">
        <v>24</v>
      </c>
      <c r="D20" s="1">
        <v>3</v>
      </c>
      <c r="E20" s="1">
        <v>626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f t="shared" si="0"/>
        <v>709.60346344261495</v>
      </c>
      <c r="L20" s="1">
        <f t="shared" si="1"/>
        <v>6989.5390996006545</v>
      </c>
      <c r="M20" s="1">
        <f t="shared" si="2"/>
        <v>-83.603463442614952</v>
      </c>
      <c r="N20" s="1">
        <v>7</v>
      </c>
      <c r="O20" s="1">
        <v>115.8033758103871</v>
      </c>
    </row>
    <row r="21" spans="2:15" x14ac:dyDescent="0.2">
      <c r="B21" s="1">
        <v>1</v>
      </c>
      <c r="C21" s="1">
        <v>25</v>
      </c>
      <c r="D21" s="1">
        <v>4</v>
      </c>
      <c r="E21" s="1">
        <v>653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f t="shared" si="0"/>
        <v>745.69800214594068</v>
      </c>
      <c r="L21" s="1">
        <f t="shared" si="1"/>
        <v>8592.9196018488219</v>
      </c>
      <c r="M21" s="1">
        <f t="shared" si="2"/>
        <v>-92.698002145940677</v>
      </c>
      <c r="N21" s="1">
        <v>8</v>
      </c>
      <c r="O21" s="1">
        <v>28.774291032979473</v>
      </c>
    </row>
    <row r="22" spans="2:15" x14ac:dyDescent="0.2">
      <c r="B22" s="1">
        <v>1</v>
      </c>
      <c r="C22" s="1">
        <v>26</v>
      </c>
      <c r="D22" s="1">
        <v>5</v>
      </c>
      <c r="E22" s="1">
        <v>1080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f t="shared" si="0"/>
        <v>1160.3698192615707</v>
      </c>
      <c r="L22" s="1">
        <f t="shared" si="1"/>
        <v>6459.3078481375378</v>
      </c>
      <c r="M22" s="1">
        <f t="shared" si="2"/>
        <v>-80.369819261570683</v>
      </c>
      <c r="N22" s="1">
        <v>9</v>
      </c>
      <c r="O22" s="1">
        <v>-87.563153753883583</v>
      </c>
    </row>
    <row r="23" spans="2:15" x14ac:dyDescent="0.2">
      <c r="B23" s="1">
        <v>1</v>
      </c>
      <c r="C23" s="1">
        <v>29</v>
      </c>
      <c r="D23" s="1">
        <v>1</v>
      </c>
      <c r="E23" s="1">
        <v>650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f t="shared" si="0"/>
        <v>963.30295383513362</v>
      </c>
      <c r="L23" s="1">
        <f t="shared" si="1"/>
        <v>98158.740881819875</v>
      </c>
      <c r="M23" s="1">
        <f t="shared" si="2"/>
        <v>-313.30295383513362</v>
      </c>
      <c r="N23" s="1">
        <v>10</v>
      </c>
      <c r="O23" s="1">
        <v>-53.001567232098829</v>
      </c>
    </row>
    <row r="24" spans="2:15" x14ac:dyDescent="0.2">
      <c r="B24" s="1">
        <v>1</v>
      </c>
      <c r="C24" s="1">
        <v>30</v>
      </c>
      <c r="D24" s="1">
        <v>2</v>
      </c>
      <c r="E24" s="1">
        <v>644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f t="shared" si="0"/>
        <v>720.75326591957992</v>
      </c>
      <c r="L24" s="1">
        <f t="shared" si="1"/>
        <v>5891.063829321748</v>
      </c>
      <c r="M24" s="1">
        <f t="shared" si="2"/>
        <v>-76.753265919579917</v>
      </c>
      <c r="N24" s="1">
        <v>11</v>
      </c>
      <c r="O24" s="1">
        <v>-42.761078462335426</v>
      </c>
    </row>
    <row r="25" spans="2:15" x14ac:dyDescent="0.2">
      <c r="B25" s="1">
        <v>1</v>
      </c>
      <c r="C25" s="1">
        <v>31</v>
      </c>
      <c r="D25" s="1">
        <v>3</v>
      </c>
      <c r="E25" s="1">
        <v>803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f t="shared" si="0"/>
        <v>709.60346344261495</v>
      </c>
      <c r="L25" s="1">
        <f t="shared" si="1"/>
        <v>8722.913040914962</v>
      </c>
      <c r="M25" s="1">
        <f t="shared" si="2"/>
        <v>93.396536557385048</v>
      </c>
      <c r="N25" s="1">
        <v>12</v>
      </c>
      <c r="O25" s="1">
        <v>44.309132336957546</v>
      </c>
    </row>
    <row r="26" spans="2:15" x14ac:dyDescent="0.2">
      <c r="B26" s="1">
        <v>2</v>
      </c>
      <c r="C26" s="1">
        <v>1</v>
      </c>
      <c r="D26" s="1">
        <v>4</v>
      </c>
      <c r="E26" s="1">
        <v>1282</v>
      </c>
      <c r="F26" s="1" t="s">
        <v>6</v>
      </c>
      <c r="G26" s="1">
        <v>0</v>
      </c>
      <c r="H26" s="1">
        <v>1</v>
      </c>
      <c r="I26" s="1">
        <v>0</v>
      </c>
      <c r="J26" s="1">
        <v>0</v>
      </c>
      <c r="K26" s="1">
        <f t="shared" si="0"/>
        <v>1175.5668380236152</v>
      </c>
      <c r="L26" s="1">
        <f t="shared" si="1"/>
        <v>11328.017968291359</v>
      </c>
      <c r="M26" s="1">
        <f t="shared" si="2"/>
        <v>106.43316197638478</v>
      </c>
      <c r="N26" s="1" t="s">
        <v>15</v>
      </c>
      <c r="O26" s="1">
        <v>970.63531589851254</v>
      </c>
    </row>
    <row r="27" spans="2:15" x14ac:dyDescent="0.2">
      <c r="B27" s="1">
        <v>2</v>
      </c>
      <c r="C27" s="1">
        <v>2</v>
      </c>
      <c r="D27" s="1">
        <v>5</v>
      </c>
      <c r="E27" s="1">
        <v>2043</v>
      </c>
      <c r="F27" s="1" t="s">
        <v>5</v>
      </c>
      <c r="G27" s="1">
        <v>1</v>
      </c>
      <c r="H27" s="1">
        <v>0</v>
      </c>
      <c r="I27" s="1">
        <v>0</v>
      </c>
      <c r="J27" s="1">
        <v>0</v>
      </c>
      <c r="K27" s="1">
        <f t="shared" si="0"/>
        <v>1592.1955867728973</v>
      </c>
      <c r="L27" s="1">
        <f t="shared" si="1"/>
        <v>203224.61898503237</v>
      </c>
      <c r="M27" s="1">
        <f t="shared" si="2"/>
        <v>450.80441322710271</v>
      </c>
    </row>
    <row r="28" spans="2:15" x14ac:dyDescent="0.2">
      <c r="B28" s="1">
        <v>2</v>
      </c>
      <c r="C28" s="1">
        <v>5</v>
      </c>
      <c r="D28" s="1">
        <v>1</v>
      </c>
      <c r="E28" s="1">
        <v>1146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f t="shared" si="0"/>
        <v>998.27738924327082</v>
      </c>
      <c r="L28" s="1">
        <f t="shared" si="1"/>
        <v>21821.969728784119</v>
      </c>
      <c r="M28" s="1">
        <f t="shared" si="2"/>
        <v>147.72261075672918</v>
      </c>
    </row>
    <row r="29" spans="2:15" x14ac:dyDescent="0.2">
      <c r="B29" s="1">
        <v>2</v>
      </c>
      <c r="C29" s="1">
        <v>6</v>
      </c>
      <c r="D29" s="1">
        <v>2</v>
      </c>
      <c r="E29" s="1">
        <v>740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f t="shared" si="0"/>
        <v>755.72770132771711</v>
      </c>
      <c r="L29" s="1">
        <f t="shared" si="1"/>
        <v>247.36058905387466</v>
      </c>
      <c r="M29" s="1">
        <f t="shared" si="2"/>
        <v>-15.727701327717114</v>
      </c>
    </row>
    <row r="30" spans="2:15" x14ac:dyDescent="0.2">
      <c r="B30" s="1">
        <v>2</v>
      </c>
      <c r="C30" s="1">
        <v>7</v>
      </c>
      <c r="D30" s="1">
        <v>3</v>
      </c>
      <c r="E30" s="1">
        <v>698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f t="shared" si="0"/>
        <v>744.57789885075215</v>
      </c>
      <c r="L30" s="1">
        <f t="shared" si="1"/>
        <v>2169.5006613508986</v>
      </c>
      <c r="M30" s="1">
        <f t="shared" si="2"/>
        <v>-46.577898850752149</v>
      </c>
    </row>
    <row r="31" spans="2:15" x14ac:dyDescent="0.2">
      <c r="B31" s="1">
        <v>2</v>
      </c>
      <c r="C31" s="1">
        <v>8</v>
      </c>
      <c r="D31" s="1">
        <v>4</v>
      </c>
      <c r="E31" s="1">
        <v>695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f t="shared" si="0"/>
        <v>780.67243755407787</v>
      </c>
      <c r="L31" s="1">
        <f t="shared" si="1"/>
        <v>7339.7665564573726</v>
      </c>
      <c r="M31" s="1">
        <f t="shared" si="2"/>
        <v>-85.672437554077874</v>
      </c>
    </row>
    <row r="32" spans="2:15" x14ac:dyDescent="0.2">
      <c r="B32" s="1">
        <v>2</v>
      </c>
      <c r="C32" s="1">
        <v>9</v>
      </c>
      <c r="D32" s="1">
        <v>5</v>
      </c>
      <c r="E32" s="1">
        <v>1159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f t="shared" si="0"/>
        <v>1195.3442546697079</v>
      </c>
      <c r="L32" s="1">
        <f t="shared" si="1"/>
        <v>1320.904847496583</v>
      </c>
      <c r="M32" s="1">
        <f t="shared" si="2"/>
        <v>-36.34425466970788</v>
      </c>
    </row>
    <row r="33" spans="2:13" x14ac:dyDescent="0.2">
      <c r="B33" s="1">
        <v>2</v>
      </c>
      <c r="C33" s="1">
        <v>12</v>
      </c>
      <c r="D33" s="1">
        <v>1</v>
      </c>
      <c r="E33" s="1">
        <v>881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f t="shared" si="0"/>
        <v>998.27738924327082</v>
      </c>
      <c r="L33" s="1">
        <f t="shared" si="1"/>
        <v>13753.986027717654</v>
      </c>
      <c r="M33" s="1">
        <f t="shared" si="2"/>
        <v>-117.27738924327082</v>
      </c>
    </row>
    <row r="34" spans="2:13" x14ac:dyDescent="0.2">
      <c r="B34" s="1">
        <v>2</v>
      </c>
      <c r="C34" s="1">
        <v>13</v>
      </c>
      <c r="D34" s="1">
        <v>2</v>
      </c>
      <c r="E34" s="1">
        <v>768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f t="shared" si="0"/>
        <v>755.72770132771711</v>
      </c>
      <c r="L34" s="1">
        <f t="shared" si="1"/>
        <v>150.6093147017163</v>
      </c>
      <c r="M34" s="1">
        <f t="shared" si="2"/>
        <v>12.272298672282886</v>
      </c>
    </row>
    <row r="35" spans="2:13" x14ac:dyDescent="0.2">
      <c r="B35" s="1">
        <v>2</v>
      </c>
      <c r="C35" s="1">
        <v>14</v>
      </c>
      <c r="D35" s="1">
        <v>3</v>
      </c>
      <c r="E35" s="1">
        <v>654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f t="shared" si="0"/>
        <v>744.57789885075215</v>
      </c>
      <c r="L35" s="1">
        <f t="shared" si="1"/>
        <v>8204.3557602170877</v>
      </c>
      <c r="M35" s="1">
        <f t="shared" si="2"/>
        <v>-90.577898850752149</v>
      </c>
    </row>
    <row r="36" spans="2:13" x14ac:dyDescent="0.2">
      <c r="B36" s="1">
        <v>2</v>
      </c>
      <c r="C36" s="1">
        <v>15</v>
      </c>
      <c r="D36" s="1">
        <v>4</v>
      </c>
      <c r="E36" s="1">
        <v>858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f t="shared" si="0"/>
        <v>780.67243755407787</v>
      </c>
      <c r="L36" s="1">
        <f t="shared" si="1"/>
        <v>5979.551913827986</v>
      </c>
      <c r="M36" s="1">
        <f t="shared" si="2"/>
        <v>77.327562445922126</v>
      </c>
    </row>
    <row r="37" spans="2:13" x14ac:dyDescent="0.2">
      <c r="B37" s="1">
        <v>2</v>
      </c>
      <c r="C37" s="1">
        <v>16</v>
      </c>
      <c r="D37" s="1">
        <v>5</v>
      </c>
      <c r="E37" s="1">
        <v>1647</v>
      </c>
      <c r="F37" s="1" t="s">
        <v>5</v>
      </c>
      <c r="G37" s="1">
        <v>1</v>
      </c>
      <c r="H37" s="1">
        <v>0</v>
      </c>
      <c r="I37" s="1">
        <v>0</v>
      </c>
      <c r="J37" s="1">
        <v>0</v>
      </c>
      <c r="K37" s="1">
        <f t="shared" si="0"/>
        <v>1592.1955867728973</v>
      </c>
      <c r="L37" s="1">
        <f t="shared" si="1"/>
        <v>3003.523709167031</v>
      </c>
      <c r="M37" s="1">
        <f t="shared" si="2"/>
        <v>54.804413227102714</v>
      </c>
    </row>
    <row r="38" spans="2:13" x14ac:dyDescent="0.2">
      <c r="B38" s="1">
        <v>2</v>
      </c>
      <c r="C38" s="1">
        <v>19</v>
      </c>
      <c r="D38" s="1">
        <v>1</v>
      </c>
      <c r="E38" s="1">
        <v>773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f t="shared" si="0"/>
        <v>998.27738924327082</v>
      </c>
      <c r="L38" s="1">
        <f t="shared" si="1"/>
        <v>50749.902104264147</v>
      </c>
      <c r="M38" s="1">
        <f t="shared" si="2"/>
        <v>-225.27738924327082</v>
      </c>
    </row>
    <row r="39" spans="2:13" x14ac:dyDescent="0.2">
      <c r="B39" s="1">
        <v>2</v>
      </c>
      <c r="C39" s="1">
        <v>20</v>
      </c>
      <c r="D39" s="1">
        <v>2</v>
      </c>
      <c r="E39" s="1">
        <v>755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f t="shared" si="0"/>
        <v>755.72770132771711</v>
      </c>
      <c r="L39" s="1">
        <f t="shared" si="1"/>
        <v>0.52954922236125002</v>
      </c>
      <c r="M39" s="1">
        <f t="shared" si="2"/>
        <v>-0.7277013277171136</v>
      </c>
    </row>
    <row r="40" spans="2:13" x14ac:dyDescent="0.2">
      <c r="B40" s="1">
        <v>2</v>
      </c>
      <c r="C40" s="1">
        <v>21</v>
      </c>
      <c r="D40" s="1">
        <v>3</v>
      </c>
      <c r="E40" s="1">
        <v>788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f t="shared" si="0"/>
        <v>744.57789885075215</v>
      </c>
      <c r="L40" s="1">
        <f t="shared" si="1"/>
        <v>1885.4788682155115</v>
      </c>
      <c r="M40" s="1">
        <f t="shared" si="2"/>
        <v>43.422101149247851</v>
      </c>
    </row>
    <row r="41" spans="2:13" x14ac:dyDescent="0.2">
      <c r="B41" s="1">
        <v>2</v>
      </c>
      <c r="C41" s="1">
        <v>22</v>
      </c>
      <c r="D41" s="1">
        <v>4</v>
      </c>
      <c r="E41" s="1">
        <v>702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f t="shared" si="0"/>
        <v>780.67243755407787</v>
      </c>
      <c r="L41" s="1">
        <f t="shared" si="1"/>
        <v>6189.3524307002826</v>
      </c>
      <c r="M41" s="1">
        <f t="shared" si="2"/>
        <v>-78.672437554077874</v>
      </c>
    </row>
    <row r="42" spans="2:13" x14ac:dyDescent="0.2">
      <c r="B42" s="1">
        <v>2</v>
      </c>
      <c r="C42" s="1">
        <v>23</v>
      </c>
      <c r="D42" s="1">
        <v>5</v>
      </c>
      <c r="E42" s="1">
        <v>1037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f t="shared" si="0"/>
        <v>1195.3442546697079</v>
      </c>
      <c r="L42" s="1">
        <f t="shared" si="1"/>
        <v>25072.902986905305</v>
      </c>
      <c r="M42" s="1">
        <f t="shared" si="2"/>
        <v>-158.34425466970788</v>
      </c>
    </row>
    <row r="43" spans="2:13" x14ac:dyDescent="0.2">
      <c r="B43" s="1">
        <v>2</v>
      </c>
      <c r="C43" s="1">
        <v>26</v>
      </c>
      <c r="D43" s="1">
        <v>1</v>
      </c>
      <c r="E43" s="1">
        <v>931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f t="shared" si="0"/>
        <v>998.27738924327082</v>
      </c>
      <c r="L43" s="1">
        <f t="shared" si="1"/>
        <v>4526.2471033905722</v>
      </c>
      <c r="M43" s="1">
        <f t="shared" si="2"/>
        <v>-67.277389243270818</v>
      </c>
    </row>
    <row r="44" spans="2:13" x14ac:dyDescent="0.2">
      <c r="B44" s="1">
        <v>2</v>
      </c>
      <c r="C44" s="1">
        <v>27</v>
      </c>
      <c r="D44" s="1">
        <v>2</v>
      </c>
      <c r="E44" s="1">
        <v>719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f t="shared" si="0"/>
        <v>755.72770132771711</v>
      </c>
      <c r="L44" s="1">
        <f t="shared" si="1"/>
        <v>1348.9240448179935</v>
      </c>
      <c r="M44" s="1">
        <f t="shared" si="2"/>
        <v>-36.727701327717114</v>
      </c>
    </row>
    <row r="45" spans="2:13" x14ac:dyDescent="0.2">
      <c r="B45" s="1">
        <v>2</v>
      </c>
      <c r="C45" s="1">
        <v>28</v>
      </c>
      <c r="D45" s="1">
        <v>3</v>
      </c>
      <c r="E45" s="1">
        <v>811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f t="shared" si="0"/>
        <v>744.57789885075215</v>
      </c>
      <c r="L45" s="1">
        <f t="shared" si="1"/>
        <v>4411.8955210809127</v>
      </c>
      <c r="M45" s="1">
        <f t="shared" si="2"/>
        <v>66.422101149247851</v>
      </c>
    </row>
    <row r="46" spans="2:13" x14ac:dyDescent="0.2">
      <c r="B46" s="1">
        <v>3</v>
      </c>
      <c r="C46" s="1">
        <v>1</v>
      </c>
      <c r="D46" s="1">
        <v>4</v>
      </c>
      <c r="E46" s="1">
        <v>1383</v>
      </c>
      <c r="F46" s="1" t="s">
        <v>6</v>
      </c>
      <c r="G46" s="1">
        <v>0</v>
      </c>
      <c r="H46" s="1">
        <v>1</v>
      </c>
      <c r="I46" s="1">
        <v>0</v>
      </c>
      <c r="J46" s="1">
        <v>0</v>
      </c>
      <c r="K46" s="1">
        <f t="shared" si="0"/>
        <v>1210.9412946105624</v>
      </c>
      <c r="L46" s="1">
        <f t="shared" si="1"/>
        <v>29604.198100289279</v>
      </c>
      <c r="M46" s="1">
        <f t="shared" si="2"/>
        <v>172.05870538943759</v>
      </c>
    </row>
    <row r="47" spans="2:13" x14ac:dyDescent="0.2">
      <c r="B47" s="1">
        <v>3</v>
      </c>
      <c r="C47" s="1">
        <v>2</v>
      </c>
      <c r="D47" s="1">
        <v>5</v>
      </c>
      <c r="E47" s="1">
        <v>2022</v>
      </c>
      <c r="F47" s="1" t="s">
        <v>5</v>
      </c>
      <c r="G47" s="1">
        <v>1</v>
      </c>
      <c r="H47" s="1">
        <v>0</v>
      </c>
      <c r="I47" s="1">
        <v>0</v>
      </c>
      <c r="J47" s="1">
        <v>0</v>
      </c>
      <c r="K47" s="1">
        <f t="shared" si="0"/>
        <v>1627.5700433598447</v>
      </c>
      <c r="L47" s="1">
        <f t="shared" si="1"/>
        <v>155574.99069515479</v>
      </c>
      <c r="M47" s="1">
        <f t="shared" si="2"/>
        <v>394.4299566401553</v>
      </c>
    </row>
    <row r="48" spans="2:13" x14ac:dyDescent="0.2">
      <c r="B48" s="1">
        <v>3</v>
      </c>
      <c r="C48" s="1">
        <v>5</v>
      </c>
      <c r="D48" s="1">
        <v>1</v>
      </c>
      <c r="E48" s="1">
        <v>1130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f t="shared" si="0"/>
        <v>1033.651845830218</v>
      </c>
      <c r="L48" s="1">
        <f t="shared" si="1"/>
        <v>9282.9668119240796</v>
      </c>
      <c r="M48" s="1">
        <f t="shared" si="2"/>
        <v>96.348154169781992</v>
      </c>
    </row>
    <row r="49" spans="2:13" x14ac:dyDescent="0.2">
      <c r="B49" s="1">
        <v>3</v>
      </c>
      <c r="C49" s="1">
        <v>6</v>
      </c>
      <c r="D49" s="1">
        <v>2</v>
      </c>
      <c r="E49" s="1">
        <v>798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f t="shared" si="0"/>
        <v>791.1021579146643</v>
      </c>
      <c r="L49" s="1">
        <f t="shared" si="1"/>
        <v>47.580225434228311</v>
      </c>
      <c r="M49" s="1">
        <f t="shared" si="2"/>
        <v>6.8978420853356965</v>
      </c>
    </row>
    <row r="50" spans="2:13" x14ac:dyDescent="0.2">
      <c r="B50" s="1">
        <v>3</v>
      </c>
      <c r="C50" s="1">
        <v>7</v>
      </c>
      <c r="D50" s="1">
        <v>3</v>
      </c>
      <c r="E50" s="1">
        <v>885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f t="shared" si="0"/>
        <v>779.95235543769934</v>
      </c>
      <c r="L50" s="1">
        <f t="shared" si="1"/>
        <v>11035.007628087456</v>
      </c>
      <c r="M50" s="1">
        <f t="shared" si="2"/>
        <v>105.04764456230066</v>
      </c>
    </row>
    <row r="51" spans="2:13" x14ac:dyDescent="0.2">
      <c r="B51" s="1">
        <v>3</v>
      </c>
      <c r="C51" s="1">
        <v>8</v>
      </c>
      <c r="D51" s="1">
        <v>4</v>
      </c>
      <c r="E51" s="1">
        <v>983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f t="shared" si="0"/>
        <v>816.04689414102506</v>
      </c>
      <c r="L51" s="1">
        <f t="shared" si="1"/>
        <v>27873.339555958089</v>
      </c>
      <c r="M51" s="1">
        <f t="shared" si="2"/>
        <v>166.95310585897494</v>
      </c>
    </row>
    <row r="52" spans="2:13" x14ac:dyDescent="0.2">
      <c r="B52" s="1">
        <v>3</v>
      </c>
      <c r="C52" s="1">
        <v>9</v>
      </c>
      <c r="D52" s="1">
        <v>5</v>
      </c>
      <c r="E52" s="1">
        <v>1439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f t="shared" si="0"/>
        <v>1230.7187112566553</v>
      </c>
      <c r="L52" s="1">
        <f t="shared" si="1"/>
        <v>43381.095240588525</v>
      </c>
      <c r="M52" s="1">
        <f t="shared" si="2"/>
        <v>208.2812887433447</v>
      </c>
    </row>
    <row r="53" spans="2:13" x14ac:dyDescent="0.2">
      <c r="B53" s="1">
        <v>3</v>
      </c>
      <c r="C53" s="1">
        <v>12</v>
      </c>
      <c r="D53" s="1">
        <v>1</v>
      </c>
      <c r="E53" s="1">
        <v>973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f t="shared" si="0"/>
        <v>1033.651845830218</v>
      </c>
      <c r="L53" s="1">
        <f t="shared" si="1"/>
        <v>3678.6464026125336</v>
      </c>
      <c r="M53" s="1">
        <f t="shared" si="2"/>
        <v>-60.651845830218008</v>
      </c>
    </row>
    <row r="54" spans="2:13" x14ac:dyDescent="0.2">
      <c r="B54" s="1">
        <v>3</v>
      </c>
      <c r="C54" s="1">
        <v>13</v>
      </c>
      <c r="D54" s="1">
        <v>2</v>
      </c>
      <c r="E54" s="1">
        <v>725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f t="shared" si="0"/>
        <v>791.1021579146643</v>
      </c>
      <c r="L54" s="1">
        <f t="shared" si="1"/>
        <v>4369.4952809752167</v>
      </c>
      <c r="M54" s="1">
        <f t="shared" si="2"/>
        <v>-66.102157914664303</v>
      </c>
    </row>
    <row r="55" spans="2:13" x14ac:dyDescent="0.2">
      <c r="B55" s="1">
        <v>3</v>
      </c>
      <c r="C55" s="1">
        <v>14</v>
      </c>
      <c r="D55" s="1">
        <v>3</v>
      </c>
      <c r="E55" s="1">
        <v>681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f t="shared" si="0"/>
        <v>779.95235543769934</v>
      </c>
      <c r="L55" s="1">
        <f t="shared" si="1"/>
        <v>9791.5686466687857</v>
      </c>
      <c r="M55" s="1">
        <f t="shared" si="2"/>
        <v>-98.952355437699339</v>
      </c>
    </row>
    <row r="56" spans="2:13" x14ac:dyDescent="0.2">
      <c r="B56" s="1">
        <v>3</v>
      </c>
      <c r="C56" s="1">
        <v>15</v>
      </c>
      <c r="D56" s="1">
        <v>4</v>
      </c>
      <c r="E56" s="1">
        <v>840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f t="shared" si="0"/>
        <v>816.04689414102506</v>
      </c>
      <c r="L56" s="1">
        <f t="shared" si="1"/>
        <v>573.75128029125938</v>
      </c>
      <c r="M56" s="1">
        <f t="shared" si="2"/>
        <v>23.953105858974936</v>
      </c>
    </row>
    <row r="57" spans="2:13" x14ac:dyDescent="0.2">
      <c r="B57" s="1">
        <v>3</v>
      </c>
      <c r="C57" s="1">
        <v>16</v>
      </c>
      <c r="D57" s="1">
        <v>5</v>
      </c>
      <c r="E57" s="1">
        <v>1491</v>
      </c>
      <c r="F57" s="1" t="s">
        <v>5</v>
      </c>
      <c r="G57" s="1">
        <v>1</v>
      </c>
      <c r="H57" s="1">
        <v>0</v>
      </c>
      <c r="I57" s="1">
        <v>0</v>
      </c>
      <c r="J57" s="1">
        <v>0</v>
      </c>
      <c r="K57" s="1">
        <f t="shared" si="0"/>
        <v>1627.5700433598447</v>
      </c>
      <c r="L57" s="1">
        <f t="shared" si="1"/>
        <v>18651.376743309862</v>
      </c>
      <c r="M57" s="1">
        <f t="shared" si="2"/>
        <v>-136.5700433598447</v>
      </c>
    </row>
    <row r="58" spans="2:13" x14ac:dyDescent="0.2">
      <c r="B58" s="1">
        <v>3</v>
      </c>
      <c r="C58" s="1">
        <v>19</v>
      </c>
      <c r="D58" s="1">
        <v>1</v>
      </c>
      <c r="E58" s="1">
        <v>1050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f t="shared" si="0"/>
        <v>1033.651845830218</v>
      </c>
      <c r="L58" s="1">
        <f t="shared" si="1"/>
        <v>267.26214475896035</v>
      </c>
      <c r="M58" s="1">
        <f t="shared" si="2"/>
        <v>16.348154169781992</v>
      </c>
    </row>
    <row r="59" spans="2:13" x14ac:dyDescent="0.2">
      <c r="B59" s="1">
        <v>3</v>
      </c>
      <c r="C59" s="1">
        <v>20</v>
      </c>
      <c r="D59" s="1">
        <v>2</v>
      </c>
      <c r="E59" s="1">
        <v>779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f t="shared" si="0"/>
        <v>791.1021579146643</v>
      </c>
      <c r="L59" s="1">
        <f t="shared" si="1"/>
        <v>146.46222619147184</v>
      </c>
      <c r="M59" s="1">
        <f t="shared" si="2"/>
        <v>-12.102157914664303</v>
      </c>
    </row>
    <row r="60" spans="2:13" x14ac:dyDescent="0.2">
      <c r="B60" s="1">
        <v>3</v>
      </c>
      <c r="C60" s="1">
        <v>21</v>
      </c>
      <c r="D60" s="1">
        <v>3</v>
      </c>
      <c r="E60" s="1">
        <v>686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f t="shared" si="0"/>
        <v>779.95235543769934</v>
      </c>
      <c r="L60" s="1">
        <f t="shared" si="1"/>
        <v>8827.0450922917917</v>
      </c>
      <c r="M60" s="1">
        <f t="shared" si="2"/>
        <v>-93.952355437699339</v>
      </c>
    </row>
    <row r="61" spans="2:13" x14ac:dyDescent="0.2">
      <c r="B61" s="1">
        <v>3</v>
      </c>
      <c r="C61" s="1">
        <v>22</v>
      </c>
      <c r="D61" s="1">
        <v>4</v>
      </c>
      <c r="E61" s="1">
        <v>663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f t="shared" si="0"/>
        <v>816.04689414102506</v>
      </c>
      <c r="L61" s="1">
        <f t="shared" si="1"/>
        <v>23423.35180621413</v>
      </c>
      <c r="M61" s="1">
        <f t="shared" si="2"/>
        <v>-153.04689414102506</v>
      </c>
    </row>
    <row r="62" spans="2:13" x14ac:dyDescent="0.2">
      <c r="B62" s="1">
        <v>3</v>
      </c>
      <c r="C62" s="1">
        <v>23</v>
      </c>
      <c r="D62" s="1">
        <v>5</v>
      </c>
      <c r="E62" s="1">
        <v>1059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f t="shared" si="0"/>
        <v>1230.7187112566553</v>
      </c>
      <c r="L62" s="1">
        <f t="shared" si="1"/>
        <v>29487.315795646555</v>
      </c>
      <c r="M62" s="1">
        <f t="shared" si="2"/>
        <v>-171.7187112566553</v>
      </c>
    </row>
    <row r="63" spans="2:13" x14ac:dyDescent="0.2">
      <c r="B63" s="1">
        <v>3</v>
      </c>
      <c r="C63" s="1">
        <v>26</v>
      </c>
      <c r="D63" s="1">
        <v>1</v>
      </c>
      <c r="E63" s="1">
        <v>1005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f t="shared" si="0"/>
        <v>1033.651845830218</v>
      </c>
      <c r="L63" s="1">
        <f t="shared" si="1"/>
        <v>820.928269478581</v>
      </c>
      <c r="M63" s="1">
        <f t="shared" si="2"/>
        <v>-28.651845830218008</v>
      </c>
    </row>
    <row r="64" spans="2:13" x14ac:dyDescent="0.2">
      <c r="B64" s="1">
        <v>3</v>
      </c>
      <c r="C64" s="1">
        <v>27</v>
      </c>
      <c r="D64" s="1">
        <v>2</v>
      </c>
      <c r="E64" s="1">
        <v>704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f t="shared" si="0"/>
        <v>791.1021579146643</v>
      </c>
      <c r="L64" s="1">
        <f t="shared" si="1"/>
        <v>7586.785913391117</v>
      </c>
      <c r="M64" s="1">
        <f t="shared" si="2"/>
        <v>-87.102157914664303</v>
      </c>
    </row>
    <row r="65" spans="2:13" x14ac:dyDescent="0.2">
      <c r="B65" s="1">
        <v>3</v>
      </c>
      <c r="C65" s="1">
        <v>28</v>
      </c>
      <c r="D65" s="1">
        <v>3</v>
      </c>
      <c r="E65" s="1">
        <v>732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f t="shared" si="0"/>
        <v>779.95235543769934</v>
      </c>
      <c r="L65" s="1">
        <f t="shared" si="1"/>
        <v>2299.4283920234534</v>
      </c>
      <c r="M65" s="1">
        <f t="shared" si="2"/>
        <v>-47.952355437699339</v>
      </c>
    </row>
    <row r="66" spans="2:13" x14ac:dyDescent="0.2">
      <c r="B66" s="1">
        <v>3</v>
      </c>
      <c r="C66" s="1">
        <v>29</v>
      </c>
      <c r="D66" s="1">
        <v>4</v>
      </c>
      <c r="E66" s="1">
        <v>738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f t="shared" si="0"/>
        <v>816.04689414102506</v>
      </c>
      <c r="L66" s="1">
        <f t="shared" si="1"/>
        <v>6091.3176850603722</v>
      </c>
      <c r="M66" s="1">
        <f t="shared" si="2"/>
        <v>-78.046894141025064</v>
      </c>
    </row>
    <row r="67" spans="2:13" x14ac:dyDescent="0.2">
      <c r="B67" s="1">
        <v>3</v>
      </c>
      <c r="C67" s="1">
        <v>30</v>
      </c>
      <c r="D67" s="1">
        <v>5</v>
      </c>
      <c r="E67" s="1">
        <v>1867</v>
      </c>
      <c r="F67" s="1" t="s">
        <v>12</v>
      </c>
      <c r="G67" s="1">
        <v>1</v>
      </c>
      <c r="H67" s="1">
        <v>1</v>
      </c>
      <c r="I67" s="1">
        <v>0</v>
      </c>
      <c r="J67" s="1">
        <v>0</v>
      </c>
      <c r="K67" s="1">
        <f t="shared" si="0"/>
        <v>2022.4644438293822</v>
      </c>
      <c r="L67" s="1">
        <f t="shared" si="1"/>
        <v>24169.19329517912</v>
      </c>
      <c r="M67" s="1">
        <f t="shared" si="2"/>
        <v>-155.46444382938216</v>
      </c>
    </row>
    <row r="68" spans="2:13" x14ac:dyDescent="0.2">
      <c r="B68" s="1">
        <v>4</v>
      </c>
      <c r="C68" s="1">
        <v>2</v>
      </c>
      <c r="D68" s="1">
        <v>1</v>
      </c>
      <c r="E68" s="1">
        <v>1486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f t="shared" si="0"/>
        <v>1074.0211584619856</v>
      </c>
      <c r="L68" s="1">
        <f t="shared" si="1"/>
        <v>169726.56587500439</v>
      </c>
      <c r="M68" s="1">
        <f t="shared" si="2"/>
        <v>411.97884153801442</v>
      </c>
    </row>
    <row r="69" spans="2:13" x14ac:dyDescent="0.2">
      <c r="B69" s="1">
        <v>4</v>
      </c>
      <c r="C69" s="1">
        <v>3</v>
      </c>
      <c r="D69" s="1">
        <v>2</v>
      </c>
      <c r="E69" s="1">
        <v>1155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f t="shared" ref="K69:K132" si="3">$O$26+VLOOKUP(B69,$N$14:$O$25,2)+VLOOKUP(D69,$N$4:$O$8,2)+G69*$O$9+H69*$O$10+I69*$O$11+J69*$O$12</f>
        <v>831.47147054643187</v>
      </c>
      <c r="L69" s="1">
        <f t="shared" ref="L69:L132" si="4">(E69-K69)^2</f>
        <v>104670.7093703883</v>
      </c>
      <c r="M69" s="1">
        <f t="shared" ref="M69:M132" si="5">E69-K69</f>
        <v>323.52852945356813</v>
      </c>
    </row>
    <row r="70" spans="2:13" x14ac:dyDescent="0.2">
      <c r="B70" s="1">
        <v>4</v>
      </c>
      <c r="C70" s="1">
        <v>4</v>
      </c>
      <c r="D70" s="1">
        <v>3</v>
      </c>
      <c r="E70" s="1">
        <v>871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f t="shared" si="3"/>
        <v>820.32166806946691</v>
      </c>
      <c r="L70" s="1">
        <f t="shared" si="4"/>
        <v>2568.29332726129</v>
      </c>
      <c r="M70" s="1">
        <f t="shared" si="5"/>
        <v>50.678331930533091</v>
      </c>
    </row>
    <row r="71" spans="2:13" x14ac:dyDescent="0.2">
      <c r="B71" s="1">
        <v>4</v>
      </c>
      <c r="C71" s="1">
        <v>5</v>
      </c>
      <c r="D71" s="1">
        <v>4</v>
      </c>
      <c r="E71" s="1">
        <v>832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f t="shared" si="3"/>
        <v>856.41620677279263</v>
      </c>
      <c r="L71" s="1">
        <f t="shared" si="4"/>
        <v>596.15115317176492</v>
      </c>
      <c r="M71" s="1">
        <f t="shared" si="5"/>
        <v>-24.416206772792634</v>
      </c>
    </row>
    <row r="72" spans="2:13" x14ac:dyDescent="0.2">
      <c r="B72" s="1">
        <v>4</v>
      </c>
      <c r="C72" s="1">
        <v>6</v>
      </c>
      <c r="D72" s="1">
        <v>5</v>
      </c>
      <c r="E72" s="1">
        <v>1101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f t="shared" si="3"/>
        <v>1271.0880238884229</v>
      </c>
      <c r="L72" s="1">
        <f t="shared" si="4"/>
        <v>28929.93587026871</v>
      </c>
      <c r="M72" s="1">
        <f t="shared" si="5"/>
        <v>-170.08802388842287</v>
      </c>
    </row>
    <row r="73" spans="2:13" x14ac:dyDescent="0.2">
      <c r="B73" s="1">
        <v>4</v>
      </c>
      <c r="C73" s="1">
        <v>9</v>
      </c>
      <c r="D73" s="1">
        <v>1</v>
      </c>
      <c r="E73" s="1">
        <v>929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f t="shared" si="3"/>
        <v>1074.0211584619856</v>
      </c>
      <c r="L73" s="1">
        <f t="shared" si="4"/>
        <v>21031.136401656331</v>
      </c>
      <c r="M73" s="1">
        <f t="shared" si="5"/>
        <v>-145.02115846198558</v>
      </c>
    </row>
    <row r="74" spans="2:13" x14ac:dyDescent="0.2">
      <c r="B74" s="1">
        <v>4</v>
      </c>
      <c r="C74" s="1">
        <v>10</v>
      </c>
      <c r="D74" s="1">
        <v>2</v>
      </c>
      <c r="E74" s="1">
        <v>672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f t="shared" si="3"/>
        <v>831.47147054643187</v>
      </c>
      <c r="L74" s="1">
        <f t="shared" si="4"/>
        <v>25431.149918241488</v>
      </c>
      <c r="M74" s="1">
        <f t="shared" si="5"/>
        <v>-159.47147054643187</v>
      </c>
    </row>
    <row r="75" spans="2:13" x14ac:dyDescent="0.2">
      <c r="B75" s="1">
        <v>4</v>
      </c>
      <c r="C75" s="1">
        <v>11</v>
      </c>
      <c r="D75" s="1">
        <v>3</v>
      </c>
      <c r="E75" s="1">
        <v>751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f t="shared" si="3"/>
        <v>820.32166806946691</v>
      </c>
      <c r="L75" s="1">
        <f t="shared" si="4"/>
        <v>4805.4936639333482</v>
      </c>
      <c r="M75" s="1">
        <f t="shared" si="5"/>
        <v>-69.321668069466909</v>
      </c>
    </row>
    <row r="76" spans="2:13" x14ac:dyDescent="0.2">
      <c r="B76" s="1">
        <v>4</v>
      </c>
      <c r="C76" s="1">
        <v>12</v>
      </c>
      <c r="D76" s="1">
        <v>4</v>
      </c>
      <c r="E76" s="1">
        <v>1114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f t="shared" si="3"/>
        <v>856.41620677279263</v>
      </c>
      <c r="L76" s="1">
        <f t="shared" si="4"/>
        <v>66349.410533316724</v>
      </c>
      <c r="M76" s="1">
        <f t="shared" si="5"/>
        <v>257.58379322720737</v>
      </c>
    </row>
    <row r="77" spans="2:13" x14ac:dyDescent="0.2">
      <c r="B77" s="1">
        <v>4</v>
      </c>
      <c r="C77" s="1">
        <v>13</v>
      </c>
      <c r="D77" s="1">
        <v>5</v>
      </c>
      <c r="E77" s="1">
        <v>1612</v>
      </c>
      <c r="F77" s="1" t="s">
        <v>25</v>
      </c>
      <c r="G77" s="1">
        <v>1</v>
      </c>
      <c r="H77" s="1">
        <v>0</v>
      </c>
      <c r="I77" s="1">
        <v>0</v>
      </c>
      <c r="J77" s="1">
        <v>0</v>
      </c>
      <c r="K77" s="1">
        <f t="shared" si="3"/>
        <v>1667.9393559916123</v>
      </c>
      <c r="L77" s="1">
        <f t="shared" si="4"/>
        <v>3129.2115487563278</v>
      </c>
      <c r="M77" s="1">
        <f t="shared" si="5"/>
        <v>-55.939355991612274</v>
      </c>
    </row>
    <row r="78" spans="2:13" x14ac:dyDescent="0.2">
      <c r="B78" s="1">
        <v>4</v>
      </c>
      <c r="C78" s="1">
        <v>16</v>
      </c>
      <c r="D78" s="1">
        <v>1</v>
      </c>
      <c r="E78" s="1">
        <v>1267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f t="shared" si="3"/>
        <v>1074.0211584619856</v>
      </c>
      <c r="L78" s="1">
        <f t="shared" si="4"/>
        <v>37240.833281354084</v>
      </c>
      <c r="M78" s="1">
        <f t="shared" si="5"/>
        <v>192.97884153801442</v>
      </c>
    </row>
    <row r="79" spans="2:13" x14ac:dyDescent="0.2">
      <c r="B79" s="1">
        <v>4</v>
      </c>
      <c r="C79" s="1">
        <v>17</v>
      </c>
      <c r="D79" s="1">
        <v>2</v>
      </c>
      <c r="E79" s="1">
        <v>825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f t="shared" si="3"/>
        <v>831.47147054643187</v>
      </c>
      <c r="L79" s="1">
        <f t="shared" si="4"/>
        <v>41.879931033335261</v>
      </c>
      <c r="M79" s="1">
        <f t="shared" si="5"/>
        <v>-6.471470546431874</v>
      </c>
    </row>
    <row r="80" spans="2:13" x14ac:dyDescent="0.2">
      <c r="B80" s="1">
        <v>4</v>
      </c>
      <c r="C80" s="1">
        <v>18</v>
      </c>
      <c r="D80" s="1">
        <v>3</v>
      </c>
      <c r="E80" s="1">
        <v>729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f t="shared" si="3"/>
        <v>820.32166806946691</v>
      </c>
      <c r="L80" s="1">
        <f t="shared" si="4"/>
        <v>8339.6470589898927</v>
      </c>
      <c r="M80" s="1">
        <f t="shared" si="5"/>
        <v>-91.321668069466909</v>
      </c>
    </row>
    <row r="81" spans="2:13" x14ac:dyDescent="0.2">
      <c r="B81" s="1">
        <v>4</v>
      </c>
      <c r="C81" s="1">
        <v>19</v>
      </c>
      <c r="D81" s="1">
        <v>4</v>
      </c>
      <c r="E81" s="1">
        <v>836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f t="shared" si="3"/>
        <v>856.41620677279263</v>
      </c>
      <c r="L81" s="1">
        <f t="shared" si="4"/>
        <v>416.82149898942384</v>
      </c>
      <c r="M81" s="1">
        <f t="shared" si="5"/>
        <v>-20.416206772792634</v>
      </c>
    </row>
    <row r="82" spans="2:13" x14ac:dyDescent="0.2">
      <c r="B82" s="1">
        <v>4</v>
      </c>
      <c r="C82" s="1">
        <v>20</v>
      </c>
      <c r="D82" s="1">
        <v>5</v>
      </c>
      <c r="E82" s="1">
        <v>1123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f t="shared" si="3"/>
        <v>1271.0880238884229</v>
      </c>
      <c r="L82" s="1">
        <f t="shared" si="4"/>
        <v>21930.062819178103</v>
      </c>
      <c r="M82" s="1">
        <f t="shared" si="5"/>
        <v>-148.08802388842287</v>
      </c>
    </row>
    <row r="83" spans="2:13" x14ac:dyDescent="0.2">
      <c r="B83" s="1">
        <v>4</v>
      </c>
      <c r="C83" s="1">
        <v>23</v>
      </c>
      <c r="D83" s="1">
        <v>1</v>
      </c>
      <c r="E83" s="1">
        <v>900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f t="shared" si="3"/>
        <v>1074.0211584619856</v>
      </c>
      <c r="L83" s="1">
        <f t="shared" si="4"/>
        <v>30283.363592451497</v>
      </c>
      <c r="M83" s="1">
        <f t="shared" si="5"/>
        <v>-174.02115846198558</v>
      </c>
    </row>
    <row r="84" spans="2:13" x14ac:dyDescent="0.2">
      <c r="B84" s="1">
        <v>4</v>
      </c>
      <c r="C84" s="1">
        <v>24</v>
      </c>
      <c r="D84" s="1">
        <v>2</v>
      </c>
      <c r="E84" s="1">
        <v>702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f t="shared" si="3"/>
        <v>831.47147054643187</v>
      </c>
      <c r="L84" s="1">
        <f t="shared" si="4"/>
        <v>16762.861685455577</v>
      </c>
      <c r="M84" s="1">
        <f t="shared" si="5"/>
        <v>-129.47147054643187</v>
      </c>
    </row>
    <row r="85" spans="2:13" x14ac:dyDescent="0.2">
      <c r="B85" s="1">
        <v>4</v>
      </c>
      <c r="C85" s="1">
        <v>25</v>
      </c>
      <c r="D85" s="1">
        <v>3</v>
      </c>
      <c r="E85" s="1">
        <v>724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f t="shared" si="3"/>
        <v>820.32166806946691</v>
      </c>
      <c r="L85" s="1">
        <f t="shared" si="4"/>
        <v>9277.8637396845606</v>
      </c>
      <c r="M85" s="1">
        <f t="shared" si="5"/>
        <v>-96.321668069466909</v>
      </c>
    </row>
    <row r="86" spans="2:13" x14ac:dyDescent="0.2">
      <c r="B86" s="1">
        <v>4</v>
      </c>
      <c r="C86" s="1">
        <v>26</v>
      </c>
      <c r="D86" s="1">
        <v>4</v>
      </c>
      <c r="E86" s="1">
        <v>824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f t="shared" si="3"/>
        <v>856.41620677279263</v>
      </c>
      <c r="L86" s="1">
        <f t="shared" si="4"/>
        <v>1050.8104615364471</v>
      </c>
      <c r="M86" s="1">
        <f t="shared" si="5"/>
        <v>-32.416206772792634</v>
      </c>
    </row>
    <row r="87" spans="2:13" x14ac:dyDescent="0.2">
      <c r="B87" s="1">
        <v>4</v>
      </c>
      <c r="C87" s="1">
        <v>27</v>
      </c>
      <c r="D87" s="1">
        <v>5</v>
      </c>
      <c r="E87" s="1">
        <v>1682</v>
      </c>
      <c r="F87" s="1" t="s">
        <v>5</v>
      </c>
      <c r="G87" s="1">
        <v>1</v>
      </c>
      <c r="H87" s="1">
        <v>0</v>
      </c>
      <c r="I87" s="1">
        <v>0</v>
      </c>
      <c r="J87" s="1">
        <v>0</v>
      </c>
      <c r="K87" s="1">
        <f t="shared" si="3"/>
        <v>1667.9393559916123</v>
      </c>
      <c r="L87" s="1">
        <f t="shared" si="4"/>
        <v>197.70170993060967</v>
      </c>
      <c r="M87" s="1">
        <f t="shared" si="5"/>
        <v>14.060644008387726</v>
      </c>
    </row>
    <row r="88" spans="2:13" x14ac:dyDescent="0.2">
      <c r="B88" s="1">
        <v>4</v>
      </c>
      <c r="C88" s="1">
        <v>30</v>
      </c>
      <c r="D88" s="1">
        <v>1</v>
      </c>
      <c r="E88" s="1">
        <v>1146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f t="shared" si="3"/>
        <v>1074.0211584619856</v>
      </c>
      <c r="L88" s="1">
        <f t="shared" si="4"/>
        <v>5180.9536291545901</v>
      </c>
      <c r="M88" s="1">
        <f t="shared" si="5"/>
        <v>71.978841538014422</v>
      </c>
    </row>
    <row r="89" spans="2:13" x14ac:dyDescent="0.2">
      <c r="B89" s="1">
        <v>5</v>
      </c>
      <c r="C89" s="1">
        <v>1</v>
      </c>
      <c r="D89" s="1">
        <v>2</v>
      </c>
      <c r="E89" s="1">
        <v>1488</v>
      </c>
      <c r="F89" s="1" t="s">
        <v>6</v>
      </c>
      <c r="G89" s="1">
        <v>0</v>
      </c>
      <c r="H89" s="1">
        <v>1</v>
      </c>
      <c r="I89" s="1">
        <v>0</v>
      </c>
      <c r="J89" s="1">
        <v>0</v>
      </c>
      <c r="K89" s="1">
        <f t="shared" si="3"/>
        <v>1314.1531766327166</v>
      </c>
      <c r="L89" s="1">
        <f t="shared" si="4"/>
        <v>30222.717994895425</v>
      </c>
      <c r="M89" s="1">
        <f t="shared" si="5"/>
        <v>173.84682336728338</v>
      </c>
    </row>
    <row r="90" spans="2:13" x14ac:dyDescent="0.2">
      <c r="B90" s="1">
        <v>5</v>
      </c>
      <c r="C90" s="1">
        <v>2</v>
      </c>
      <c r="D90" s="1">
        <v>3</v>
      </c>
      <c r="E90" s="1">
        <v>1121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f t="shared" si="3"/>
        <v>908.1089736862142</v>
      </c>
      <c r="L90" s="1">
        <f t="shared" si="4"/>
        <v>45322.589084937041</v>
      </c>
      <c r="M90" s="1">
        <f t="shared" si="5"/>
        <v>212.8910263137858</v>
      </c>
    </row>
    <row r="91" spans="2:13" x14ac:dyDescent="0.2">
      <c r="B91" s="1">
        <v>5</v>
      </c>
      <c r="C91" s="1">
        <v>3</v>
      </c>
      <c r="D91" s="1">
        <v>4</v>
      </c>
      <c r="E91" s="1">
        <v>1147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f t="shared" si="3"/>
        <v>944.20351238953992</v>
      </c>
      <c r="L91" s="1">
        <f t="shared" si="4"/>
        <v>41126.415387139488</v>
      </c>
      <c r="M91" s="1">
        <f t="shared" si="5"/>
        <v>202.79648761046008</v>
      </c>
    </row>
    <row r="92" spans="2:13" x14ac:dyDescent="0.2">
      <c r="B92" s="1">
        <v>5</v>
      </c>
      <c r="C92" s="1">
        <v>4</v>
      </c>
      <c r="D92" s="1">
        <v>5</v>
      </c>
      <c r="E92" s="1">
        <v>1455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f t="shared" si="3"/>
        <v>1358.8753295051702</v>
      </c>
      <c r="L92" s="1">
        <f t="shared" si="4"/>
        <v>9239.9522777396105</v>
      </c>
      <c r="M92" s="1">
        <f t="shared" si="5"/>
        <v>96.124670494829843</v>
      </c>
    </row>
    <row r="93" spans="2:13" x14ac:dyDescent="0.2">
      <c r="B93" s="1">
        <v>5</v>
      </c>
      <c r="C93" s="1">
        <v>7</v>
      </c>
      <c r="D93" s="1">
        <v>1</v>
      </c>
      <c r="E93" s="1">
        <v>1330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f t="shared" si="3"/>
        <v>1161.8084640787329</v>
      </c>
      <c r="L93" s="1">
        <f t="shared" si="4"/>
        <v>28288.392755554891</v>
      </c>
      <c r="M93" s="1">
        <f t="shared" si="5"/>
        <v>168.19153592126713</v>
      </c>
    </row>
    <row r="94" spans="2:13" x14ac:dyDescent="0.2">
      <c r="B94" s="1">
        <v>5</v>
      </c>
      <c r="C94" s="1">
        <v>8</v>
      </c>
      <c r="D94" s="1">
        <v>2</v>
      </c>
      <c r="E94" s="1">
        <v>819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f t="shared" si="3"/>
        <v>919.25877616317916</v>
      </c>
      <c r="L94" s="1">
        <f t="shared" si="4"/>
        <v>10051.822197738462</v>
      </c>
      <c r="M94" s="1">
        <f t="shared" si="5"/>
        <v>-100.25877616317916</v>
      </c>
    </row>
    <row r="95" spans="2:13" x14ac:dyDescent="0.2">
      <c r="B95" s="1">
        <v>5</v>
      </c>
      <c r="C95" s="1">
        <v>9</v>
      </c>
      <c r="D95" s="1">
        <v>3</v>
      </c>
      <c r="E95" s="1">
        <v>743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f t="shared" si="3"/>
        <v>908.1089736862142</v>
      </c>
      <c r="L95" s="1">
        <f t="shared" si="4"/>
        <v>27260.973191714973</v>
      </c>
      <c r="M95" s="1">
        <f t="shared" si="5"/>
        <v>-165.1089736862142</v>
      </c>
    </row>
    <row r="96" spans="2:13" x14ac:dyDescent="0.2">
      <c r="B96" s="1">
        <v>5</v>
      </c>
      <c r="C96" s="1">
        <v>10</v>
      </c>
      <c r="D96" s="1">
        <v>4</v>
      </c>
      <c r="E96" s="1">
        <v>921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f t="shared" si="3"/>
        <v>944.20351238953992</v>
      </c>
      <c r="L96" s="1">
        <f t="shared" si="4"/>
        <v>538.40298721153272</v>
      </c>
      <c r="M96" s="1">
        <f t="shared" si="5"/>
        <v>-23.203512389539924</v>
      </c>
    </row>
    <row r="97" spans="2:13" x14ac:dyDescent="0.2">
      <c r="B97" s="1">
        <v>5</v>
      </c>
      <c r="C97" s="1">
        <v>11</v>
      </c>
      <c r="D97" s="1">
        <v>5</v>
      </c>
      <c r="E97" s="1">
        <v>1731</v>
      </c>
      <c r="F97" s="1" t="s">
        <v>13</v>
      </c>
      <c r="G97" s="1">
        <v>1</v>
      </c>
      <c r="H97" s="1">
        <v>1</v>
      </c>
      <c r="I97" s="1">
        <v>0</v>
      </c>
      <c r="J97" s="1">
        <v>0</v>
      </c>
      <c r="K97" s="1">
        <f t="shared" si="3"/>
        <v>2150.621062077897</v>
      </c>
      <c r="L97" s="1">
        <f t="shared" si="4"/>
        <v>176081.83573938231</v>
      </c>
      <c r="M97" s="1">
        <f t="shared" si="5"/>
        <v>-419.62106207789702</v>
      </c>
    </row>
    <row r="98" spans="2:13" x14ac:dyDescent="0.2">
      <c r="B98" s="1">
        <v>5</v>
      </c>
      <c r="C98" s="1">
        <v>14</v>
      </c>
      <c r="D98" s="1">
        <v>1</v>
      </c>
      <c r="E98" s="1">
        <v>1118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f t="shared" si="3"/>
        <v>1161.8084640787329</v>
      </c>
      <c r="L98" s="1">
        <f t="shared" si="4"/>
        <v>1919.181524937628</v>
      </c>
      <c r="M98" s="1">
        <f t="shared" si="5"/>
        <v>-43.808464078732868</v>
      </c>
    </row>
    <row r="99" spans="2:13" x14ac:dyDescent="0.2">
      <c r="B99" s="1">
        <v>5</v>
      </c>
      <c r="C99" s="1">
        <v>15</v>
      </c>
      <c r="D99" s="1">
        <v>2</v>
      </c>
      <c r="E99" s="1">
        <v>1064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f t="shared" si="3"/>
        <v>919.25877616317916</v>
      </c>
      <c r="L99" s="1">
        <f t="shared" si="4"/>
        <v>20950.021877780673</v>
      </c>
      <c r="M99" s="1">
        <f t="shared" si="5"/>
        <v>144.74122383682084</v>
      </c>
    </row>
    <row r="100" spans="2:13" x14ac:dyDescent="0.2">
      <c r="B100" s="1">
        <v>5</v>
      </c>
      <c r="C100" s="1">
        <v>16</v>
      </c>
      <c r="D100" s="1">
        <v>3</v>
      </c>
      <c r="E100" s="1">
        <v>869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f t="shared" si="3"/>
        <v>908.1089736862142</v>
      </c>
      <c r="L100" s="1">
        <f t="shared" si="4"/>
        <v>1529.5118227889946</v>
      </c>
      <c r="M100" s="1">
        <f t="shared" si="5"/>
        <v>-39.108973686214199</v>
      </c>
    </row>
    <row r="101" spans="2:13" x14ac:dyDescent="0.2">
      <c r="B101" s="1">
        <v>5</v>
      </c>
      <c r="C101" s="1">
        <v>17</v>
      </c>
      <c r="D101" s="1">
        <v>4</v>
      </c>
      <c r="E101" s="1">
        <v>844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f t="shared" si="3"/>
        <v>944.20351238953992</v>
      </c>
      <c r="L101" s="1">
        <f t="shared" si="4"/>
        <v>10040.743895200681</v>
      </c>
      <c r="M101" s="1">
        <f t="shared" si="5"/>
        <v>-100.20351238953992</v>
      </c>
    </row>
    <row r="102" spans="2:13" x14ac:dyDescent="0.2">
      <c r="B102" s="1">
        <v>5</v>
      </c>
      <c r="C102" s="1">
        <v>18</v>
      </c>
      <c r="D102" s="1">
        <v>5</v>
      </c>
      <c r="E102" s="1">
        <v>1251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f t="shared" si="3"/>
        <v>1358.8753295051702</v>
      </c>
      <c r="L102" s="1">
        <f t="shared" si="4"/>
        <v>11637.086715849035</v>
      </c>
      <c r="M102" s="1">
        <f t="shared" si="5"/>
        <v>-107.87532950517016</v>
      </c>
    </row>
    <row r="103" spans="2:13" x14ac:dyDescent="0.2">
      <c r="B103" s="1">
        <v>5</v>
      </c>
      <c r="C103" s="1">
        <v>21</v>
      </c>
      <c r="D103" s="1">
        <v>1</v>
      </c>
      <c r="E103" s="1">
        <v>1187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f t="shared" si="3"/>
        <v>1161.8084640787329</v>
      </c>
      <c r="L103" s="1">
        <f t="shared" si="4"/>
        <v>634.61348207249227</v>
      </c>
      <c r="M103" s="1">
        <f t="shared" si="5"/>
        <v>25.191535921267132</v>
      </c>
    </row>
    <row r="104" spans="2:13" x14ac:dyDescent="0.2">
      <c r="B104" s="1">
        <v>5</v>
      </c>
      <c r="C104" s="1">
        <v>22</v>
      </c>
      <c r="D104" s="1">
        <v>2</v>
      </c>
      <c r="E104" s="1">
        <v>785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f t="shared" si="3"/>
        <v>919.25877616317916</v>
      </c>
      <c r="L104" s="1">
        <f t="shared" si="4"/>
        <v>18025.418976834644</v>
      </c>
      <c r="M104" s="1">
        <f t="shared" si="5"/>
        <v>-134.25877616317916</v>
      </c>
    </row>
    <row r="105" spans="2:13" x14ac:dyDescent="0.2">
      <c r="B105" s="1">
        <v>5</v>
      </c>
      <c r="C105" s="1">
        <v>23</v>
      </c>
      <c r="D105" s="1">
        <v>3</v>
      </c>
      <c r="E105" s="1">
        <v>705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f t="shared" si="3"/>
        <v>908.1089736862142</v>
      </c>
      <c r="L105" s="1">
        <f t="shared" si="4"/>
        <v>41253.255191867254</v>
      </c>
      <c r="M105" s="1">
        <f t="shared" si="5"/>
        <v>-203.1089736862142</v>
      </c>
    </row>
    <row r="106" spans="2:13" x14ac:dyDescent="0.2">
      <c r="B106" s="1">
        <v>5</v>
      </c>
      <c r="C106" s="1">
        <v>24</v>
      </c>
      <c r="D106" s="1">
        <v>4</v>
      </c>
      <c r="E106" s="1">
        <v>890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f t="shared" si="3"/>
        <v>944.20351238953992</v>
      </c>
      <c r="L106" s="1">
        <f t="shared" si="4"/>
        <v>2938.020755363008</v>
      </c>
      <c r="M106" s="1">
        <f t="shared" si="5"/>
        <v>-54.203512389539924</v>
      </c>
    </row>
    <row r="107" spans="2:13" x14ac:dyDescent="0.2">
      <c r="B107" s="1">
        <v>5</v>
      </c>
      <c r="C107" s="1">
        <v>25</v>
      </c>
      <c r="D107" s="1">
        <v>5</v>
      </c>
      <c r="E107" s="1">
        <v>1754</v>
      </c>
      <c r="F107" s="1" t="s">
        <v>7</v>
      </c>
      <c r="G107" s="1">
        <v>0</v>
      </c>
      <c r="H107" s="1">
        <v>0</v>
      </c>
      <c r="I107" s="1">
        <v>1</v>
      </c>
      <c r="J107" s="1">
        <v>0</v>
      </c>
      <c r="K107" s="1">
        <f t="shared" si="3"/>
        <v>1564.168121594495</v>
      </c>
      <c r="L107" s="1">
        <f t="shared" si="4"/>
        <v>36036.142058962432</v>
      </c>
      <c r="M107" s="1">
        <f t="shared" si="5"/>
        <v>189.83187840550499</v>
      </c>
    </row>
    <row r="108" spans="2:13" x14ac:dyDescent="0.2">
      <c r="B108" s="1">
        <v>5</v>
      </c>
      <c r="C108" s="1">
        <v>29</v>
      </c>
      <c r="D108" s="1">
        <v>2</v>
      </c>
      <c r="E108" s="1">
        <v>1310</v>
      </c>
      <c r="F108" s="1" t="s">
        <v>8</v>
      </c>
      <c r="G108" s="1">
        <v>0</v>
      </c>
      <c r="H108" s="1">
        <v>0</v>
      </c>
      <c r="I108" s="1">
        <v>0</v>
      </c>
      <c r="J108" s="1">
        <v>1</v>
      </c>
      <c r="K108" s="1">
        <f t="shared" si="3"/>
        <v>1173.5398518886957</v>
      </c>
      <c r="L108" s="1">
        <f t="shared" si="4"/>
        <v>18621.37202255911</v>
      </c>
      <c r="M108" s="1">
        <f t="shared" si="5"/>
        <v>136.46014811130431</v>
      </c>
    </row>
    <row r="109" spans="2:13" x14ac:dyDescent="0.2">
      <c r="B109" s="1">
        <v>5</v>
      </c>
      <c r="C109" s="1">
        <v>30</v>
      </c>
      <c r="D109" s="1">
        <v>3</v>
      </c>
      <c r="E109" s="1">
        <v>937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f t="shared" si="3"/>
        <v>908.1089736862142</v>
      </c>
      <c r="L109" s="1">
        <f t="shared" si="4"/>
        <v>834.6914014638636</v>
      </c>
      <c r="M109" s="1">
        <f t="shared" si="5"/>
        <v>28.891026313785801</v>
      </c>
    </row>
    <row r="110" spans="2:13" x14ac:dyDescent="0.2">
      <c r="B110" s="1">
        <v>5</v>
      </c>
      <c r="C110" s="1">
        <v>31</v>
      </c>
      <c r="D110" s="1">
        <v>4</v>
      </c>
      <c r="E110" s="1">
        <v>956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f t="shared" si="3"/>
        <v>944.20351238953992</v>
      </c>
      <c r="L110" s="1">
        <f t="shared" si="4"/>
        <v>139.15711994373808</v>
      </c>
      <c r="M110" s="1">
        <f t="shared" si="5"/>
        <v>11.796487610460076</v>
      </c>
    </row>
    <row r="111" spans="2:13" x14ac:dyDescent="0.2">
      <c r="B111" s="1">
        <v>6</v>
      </c>
      <c r="C111" s="1">
        <v>1</v>
      </c>
      <c r="D111" s="1">
        <v>5</v>
      </c>
      <c r="E111" s="1">
        <v>2068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f t="shared" si="3"/>
        <v>1404.400667074874</v>
      </c>
      <c r="L111" s="1">
        <f t="shared" si="4"/>
        <v>440364.07465867215</v>
      </c>
      <c r="M111" s="1">
        <f t="shared" si="5"/>
        <v>663.59933292512596</v>
      </c>
    </row>
    <row r="112" spans="2:13" x14ac:dyDescent="0.2">
      <c r="B112" s="1">
        <v>6</v>
      </c>
      <c r="C112" s="1">
        <v>4</v>
      </c>
      <c r="D112" s="1">
        <v>1</v>
      </c>
      <c r="E112" s="1">
        <v>1383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f t="shared" si="3"/>
        <v>1207.333801648437</v>
      </c>
      <c r="L112" s="1">
        <f t="shared" si="4"/>
        <v>30858.613243290685</v>
      </c>
      <c r="M112" s="1">
        <f t="shared" si="5"/>
        <v>175.66619835156303</v>
      </c>
    </row>
    <row r="113" spans="2:13" x14ac:dyDescent="0.2">
      <c r="B113" s="1">
        <v>6</v>
      </c>
      <c r="C113" s="1">
        <v>5</v>
      </c>
      <c r="D113" s="1">
        <v>2</v>
      </c>
      <c r="E113" s="1">
        <v>842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f t="shared" si="3"/>
        <v>964.78411373288327</v>
      </c>
      <c r="L113" s="1">
        <f t="shared" si="4"/>
        <v>15075.938585169613</v>
      </c>
      <c r="M113" s="1">
        <f t="shared" si="5"/>
        <v>-122.78411373288327</v>
      </c>
    </row>
    <row r="114" spans="2:13" x14ac:dyDescent="0.2">
      <c r="B114" s="1">
        <v>6</v>
      </c>
      <c r="C114" s="1">
        <v>6</v>
      </c>
      <c r="D114" s="1">
        <v>3</v>
      </c>
      <c r="E114" s="1">
        <v>923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f t="shared" si="3"/>
        <v>953.63431125591831</v>
      </c>
      <c r="L114" s="1">
        <f t="shared" si="4"/>
        <v>938.46102612448294</v>
      </c>
      <c r="M114" s="1">
        <f t="shared" si="5"/>
        <v>-30.634311255918306</v>
      </c>
    </row>
    <row r="115" spans="2:13" x14ac:dyDescent="0.2">
      <c r="B115" s="1">
        <v>6</v>
      </c>
      <c r="C115" s="1">
        <v>7</v>
      </c>
      <c r="D115" s="1">
        <v>4</v>
      </c>
      <c r="E115" s="1">
        <v>959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f t="shared" si="3"/>
        <v>989.72884995924403</v>
      </c>
      <c r="L115" s="1">
        <f t="shared" si="4"/>
        <v>944.26221981773188</v>
      </c>
      <c r="M115" s="1">
        <f t="shared" si="5"/>
        <v>-30.72884995924403</v>
      </c>
    </row>
    <row r="116" spans="2:13" x14ac:dyDescent="0.2">
      <c r="B116" s="1">
        <v>6</v>
      </c>
      <c r="C116" s="1">
        <v>8</v>
      </c>
      <c r="D116" s="1">
        <v>5</v>
      </c>
      <c r="E116" s="1">
        <v>1820</v>
      </c>
      <c r="F116" s="1" t="s">
        <v>5</v>
      </c>
      <c r="G116" s="1">
        <v>1</v>
      </c>
      <c r="H116" s="1">
        <v>0</v>
      </c>
      <c r="I116" s="1">
        <v>0</v>
      </c>
      <c r="J116" s="1">
        <v>0</v>
      </c>
      <c r="K116" s="1">
        <f t="shared" si="3"/>
        <v>1801.2519991780634</v>
      </c>
      <c r="L116" s="1">
        <f t="shared" si="4"/>
        <v>351.4875348193338</v>
      </c>
      <c r="M116" s="1">
        <f t="shared" si="5"/>
        <v>18.748000821936557</v>
      </c>
    </row>
    <row r="117" spans="2:13" x14ac:dyDescent="0.2">
      <c r="B117" s="1">
        <v>6</v>
      </c>
      <c r="C117" s="1">
        <v>11</v>
      </c>
      <c r="D117" s="1">
        <v>1</v>
      </c>
      <c r="E117" s="1">
        <v>1164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f t="shared" si="3"/>
        <v>1207.333801648437</v>
      </c>
      <c r="L117" s="1">
        <f t="shared" si="4"/>
        <v>1877.8183653060792</v>
      </c>
      <c r="M117" s="1">
        <f t="shared" si="5"/>
        <v>-43.333801648436975</v>
      </c>
    </row>
    <row r="118" spans="2:13" x14ac:dyDescent="0.2">
      <c r="B118" s="1">
        <v>6</v>
      </c>
      <c r="C118" s="1">
        <v>12</v>
      </c>
      <c r="D118" s="1">
        <v>2</v>
      </c>
      <c r="E118" s="1">
        <v>928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f t="shared" si="3"/>
        <v>964.78411373288327</v>
      </c>
      <c r="L118" s="1">
        <f t="shared" si="4"/>
        <v>1353.0710231136916</v>
      </c>
      <c r="M118" s="1">
        <f t="shared" si="5"/>
        <v>-36.78411373288327</v>
      </c>
    </row>
    <row r="119" spans="2:13" x14ac:dyDescent="0.2">
      <c r="B119" s="1">
        <v>6</v>
      </c>
      <c r="C119" s="1">
        <v>14</v>
      </c>
      <c r="D119" s="1">
        <v>4</v>
      </c>
      <c r="E119" s="1">
        <v>919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f t="shared" si="3"/>
        <v>989.72884995924403</v>
      </c>
      <c r="L119" s="1">
        <f t="shared" si="4"/>
        <v>5002.5702165572538</v>
      </c>
      <c r="M119" s="1">
        <f t="shared" si="5"/>
        <v>-70.72884995924403</v>
      </c>
    </row>
    <row r="120" spans="2:13" x14ac:dyDescent="0.2">
      <c r="B120" s="1">
        <v>6</v>
      </c>
      <c r="C120" s="1">
        <v>15</v>
      </c>
      <c r="D120" s="1">
        <v>5</v>
      </c>
      <c r="E120" s="1">
        <v>1460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f t="shared" si="3"/>
        <v>1404.400667074874</v>
      </c>
      <c r="L120" s="1">
        <f t="shared" si="4"/>
        <v>3091.285821718996</v>
      </c>
      <c r="M120" s="1">
        <f t="shared" si="5"/>
        <v>55.599332925125964</v>
      </c>
    </row>
    <row r="121" spans="2:13" x14ac:dyDescent="0.2">
      <c r="B121" s="1">
        <v>6</v>
      </c>
      <c r="C121" s="1">
        <v>18</v>
      </c>
      <c r="D121" s="1">
        <v>1</v>
      </c>
      <c r="E121" s="1">
        <v>1081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f t="shared" si="3"/>
        <v>1207.333801648437</v>
      </c>
      <c r="L121" s="1">
        <f t="shared" si="4"/>
        <v>15960.229438946617</v>
      </c>
      <c r="M121" s="1">
        <f t="shared" si="5"/>
        <v>-126.33380164843697</v>
      </c>
    </row>
    <row r="122" spans="2:13" x14ac:dyDescent="0.2">
      <c r="B122" s="1">
        <v>6</v>
      </c>
      <c r="C122" s="1">
        <v>19</v>
      </c>
      <c r="D122" s="1">
        <v>2</v>
      </c>
      <c r="E122" s="1">
        <v>993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f t="shared" si="3"/>
        <v>964.78411373288327</v>
      </c>
      <c r="L122" s="1">
        <f t="shared" si="4"/>
        <v>796.13623783886646</v>
      </c>
      <c r="M122" s="1">
        <f t="shared" si="5"/>
        <v>28.21588626711673</v>
      </c>
    </row>
    <row r="123" spans="2:13" x14ac:dyDescent="0.2">
      <c r="B123" s="1">
        <v>6</v>
      </c>
      <c r="C123" s="1">
        <v>20</v>
      </c>
      <c r="D123" s="1">
        <v>3</v>
      </c>
      <c r="E123" s="1">
        <v>862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f t="shared" si="3"/>
        <v>953.63431125591831</v>
      </c>
      <c r="L123" s="1">
        <f t="shared" si="4"/>
        <v>8396.8469993465169</v>
      </c>
      <c r="M123" s="1">
        <f t="shared" si="5"/>
        <v>-91.634311255918306</v>
      </c>
    </row>
    <row r="124" spans="2:13" x14ac:dyDescent="0.2">
      <c r="B124" s="1">
        <v>6</v>
      </c>
      <c r="C124" s="1">
        <v>21</v>
      </c>
      <c r="D124" s="1">
        <v>4</v>
      </c>
      <c r="E124" s="1">
        <v>900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f t="shared" si="3"/>
        <v>989.72884995924403</v>
      </c>
      <c r="L124" s="1">
        <f t="shared" si="4"/>
        <v>8051.2665150085277</v>
      </c>
      <c r="M124" s="1">
        <f t="shared" si="5"/>
        <v>-89.72884995924403</v>
      </c>
    </row>
    <row r="125" spans="2:13" x14ac:dyDescent="0.2">
      <c r="B125" s="1">
        <v>6</v>
      </c>
      <c r="C125" s="1">
        <v>22</v>
      </c>
      <c r="D125" s="1">
        <v>5</v>
      </c>
      <c r="E125" s="1">
        <v>1769</v>
      </c>
      <c r="F125" s="1" t="s">
        <v>5</v>
      </c>
      <c r="G125" s="1">
        <v>1</v>
      </c>
      <c r="H125" s="1">
        <v>0</v>
      </c>
      <c r="I125" s="1">
        <v>0</v>
      </c>
      <c r="J125" s="1">
        <v>0</v>
      </c>
      <c r="K125" s="1">
        <f t="shared" si="3"/>
        <v>1801.2519991780634</v>
      </c>
      <c r="L125" s="1">
        <f t="shared" si="4"/>
        <v>1040.191450981805</v>
      </c>
      <c r="M125" s="1">
        <f t="shared" si="5"/>
        <v>-32.251999178063443</v>
      </c>
    </row>
    <row r="126" spans="2:13" x14ac:dyDescent="0.2">
      <c r="B126" s="1">
        <v>6</v>
      </c>
      <c r="C126" s="1">
        <v>25</v>
      </c>
      <c r="D126" s="1">
        <v>1</v>
      </c>
      <c r="E126" s="1">
        <v>1059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f t="shared" si="3"/>
        <v>1207.333801648437</v>
      </c>
      <c r="L126" s="1">
        <f t="shared" si="4"/>
        <v>22002.916711477843</v>
      </c>
      <c r="M126" s="1">
        <f t="shared" si="5"/>
        <v>-148.33380164843697</v>
      </c>
    </row>
    <row r="127" spans="2:13" x14ac:dyDescent="0.2">
      <c r="B127" s="1">
        <v>6</v>
      </c>
      <c r="C127" s="1">
        <v>26</v>
      </c>
      <c r="D127" s="1">
        <v>2</v>
      </c>
      <c r="E127" s="1">
        <v>924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f t="shared" si="3"/>
        <v>964.78411373288327</v>
      </c>
      <c r="L127" s="1">
        <f t="shared" si="4"/>
        <v>1663.3439329767577</v>
      </c>
      <c r="M127" s="1">
        <f t="shared" si="5"/>
        <v>-40.78411373288327</v>
      </c>
    </row>
    <row r="128" spans="2:13" x14ac:dyDescent="0.2">
      <c r="B128" s="1">
        <v>6</v>
      </c>
      <c r="C128" s="1">
        <v>27</v>
      </c>
      <c r="D128" s="1">
        <v>3</v>
      </c>
      <c r="E128" s="1">
        <v>859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f t="shared" si="3"/>
        <v>953.63431125591831</v>
      </c>
      <c r="L128" s="1">
        <f t="shared" si="4"/>
        <v>8955.6528668820265</v>
      </c>
      <c r="M128" s="1">
        <f t="shared" si="5"/>
        <v>-94.634311255918306</v>
      </c>
    </row>
    <row r="129" spans="2:13" x14ac:dyDescent="0.2">
      <c r="B129" s="1">
        <v>6</v>
      </c>
      <c r="C129" s="1">
        <v>28</v>
      </c>
      <c r="D129" s="1">
        <v>4</v>
      </c>
      <c r="E129" s="1">
        <v>805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f t="shared" si="3"/>
        <v>989.72884995924403</v>
      </c>
      <c r="L129" s="1">
        <f t="shared" si="4"/>
        <v>34124.74800726489</v>
      </c>
      <c r="M129" s="1">
        <f t="shared" si="5"/>
        <v>-184.72884995924403</v>
      </c>
    </row>
    <row r="130" spans="2:13" x14ac:dyDescent="0.2">
      <c r="B130" s="1">
        <v>6</v>
      </c>
      <c r="C130" s="1">
        <v>29</v>
      </c>
      <c r="D130" s="1">
        <v>5</v>
      </c>
      <c r="E130" s="1">
        <v>1606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f t="shared" si="3"/>
        <v>1404.400667074874</v>
      </c>
      <c r="L130" s="1">
        <f t="shared" si="4"/>
        <v>40642.291035855778</v>
      </c>
      <c r="M130" s="1">
        <f t="shared" si="5"/>
        <v>201.59933292512596</v>
      </c>
    </row>
    <row r="131" spans="2:13" x14ac:dyDescent="0.2">
      <c r="B131" s="1">
        <v>7</v>
      </c>
      <c r="C131" s="1">
        <v>2</v>
      </c>
      <c r="D131" s="1">
        <v>1</v>
      </c>
      <c r="E131" s="1">
        <v>1648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f t="shared" si="3"/>
        <v>1189.7961446230652</v>
      </c>
      <c r="L131" s="1">
        <f t="shared" si="4"/>
        <v>209950.77308228699</v>
      </c>
      <c r="M131" s="1">
        <f t="shared" si="5"/>
        <v>458.20385537693483</v>
      </c>
    </row>
    <row r="132" spans="2:13" x14ac:dyDescent="0.2">
      <c r="B132" s="1">
        <v>7</v>
      </c>
      <c r="C132" s="1">
        <v>3</v>
      </c>
      <c r="D132" s="1">
        <v>2</v>
      </c>
      <c r="E132" s="1">
        <v>1372</v>
      </c>
      <c r="F132" s="1" t="s">
        <v>7</v>
      </c>
      <c r="G132" s="1">
        <v>0</v>
      </c>
      <c r="H132" s="1">
        <v>0</v>
      </c>
      <c r="I132" s="1">
        <v>1</v>
      </c>
      <c r="J132" s="1">
        <v>0</v>
      </c>
      <c r="K132" s="1">
        <f t="shared" si="3"/>
        <v>1152.5392487968363</v>
      </c>
      <c r="L132" s="1">
        <f t="shared" si="4"/>
        <v>48163.021318656909</v>
      </c>
      <c r="M132" s="1">
        <f t="shared" si="5"/>
        <v>219.46075120316368</v>
      </c>
    </row>
    <row r="133" spans="2:13" x14ac:dyDescent="0.2">
      <c r="B133" s="1">
        <v>7</v>
      </c>
      <c r="C133" s="1">
        <v>5</v>
      </c>
      <c r="D133" s="1">
        <v>4</v>
      </c>
      <c r="E133" s="1">
        <v>1283</v>
      </c>
      <c r="F133" s="1" t="s">
        <v>8</v>
      </c>
      <c r="G133" s="1">
        <v>0</v>
      </c>
      <c r="H133" s="1">
        <v>0</v>
      </c>
      <c r="I133" s="1">
        <v>0</v>
      </c>
      <c r="J133" s="1">
        <v>1</v>
      </c>
      <c r="K133" s="1">
        <f t="shared" ref="K133:K196" si="6">$O$26+VLOOKUP(B133,$N$14:$O$25,2)+VLOOKUP(D133,$N$4:$O$8,2)+G133*$O$9+H133*$O$10+I133*$O$11+J133*$O$12</f>
        <v>1226.4722686593886</v>
      </c>
      <c r="L133" s="1">
        <f t="shared" ref="L133:L196" si="7">(E133-K133)^2</f>
        <v>3195.3844105163353</v>
      </c>
      <c r="M133" s="1">
        <f t="shared" ref="M133:M196" si="8">E133-K133</f>
        <v>56.527731340611354</v>
      </c>
    </row>
    <row r="134" spans="2:13" x14ac:dyDescent="0.2">
      <c r="B134" s="1">
        <v>7</v>
      </c>
      <c r="C134" s="1">
        <v>6</v>
      </c>
      <c r="D134" s="1">
        <v>5</v>
      </c>
      <c r="E134" s="1">
        <v>1740</v>
      </c>
      <c r="F134" s="1" t="s">
        <v>5</v>
      </c>
      <c r="G134" s="1">
        <v>1</v>
      </c>
      <c r="H134" s="1">
        <v>0</v>
      </c>
      <c r="I134" s="1">
        <v>0</v>
      </c>
      <c r="J134" s="1">
        <v>0</v>
      </c>
      <c r="K134" s="1">
        <f t="shared" si="6"/>
        <v>1783.7143421526919</v>
      </c>
      <c r="L134" s="1">
        <f t="shared" si="7"/>
        <v>1910.9437098426133</v>
      </c>
      <c r="M134" s="1">
        <f t="shared" si="8"/>
        <v>-43.71434215269187</v>
      </c>
    </row>
    <row r="135" spans="2:13" x14ac:dyDescent="0.2">
      <c r="B135" s="1">
        <v>7</v>
      </c>
      <c r="C135" s="1">
        <v>9</v>
      </c>
      <c r="D135" s="1">
        <v>1</v>
      </c>
      <c r="E135" s="1">
        <v>1195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f t="shared" si="6"/>
        <v>1189.7961446230652</v>
      </c>
      <c r="L135" s="1">
        <f t="shared" si="7"/>
        <v>27.080110784053495</v>
      </c>
      <c r="M135" s="1">
        <f t="shared" si="8"/>
        <v>5.2038553769348255</v>
      </c>
    </row>
    <row r="136" spans="2:13" x14ac:dyDescent="0.2">
      <c r="B136" s="1">
        <v>7</v>
      </c>
      <c r="C136" s="1">
        <v>10</v>
      </c>
      <c r="D136" s="1">
        <v>2</v>
      </c>
      <c r="E136" s="1">
        <v>880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f t="shared" si="6"/>
        <v>947.24645670751147</v>
      </c>
      <c r="L136" s="1">
        <f t="shared" si="7"/>
        <v>4522.0859397152144</v>
      </c>
      <c r="M136" s="1">
        <f t="shared" si="8"/>
        <v>-67.24645670751147</v>
      </c>
    </row>
    <row r="137" spans="2:13" x14ac:dyDescent="0.2">
      <c r="B137" s="1">
        <v>7</v>
      </c>
      <c r="C137" s="1">
        <v>11</v>
      </c>
      <c r="D137" s="1">
        <v>3</v>
      </c>
      <c r="E137" s="1">
        <v>855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f t="shared" si="6"/>
        <v>936.09665423054651</v>
      </c>
      <c r="L137" s="1">
        <f t="shared" si="7"/>
        <v>6576.6673273888164</v>
      </c>
      <c r="M137" s="1">
        <f t="shared" si="8"/>
        <v>-81.096654230546505</v>
      </c>
    </row>
    <row r="138" spans="2:13" x14ac:dyDescent="0.2">
      <c r="B138" s="1">
        <v>7</v>
      </c>
      <c r="C138" s="1">
        <v>12</v>
      </c>
      <c r="D138" s="1">
        <v>4</v>
      </c>
      <c r="E138" s="1">
        <v>955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f t="shared" si="6"/>
        <v>972.19119293387223</v>
      </c>
      <c r="L138" s="1">
        <f t="shared" si="7"/>
        <v>295.53711448961849</v>
      </c>
      <c r="M138" s="1">
        <f t="shared" si="8"/>
        <v>-17.19119293387223</v>
      </c>
    </row>
    <row r="139" spans="2:13" x14ac:dyDescent="0.2">
      <c r="B139" s="1">
        <v>7</v>
      </c>
      <c r="C139" s="1">
        <v>13</v>
      </c>
      <c r="D139" s="1">
        <v>5</v>
      </c>
      <c r="E139" s="1">
        <v>1466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f t="shared" si="6"/>
        <v>1386.8630100495025</v>
      </c>
      <c r="L139" s="1">
        <f t="shared" si="7"/>
        <v>6262.6631784251476</v>
      </c>
      <c r="M139" s="1">
        <f t="shared" si="8"/>
        <v>79.136989950497536</v>
      </c>
    </row>
    <row r="140" spans="2:13" x14ac:dyDescent="0.2">
      <c r="B140" s="1">
        <v>7</v>
      </c>
      <c r="C140" s="1">
        <v>16</v>
      </c>
      <c r="D140" s="1">
        <v>1</v>
      </c>
      <c r="E140" s="1">
        <v>1290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f t="shared" si="6"/>
        <v>1189.7961446230652</v>
      </c>
      <c r="L140" s="1">
        <f t="shared" si="7"/>
        <v>10040.81263240167</v>
      </c>
      <c r="M140" s="1">
        <f t="shared" si="8"/>
        <v>100.20385537693483</v>
      </c>
    </row>
    <row r="141" spans="2:13" x14ac:dyDescent="0.2">
      <c r="B141" s="1">
        <v>7</v>
      </c>
      <c r="C141" s="1">
        <v>17</v>
      </c>
      <c r="D141" s="1">
        <v>2</v>
      </c>
      <c r="E141" s="1">
        <v>968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f t="shared" si="6"/>
        <v>947.24645670751147</v>
      </c>
      <c r="L141" s="1">
        <f t="shared" si="7"/>
        <v>430.70955919319567</v>
      </c>
      <c r="M141" s="1">
        <f t="shared" si="8"/>
        <v>20.75354329248853</v>
      </c>
    </row>
    <row r="142" spans="2:13" x14ac:dyDescent="0.2">
      <c r="B142" s="1">
        <v>7</v>
      </c>
      <c r="C142" s="1">
        <v>18</v>
      </c>
      <c r="D142" s="1">
        <v>3</v>
      </c>
      <c r="E142" s="1">
        <v>831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f t="shared" si="6"/>
        <v>936.09665423054651</v>
      </c>
      <c r="L142" s="1">
        <f t="shared" si="7"/>
        <v>11045.30673045505</v>
      </c>
      <c r="M142" s="1">
        <f t="shared" si="8"/>
        <v>-105.09665423054651</v>
      </c>
    </row>
    <row r="143" spans="2:13" x14ac:dyDescent="0.2">
      <c r="B143" s="1">
        <v>7</v>
      </c>
      <c r="C143" s="1">
        <v>19</v>
      </c>
      <c r="D143" s="1">
        <v>4</v>
      </c>
      <c r="E143" s="1">
        <v>838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f t="shared" si="6"/>
        <v>972.19119293387223</v>
      </c>
      <c r="L143" s="1">
        <f t="shared" si="7"/>
        <v>18007.276261015719</v>
      </c>
      <c r="M143" s="1">
        <f t="shared" si="8"/>
        <v>-134.19119293387223</v>
      </c>
    </row>
    <row r="144" spans="2:13" x14ac:dyDescent="0.2">
      <c r="B144" s="1">
        <v>7</v>
      </c>
      <c r="C144" s="1">
        <v>20</v>
      </c>
      <c r="D144" s="1">
        <v>5</v>
      </c>
      <c r="E144" s="1">
        <v>1747</v>
      </c>
      <c r="F144" s="1" t="s">
        <v>5</v>
      </c>
      <c r="G144" s="1">
        <v>1</v>
      </c>
      <c r="H144" s="1">
        <v>0</v>
      </c>
      <c r="I144" s="1">
        <v>0</v>
      </c>
      <c r="J144" s="1">
        <v>0</v>
      </c>
      <c r="K144" s="1">
        <f t="shared" si="6"/>
        <v>1783.7143421526919</v>
      </c>
      <c r="L144" s="1">
        <f t="shared" si="7"/>
        <v>1347.9429197049271</v>
      </c>
      <c r="M144" s="1">
        <f t="shared" si="8"/>
        <v>-36.71434215269187</v>
      </c>
    </row>
    <row r="145" spans="2:13" x14ac:dyDescent="0.2">
      <c r="B145" s="1">
        <v>7</v>
      </c>
      <c r="C145" s="1">
        <v>23</v>
      </c>
      <c r="D145" s="1">
        <v>1</v>
      </c>
      <c r="E145" s="1">
        <v>1182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f t="shared" si="6"/>
        <v>1189.7961446230652</v>
      </c>
      <c r="L145" s="1">
        <f t="shared" si="7"/>
        <v>60.779870983748033</v>
      </c>
      <c r="M145" s="1">
        <f t="shared" si="8"/>
        <v>-7.7961446230651745</v>
      </c>
    </row>
    <row r="146" spans="2:13" x14ac:dyDescent="0.2">
      <c r="B146" s="1">
        <v>7</v>
      </c>
      <c r="C146" s="1">
        <v>24</v>
      </c>
      <c r="D146" s="1">
        <v>2</v>
      </c>
      <c r="E146" s="1">
        <v>842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f t="shared" si="6"/>
        <v>947.24645670751147</v>
      </c>
      <c r="L146" s="1">
        <f t="shared" si="7"/>
        <v>11076.816649486085</v>
      </c>
      <c r="M146" s="1">
        <f t="shared" si="8"/>
        <v>-105.24645670751147</v>
      </c>
    </row>
    <row r="147" spans="2:13" x14ac:dyDescent="0.2">
      <c r="B147" s="1">
        <v>7</v>
      </c>
      <c r="C147" s="1">
        <v>25</v>
      </c>
      <c r="D147" s="1">
        <v>3</v>
      </c>
      <c r="E147" s="1">
        <v>818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f t="shared" si="6"/>
        <v>936.09665423054651</v>
      </c>
      <c r="L147" s="1">
        <f t="shared" si="7"/>
        <v>13946.819740449258</v>
      </c>
      <c r="M147" s="1">
        <f t="shared" si="8"/>
        <v>-118.09665423054651</v>
      </c>
    </row>
    <row r="148" spans="2:13" x14ac:dyDescent="0.2">
      <c r="B148" s="1">
        <v>7</v>
      </c>
      <c r="C148" s="1">
        <v>26</v>
      </c>
      <c r="D148" s="1">
        <v>4</v>
      </c>
      <c r="E148" s="1">
        <v>822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f t="shared" si="6"/>
        <v>972.19119293387223</v>
      </c>
      <c r="L148" s="1">
        <f t="shared" si="7"/>
        <v>22557.39443489963</v>
      </c>
      <c r="M148" s="1">
        <f t="shared" si="8"/>
        <v>-150.19119293387223</v>
      </c>
    </row>
    <row r="149" spans="2:13" x14ac:dyDescent="0.2">
      <c r="B149" s="1">
        <v>7</v>
      </c>
      <c r="C149" s="1">
        <v>27</v>
      </c>
      <c r="D149" s="1">
        <v>5</v>
      </c>
      <c r="E149" s="1">
        <v>1278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f t="shared" si="6"/>
        <v>1386.8630100495025</v>
      </c>
      <c r="L149" s="1">
        <f t="shared" si="7"/>
        <v>11851.154957038074</v>
      </c>
      <c r="M149" s="1">
        <f t="shared" si="8"/>
        <v>-108.86301004950246</v>
      </c>
    </row>
    <row r="150" spans="2:13" x14ac:dyDescent="0.2">
      <c r="B150" s="1">
        <v>7</v>
      </c>
      <c r="C150" s="1">
        <v>30</v>
      </c>
      <c r="D150" s="1">
        <v>1</v>
      </c>
      <c r="E150" s="1">
        <v>1184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f t="shared" si="6"/>
        <v>1189.7961446230652</v>
      </c>
      <c r="L150" s="1">
        <f t="shared" si="7"/>
        <v>33.595292491487335</v>
      </c>
      <c r="M150" s="1">
        <f t="shared" si="8"/>
        <v>-5.7961446230651745</v>
      </c>
    </row>
    <row r="151" spans="2:13" x14ac:dyDescent="0.2">
      <c r="B151" s="1">
        <v>7</v>
      </c>
      <c r="C151" s="1">
        <v>31</v>
      </c>
      <c r="D151" s="1">
        <v>2</v>
      </c>
      <c r="E151" s="1">
        <v>989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f t="shared" si="6"/>
        <v>947.24645670751147</v>
      </c>
      <c r="L151" s="1">
        <f t="shared" si="7"/>
        <v>1743.3583774777139</v>
      </c>
      <c r="M151" s="1">
        <f t="shared" si="8"/>
        <v>41.75354329248853</v>
      </c>
    </row>
    <row r="152" spans="2:13" x14ac:dyDescent="0.2">
      <c r="B152" s="1">
        <v>8</v>
      </c>
      <c r="C152" s="1">
        <v>1</v>
      </c>
      <c r="D152" s="1">
        <v>3</v>
      </c>
      <c r="E152" s="1">
        <v>1506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f t="shared" si="6"/>
        <v>849.06756945313896</v>
      </c>
      <c r="L152" s="1">
        <f t="shared" si="7"/>
        <v>431560.21830420638</v>
      </c>
      <c r="M152" s="1">
        <f t="shared" si="8"/>
        <v>656.93243054686104</v>
      </c>
    </row>
    <row r="153" spans="2:13" x14ac:dyDescent="0.2">
      <c r="B153" s="1">
        <v>8</v>
      </c>
      <c r="C153" s="1">
        <v>2</v>
      </c>
      <c r="D153" s="1">
        <v>4</v>
      </c>
      <c r="E153" s="1">
        <v>1155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f t="shared" si="6"/>
        <v>885.16210815646468</v>
      </c>
      <c r="L153" s="1">
        <f t="shared" si="7"/>
        <v>72812.487874563463</v>
      </c>
      <c r="M153" s="1">
        <f t="shared" si="8"/>
        <v>269.83789184353532</v>
      </c>
    </row>
    <row r="154" spans="2:13" x14ac:dyDescent="0.2">
      <c r="B154" s="1">
        <v>8</v>
      </c>
      <c r="C154" s="1">
        <v>3</v>
      </c>
      <c r="D154" s="1">
        <v>5</v>
      </c>
      <c r="E154" s="1">
        <v>1889</v>
      </c>
      <c r="F154" s="1" t="s">
        <v>5</v>
      </c>
      <c r="G154" s="1">
        <v>1</v>
      </c>
      <c r="H154" s="1">
        <v>0</v>
      </c>
      <c r="I154" s="1">
        <v>0</v>
      </c>
      <c r="J154" s="1">
        <v>0</v>
      </c>
      <c r="K154" s="1">
        <f t="shared" si="6"/>
        <v>1696.6852573752842</v>
      </c>
      <c r="L154" s="1">
        <f t="shared" si="7"/>
        <v>36984.960230810677</v>
      </c>
      <c r="M154" s="1">
        <f t="shared" si="8"/>
        <v>192.31474262471579</v>
      </c>
    </row>
    <row r="155" spans="2:13" x14ac:dyDescent="0.2">
      <c r="B155" s="1">
        <v>8</v>
      </c>
      <c r="C155" s="1">
        <v>6</v>
      </c>
      <c r="D155" s="1">
        <v>1</v>
      </c>
      <c r="E155" s="1">
        <v>1235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f t="shared" si="6"/>
        <v>1102.7670598456575</v>
      </c>
      <c r="L155" s="1">
        <f t="shared" si="7"/>
        <v>17485.55046186192</v>
      </c>
      <c r="M155" s="1">
        <f t="shared" si="8"/>
        <v>132.23294015434249</v>
      </c>
    </row>
    <row r="156" spans="2:13" x14ac:dyDescent="0.2">
      <c r="B156" s="1">
        <v>8</v>
      </c>
      <c r="C156" s="1">
        <v>7</v>
      </c>
      <c r="D156" s="1">
        <v>2</v>
      </c>
      <c r="E156" s="1">
        <v>957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f t="shared" si="6"/>
        <v>860.21737193010392</v>
      </c>
      <c r="L156" s="1">
        <f t="shared" si="7"/>
        <v>9366.8770961158352</v>
      </c>
      <c r="M156" s="1">
        <f t="shared" si="8"/>
        <v>96.782628069896077</v>
      </c>
    </row>
    <row r="157" spans="2:13" x14ac:dyDescent="0.2">
      <c r="B157" s="1">
        <v>8</v>
      </c>
      <c r="C157" s="1">
        <v>8</v>
      </c>
      <c r="D157" s="1">
        <v>3</v>
      </c>
      <c r="E157" s="1">
        <v>891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f t="shared" si="6"/>
        <v>849.06756945313896</v>
      </c>
      <c r="L157" s="1">
        <f t="shared" si="7"/>
        <v>1758.3287315673251</v>
      </c>
      <c r="M157" s="1">
        <f t="shared" si="8"/>
        <v>41.932430546861042</v>
      </c>
    </row>
    <row r="158" spans="2:13" x14ac:dyDescent="0.2">
      <c r="B158" s="1">
        <v>8</v>
      </c>
      <c r="C158" s="1">
        <v>9</v>
      </c>
      <c r="D158" s="1">
        <v>4</v>
      </c>
      <c r="E158" s="1">
        <v>1067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f t="shared" si="6"/>
        <v>885.16210815646468</v>
      </c>
      <c r="L158" s="1">
        <f t="shared" si="7"/>
        <v>33065.018910101251</v>
      </c>
      <c r="M158" s="1">
        <f t="shared" si="8"/>
        <v>181.83789184353532</v>
      </c>
    </row>
    <row r="159" spans="2:13" x14ac:dyDescent="0.2">
      <c r="B159" s="1">
        <v>8</v>
      </c>
      <c r="C159" s="1">
        <v>10</v>
      </c>
      <c r="D159" s="1">
        <v>5</v>
      </c>
      <c r="E159" s="1">
        <v>1475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f t="shared" si="6"/>
        <v>1299.8339252720948</v>
      </c>
      <c r="L159" s="1">
        <f t="shared" si="7"/>
        <v>30683.153735582069</v>
      </c>
      <c r="M159" s="1">
        <f t="shared" si="8"/>
        <v>175.1660747279052</v>
      </c>
    </row>
    <row r="160" spans="2:13" x14ac:dyDescent="0.2">
      <c r="B160" s="1">
        <v>8</v>
      </c>
      <c r="C160" s="1">
        <v>13</v>
      </c>
      <c r="D160" s="1">
        <v>1</v>
      </c>
      <c r="E160" s="1">
        <v>1051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f t="shared" si="6"/>
        <v>1102.7670598456575</v>
      </c>
      <c r="L160" s="1">
        <f t="shared" si="7"/>
        <v>2679.8284850638865</v>
      </c>
      <c r="M160" s="1">
        <f t="shared" si="8"/>
        <v>-51.767059845657514</v>
      </c>
    </row>
    <row r="161" spans="2:13" x14ac:dyDescent="0.2">
      <c r="B161" s="1">
        <v>8</v>
      </c>
      <c r="C161" s="1">
        <v>14</v>
      </c>
      <c r="D161" s="1">
        <v>2</v>
      </c>
      <c r="E161" s="1">
        <v>742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f t="shared" si="6"/>
        <v>860.21737193010392</v>
      </c>
      <c r="L161" s="1">
        <f t="shared" si="7"/>
        <v>13975.347026060523</v>
      </c>
      <c r="M161" s="1">
        <f t="shared" si="8"/>
        <v>-118.21737193010392</v>
      </c>
    </row>
    <row r="162" spans="2:13" x14ac:dyDescent="0.2">
      <c r="B162" s="1">
        <v>8</v>
      </c>
      <c r="C162" s="1">
        <v>15</v>
      </c>
      <c r="D162" s="1">
        <v>3</v>
      </c>
      <c r="E162" s="1">
        <v>903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f t="shared" si="6"/>
        <v>849.06756945313896</v>
      </c>
      <c r="L162" s="1">
        <f t="shared" si="7"/>
        <v>2908.7070646919901</v>
      </c>
      <c r="M162" s="1">
        <f t="shared" si="8"/>
        <v>53.932430546861042</v>
      </c>
    </row>
    <row r="163" spans="2:13" x14ac:dyDescent="0.2">
      <c r="B163" s="1">
        <v>8</v>
      </c>
      <c r="C163" s="1">
        <v>16</v>
      </c>
      <c r="D163" s="1">
        <v>4</v>
      </c>
      <c r="E163" s="1">
        <v>793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f t="shared" si="6"/>
        <v>885.16210815646468</v>
      </c>
      <c r="L163" s="1">
        <f t="shared" si="7"/>
        <v>8493.8541798438946</v>
      </c>
      <c r="M163" s="1">
        <f t="shared" si="8"/>
        <v>-92.162108156464683</v>
      </c>
    </row>
    <row r="164" spans="2:13" x14ac:dyDescent="0.2">
      <c r="B164" s="1">
        <v>8</v>
      </c>
      <c r="C164" s="1">
        <v>17</v>
      </c>
      <c r="D164" s="1">
        <v>5</v>
      </c>
      <c r="E164" s="1">
        <v>1515</v>
      </c>
      <c r="F164" s="1" t="s">
        <v>5</v>
      </c>
      <c r="G164" s="1">
        <v>1</v>
      </c>
      <c r="H164" s="1">
        <v>0</v>
      </c>
      <c r="I164" s="1">
        <v>0</v>
      </c>
      <c r="J164" s="1">
        <v>0</v>
      </c>
      <c r="K164" s="1">
        <f t="shared" si="6"/>
        <v>1696.6852573752842</v>
      </c>
      <c r="L164" s="1">
        <f t="shared" si="7"/>
        <v>33009.532747523263</v>
      </c>
      <c r="M164" s="1">
        <f t="shared" si="8"/>
        <v>-181.68525737528421</v>
      </c>
    </row>
    <row r="165" spans="2:13" x14ac:dyDescent="0.2">
      <c r="B165" s="1">
        <v>8</v>
      </c>
      <c r="C165" s="1">
        <v>20</v>
      </c>
      <c r="D165" s="1">
        <v>1</v>
      </c>
      <c r="E165" s="1">
        <v>1127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f t="shared" si="6"/>
        <v>1102.7670598456575</v>
      </c>
      <c r="L165" s="1">
        <f t="shared" si="7"/>
        <v>587.23538852394449</v>
      </c>
      <c r="M165" s="1">
        <f t="shared" si="8"/>
        <v>24.232940154342486</v>
      </c>
    </row>
    <row r="166" spans="2:13" x14ac:dyDescent="0.2">
      <c r="B166" s="1">
        <v>8</v>
      </c>
      <c r="C166" s="1">
        <v>21</v>
      </c>
      <c r="D166" s="1">
        <v>2</v>
      </c>
      <c r="E166" s="1">
        <v>860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f t="shared" si="6"/>
        <v>860.21737193010392</v>
      </c>
      <c r="L166" s="1">
        <f t="shared" si="7"/>
        <v>4.7250555997104676E-2</v>
      </c>
      <c r="M166" s="1">
        <f t="shared" si="8"/>
        <v>-0.21737193010392275</v>
      </c>
    </row>
    <row r="167" spans="2:13" x14ac:dyDescent="0.2">
      <c r="B167" s="1">
        <v>8</v>
      </c>
      <c r="C167" s="1">
        <v>22</v>
      </c>
      <c r="D167" s="1">
        <v>3</v>
      </c>
      <c r="E167" s="1">
        <v>778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f t="shared" si="6"/>
        <v>849.06756945313896</v>
      </c>
      <c r="L167" s="1">
        <f t="shared" si="7"/>
        <v>5050.5994279767292</v>
      </c>
      <c r="M167" s="1">
        <f t="shared" si="8"/>
        <v>-71.067569453138958</v>
      </c>
    </row>
    <row r="168" spans="2:13" x14ac:dyDescent="0.2">
      <c r="B168" s="1">
        <v>8</v>
      </c>
      <c r="C168" s="1">
        <v>23</v>
      </c>
      <c r="D168" s="1">
        <v>4</v>
      </c>
      <c r="E168" s="1">
        <v>784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f t="shared" si="6"/>
        <v>885.16210815646468</v>
      </c>
      <c r="L168" s="1">
        <f t="shared" si="7"/>
        <v>10233.772126660258</v>
      </c>
      <c r="M168" s="1">
        <f t="shared" si="8"/>
        <v>-101.16210815646468</v>
      </c>
    </row>
    <row r="169" spans="2:13" x14ac:dyDescent="0.2">
      <c r="B169" s="1">
        <v>8</v>
      </c>
      <c r="C169" s="1">
        <v>24</v>
      </c>
      <c r="D169" s="1">
        <v>5</v>
      </c>
      <c r="E169" s="1">
        <v>1060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f t="shared" si="6"/>
        <v>1299.8339252720948</v>
      </c>
      <c r="L169" s="1">
        <f t="shared" si="7"/>
        <v>57520.311711420756</v>
      </c>
      <c r="M169" s="1">
        <f t="shared" si="8"/>
        <v>-239.8339252720948</v>
      </c>
    </row>
    <row r="170" spans="2:13" x14ac:dyDescent="0.2">
      <c r="B170" s="1">
        <v>8</v>
      </c>
      <c r="C170" s="1">
        <v>27</v>
      </c>
      <c r="D170" s="1">
        <v>1</v>
      </c>
      <c r="E170" s="1">
        <v>930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f t="shared" si="6"/>
        <v>1102.7670598456575</v>
      </c>
      <c r="L170" s="1">
        <f t="shared" si="7"/>
        <v>29848.456967713006</v>
      </c>
      <c r="M170" s="1">
        <f t="shared" si="8"/>
        <v>-172.76705984565751</v>
      </c>
    </row>
    <row r="171" spans="2:13" x14ac:dyDescent="0.2">
      <c r="B171" s="1">
        <v>8</v>
      </c>
      <c r="C171" s="1">
        <v>28</v>
      </c>
      <c r="D171" s="1">
        <v>2</v>
      </c>
      <c r="E171" s="1">
        <v>738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f t="shared" si="6"/>
        <v>860.21737193010392</v>
      </c>
      <c r="L171" s="1">
        <f t="shared" si="7"/>
        <v>14937.086001501355</v>
      </c>
      <c r="M171" s="1">
        <f t="shared" si="8"/>
        <v>-122.21737193010392</v>
      </c>
    </row>
    <row r="172" spans="2:13" x14ac:dyDescent="0.2">
      <c r="B172" s="1">
        <v>8</v>
      </c>
      <c r="C172" s="1">
        <v>29</v>
      </c>
      <c r="D172" s="1">
        <v>3</v>
      </c>
      <c r="E172" s="1">
        <v>660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f t="shared" si="6"/>
        <v>849.06756945313896</v>
      </c>
      <c r="L172" s="1">
        <f t="shared" si="7"/>
        <v>35746.545818917526</v>
      </c>
      <c r="M172" s="1">
        <f t="shared" si="8"/>
        <v>-189.06756945313896</v>
      </c>
    </row>
    <row r="173" spans="2:13" x14ac:dyDescent="0.2">
      <c r="B173" s="1">
        <v>8</v>
      </c>
      <c r="C173" s="1">
        <v>30</v>
      </c>
      <c r="D173" s="1">
        <v>4</v>
      </c>
      <c r="E173" s="1">
        <v>800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f t="shared" si="6"/>
        <v>885.16210815646468</v>
      </c>
      <c r="L173" s="1">
        <f t="shared" si="7"/>
        <v>7252.5846656533886</v>
      </c>
      <c r="M173" s="1">
        <f t="shared" si="8"/>
        <v>-85.162108156464683</v>
      </c>
    </row>
    <row r="174" spans="2:13" x14ac:dyDescent="0.2">
      <c r="B174" s="1">
        <v>8</v>
      </c>
      <c r="C174" s="1">
        <v>31</v>
      </c>
      <c r="D174" s="1">
        <v>5</v>
      </c>
      <c r="E174" s="1">
        <v>1897</v>
      </c>
      <c r="F174" s="1" t="s">
        <v>14</v>
      </c>
      <c r="G174" s="1">
        <v>1</v>
      </c>
      <c r="H174" s="1">
        <v>1</v>
      </c>
      <c r="I174" s="1">
        <v>1</v>
      </c>
      <c r="J174" s="1">
        <v>0</v>
      </c>
      <c r="K174" s="1">
        <f t="shared" si="6"/>
        <v>2296.8724499341465</v>
      </c>
      <c r="L174" s="1">
        <f t="shared" si="7"/>
        <v>159897.97621633651</v>
      </c>
      <c r="M174" s="1">
        <f t="shared" si="8"/>
        <v>-399.87244993414652</v>
      </c>
    </row>
    <row r="175" spans="2:13" x14ac:dyDescent="0.2">
      <c r="B175" s="1">
        <v>9</v>
      </c>
      <c r="C175" s="1">
        <v>4</v>
      </c>
      <c r="D175" s="1">
        <v>2</v>
      </c>
      <c r="E175" s="1">
        <v>1491</v>
      </c>
      <c r="F175" s="1" t="s">
        <v>8</v>
      </c>
      <c r="G175" s="1">
        <v>0</v>
      </c>
      <c r="H175" s="1">
        <v>0</v>
      </c>
      <c r="I175" s="1">
        <v>0</v>
      </c>
      <c r="J175" s="1">
        <v>1</v>
      </c>
      <c r="K175" s="1">
        <f t="shared" si="6"/>
        <v>998.16100286875735</v>
      </c>
      <c r="L175" s="1">
        <f t="shared" si="7"/>
        <v>242890.277093329</v>
      </c>
      <c r="M175" s="1">
        <f t="shared" si="8"/>
        <v>492.83899713124265</v>
      </c>
    </row>
    <row r="176" spans="2:13" x14ac:dyDescent="0.2">
      <c r="B176" s="1">
        <v>9</v>
      </c>
      <c r="C176" s="1">
        <v>5</v>
      </c>
      <c r="D176" s="1">
        <v>3</v>
      </c>
      <c r="E176" s="1">
        <v>859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f t="shared" si="6"/>
        <v>732.73012466627586</v>
      </c>
      <c r="L176" s="1">
        <f t="shared" si="7"/>
        <v>15944.081416794237</v>
      </c>
      <c r="M176" s="1">
        <f t="shared" si="8"/>
        <v>126.26987533372414</v>
      </c>
    </row>
    <row r="177" spans="2:13" x14ac:dyDescent="0.2">
      <c r="B177" s="1">
        <v>9</v>
      </c>
      <c r="C177" s="1">
        <v>6</v>
      </c>
      <c r="D177" s="1">
        <v>4</v>
      </c>
      <c r="E177" s="1">
        <v>810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f t="shared" si="6"/>
        <v>768.82466336960158</v>
      </c>
      <c r="L177" s="1">
        <f t="shared" si="7"/>
        <v>1695.40834662663</v>
      </c>
      <c r="M177" s="1">
        <f t="shared" si="8"/>
        <v>41.175336630398419</v>
      </c>
    </row>
    <row r="178" spans="2:13" x14ac:dyDescent="0.2">
      <c r="B178" s="1">
        <v>9</v>
      </c>
      <c r="C178" s="1">
        <v>7</v>
      </c>
      <c r="D178" s="1">
        <v>5</v>
      </c>
      <c r="E178" s="1">
        <v>1173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f t="shared" si="6"/>
        <v>1183.4964804852316</v>
      </c>
      <c r="L178" s="1">
        <f t="shared" si="7"/>
        <v>110.17610257684753</v>
      </c>
      <c r="M178" s="1">
        <f t="shared" si="8"/>
        <v>-10.496480485231586</v>
      </c>
    </row>
    <row r="179" spans="2:13" x14ac:dyDescent="0.2">
      <c r="B179" s="1">
        <v>9</v>
      </c>
      <c r="C179" s="1">
        <v>10</v>
      </c>
      <c r="D179" s="1">
        <v>1</v>
      </c>
      <c r="E179" s="1">
        <v>929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f t="shared" si="6"/>
        <v>986.42961505879452</v>
      </c>
      <c r="L179" s="1">
        <f t="shared" si="7"/>
        <v>3298.1606858013188</v>
      </c>
      <c r="M179" s="1">
        <f t="shared" si="8"/>
        <v>-57.429615058794525</v>
      </c>
    </row>
    <row r="180" spans="2:13" x14ac:dyDescent="0.2">
      <c r="B180" s="1">
        <v>9</v>
      </c>
      <c r="C180" s="1">
        <v>11</v>
      </c>
      <c r="D180" s="1">
        <v>2</v>
      </c>
      <c r="E180" s="1">
        <v>701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f t="shared" si="6"/>
        <v>743.87992714324082</v>
      </c>
      <c r="L180" s="1">
        <f t="shared" si="7"/>
        <v>1838.6881518096409</v>
      </c>
      <c r="M180" s="1">
        <f t="shared" si="8"/>
        <v>-42.87992714324082</v>
      </c>
    </row>
    <row r="181" spans="2:13" x14ac:dyDescent="0.2">
      <c r="B181" s="1">
        <v>9</v>
      </c>
      <c r="C181" s="1">
        <v>12</v>
      </c>
      <c r="D181" s="1">
        <v>3</v>
      </c>
      <c r="E181" s="1">
        <v>647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f t="shared" si="6"/>
        <v>732.73012466627586</v>
      </c>
      <c r="L181" s="1">
        <f t="shared" si="7"/>
        <v>7349.6542752952</v>
      </c>
      <c r="M181" s="1">
        <f t="shared" si="8"/>
        <v>-85.730124666275856</v>
      </c>
    </row>
    <row r="182" spans="2:13" x14ac:dyDescent="0.2">
      <c r="B182" s="1">
        <v>9</v>
      </c>
      <c r="C182" s="1">
        <v>13</v>
      </c>
      <c r="D182" s="1">
        <v>4</v>
      </c>
      <c r="E182" s="1">
        <v>851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f t="shared" si="6"/>
        <v>768.82466336960158</v>
      </c>
      <c r="L182" s="1">
        <f t="shared" si="7"/>
        <v>6752.7859503193004</v>
      </c>
      <c r="M182" s="1">
        <f t="shared" si="8"/>
        <v>82.175336630398419</v>
      </c>
    </row>
    <row r="183" spans="2:13" x14ac:dyDescent="0.2">
      <c r="B183" s="1">
        <v>9</v>
      </c>
      <c r="C183" s="1">
        <v>14</v>
      </c>
      <c r="D183" s="1">
        <v>5</v>
      </c>
      <c r="E183" s="1">
        <v>1559</v>
      </c>
      <c r="F183" s="1" t="s">
        <v>5</v>
      </c>
      <c r="G183" s="1">
        <v>1</v>
      </c>
      <c r="H183" s="1">
        <v>0</v>
      </c>
      <c r="I183" s="1">
        <v>0</v>
      </c>
      <c r="J183" s="1">
        <v>0</v>
      </c>
      <c r="K183" s="1">
        <f t="shared" si="6"/>
        <v>1580.347812588421</v>
      </c>
      <c r="L183" s="1">
        <f t="shared" si="7"/>
        <v>455.72910231034581</v>
      </c>
      <c r="M183" s="1">
        <f t="shared" si="8"/>
        <v>-21.347812588420993</v>
      </c>
    </row>
    <row r="184" spans="2:13" x14ac:dyDescent="0.2">
      <c r="B184" s="1">
        <v>9</v>
      </c>
      <c r="C184" s="1">
        <v>17</v>
      </c>
      <c r="D184" s="1">
        <v>1</v>
      </c>
      <c r="E184" s="1">
        <v>1090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f t="shared" si="6"/>
        <v>986.42961505879452</v>
      </c>
      <c r="L184" s="1">
        <f t="shared" si="7"/>
        <v>10726.824636869482</v>
      </c>
      <c r="M184" s="1">
        <f t="shared" si="8"/>
        <v>103.57038494120548</v>
      </c>
    </row>
    <row r="185" spans="2:13" x14ac:dyDescent="0.2">
      <c r="B185" s="1">
        <v>9</v>
      </c>
      <c r="C185" s="1">
        <v>18</v>
      </c>
      <c r="D185" s="1">
        <v>2</v>
      </c>
      <c r="E185" s="1">
        <v>404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f t="shared" si="6"/>
        <v>743.87992714324082</v>
      </c>
      <c r="L185" s="1">
        <f t="shared" si="7"/>
        <v>115518.36487489469</v>
      </c>
      <c r="M185" s="1">
        <f t="shared" si="8"/>
        <v>-339.87992714324082</v>
      </c>
    </row>
    <row r="186" spans="2:13" x14ac:dyDescent="0.2">
      <c r="B186" s="1">
        <v>9</v>
      </c>
      <c r="C186" s="1">
        <v>19</v>
      </c>
      <c r="D186" s="1">
        <v>3</v>
      </c>
      <c r="E186" s="1">
        <v>586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f t="shared" si="6"/>
        <v>732.73012466627586</v>
      </c>
      <c r="L186" s="1">
        <f t="shared" si="7"/>
        <v>21529.729484580854</v>
      </c>
      <c r="M186" s="1">
        <f t="shared" si="8"/>
        <v>-146.73012466627586</v>
      </c>
    </row>
    <row r="187" spans="2:13" x14ac:dyDescent="0.2">
      <c r="B187" s="1">
        <v>9</v>
      </c>
      <c r="C187" s="1">
        <v>20</v>
      </c>
      <c r="D187" s="1">
        <v>4</v>
      </c>
      <c r="E187" s="1">
        <v>683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f t="shared" si="6"/>
        <v>768.82466336960158</v>
      </c>
      <c r="L187" s="1">
        <f t="shared" si="7"/>
        <v>7365.8728425054314</v>
      </c>
      <c r="M187" s="1">
        <f t="shared" si="8"/>
        <v>-85.824663369601581</v>
      </c>
    </row>
    <row r="188" spans="2:13" x14ac:dyDescent="0.2">
      <c r="B188" s="1">
        <v>9</v>
      </c>
      <c r="C188" s="1">
        <v>21</v>
      </c>
      <c r="D188" s="1">
        <v>5</v>
      </c>
      <c r="E188" s="1">
        <v>1124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f t="shared" si="6"/>
        <v>1183.4964804852316</v>
      </c>
      <c r="L188" s="1">
        <f t="shared" si="7"/>
        <v>3539.8311901295428</v>
      </c>
      <c r="M188" s="1">
        <f t="shared" si="8"/>
        <v>-59.496480485231586</v>
      </c>
    </row>
    <row r="189" spans="2:13" x14ac:dyDescent="0.2">
      <c r="B189" s="1">
        <v>9</v>
      </c>
      <c r="C189" s="1">
        <v>24</v>
      </c>
      <c r="D189" s="1">
        <v>1</v>
      </c>
      <c r="E189" s="1">
        <v>953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f t="shared" si="6"/>
        <v>986.42961505879452</v>
      </c>
      <c r="L189" s="1">
        <f t="shared" si="7"/>
        <v>1117.5391629791816</v>
      </c>
      <c r="M189" s="1">
        <f t="shared" si="8"/>
        <v>-33.429615058794525</v>
      </c>
    </row>
    <row r="190" spans="2:13" x14ac:dyDescent="0.2">
      <c r="B190" s="1">
        <v>9</v>
      </c>
      <c r="C190" s="1">
        <v>25</v>
      </c>
      <c r="D190" s="1">
        <v>2</v>
      </c>
      <c r="E190" s="1">
        <v>697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f t="shared" si="6"/>
        <v>743.87992714324082</v>
      </c>
      <c r="L190" s="1">
        <f t="shared" si="7"/>
        <v>2197.7275689555672</v>
      </c>
      <c r="M190" s="1">
        <f t="shared" si="8"/>
        <v>-46.87992714324082</v>
      </c>
    </row>
    <row r="191" spans="2:13" x14ac:dyDescent="0.2">
      <c r="B191" s="1">
        <v>9</v>
      </c>
      <c r="C191" s="1">
        <v>26</v>
      </c>
      <c r="D191" s="1">
        <v>3</v>
      </c>
      <c r="E191" s="1">
        <v>727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f t="shared" si="6"/>
        <v>732.73012466627586</v>
      </c>
      <c r="L191" s="1">
        <f t="shared" si="7"/>
        <v>32.834328691062986</v>
      </c>
      <c r="M191" s="1">
        <f t="shared" si="8"/>
        <v>-5.7301246662758558</v>
      </c>
    </row>
    <row r="192" spans="2:13" x14ac:dyDescent="0.2">
      <c r="B192" s="1">
        <v>9</v>
      </c>
      <c r="C192" s="1">
        <v>27</v>
      </c>
      <c r="D192" s="1">
        <v>4</v>
      </c>
      <c r="E192" s="1">
        <v>678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f t="shared" si="6"/>
        <v>768.82466336960158</v>
      </c>
      <c r="L192" s="1">
        <f t="shared" si="7"/>
        <v>8249.1194762014475</v>
      </c>
      <c r="M192" s="1">
        <f t="shared" si="8"/>
        <v>-90.824663369601581</v>
      </c>
    </row>
    <row r="193" spans="2:13" x14ac:dyDescent="0.2">
      <c r="B193" s="1">
        <v>9</v>
      </c>
      <c r="C193" s="1">
        <v>28</v>
      </c>
      <c r="D193" s="1">
        <v>5</v>
      </c>
      <c r="E193" s="1">
        <v>1761</v>
      </c>
      <c r="F193" s="1" t="s">
        <v>5</v>
      </c>
      <c r="G193" s="1">
        <v>1</v>
      </c>
      <c r="H193" s="1">
        <v>0</v>
      </c>
      <c r="I193" s="1">
        <v>0</v>
      </c>
      <c r="J193" s="1">
        <v>0</v>
      </c>
      <c r="K193" s="1">
        <f t="shared" si="6"/>
        <v>1580.347812588421</v>
      </c>
      <c r="L193" s="1">
        <f t="shared" si="7"/>
        <v>32635.212816588264</v>
      </c>
      <c r="M193" s="1">
        <f t="shared" si="8"/>
        <v>180.65218741157901</v>
      </c>
    </row>
    <row r="194" spans="2:13" x14ac:dyDescent="0.2">
      <c r="B194" s="1">
        <v>10</v>
      </c>
      <c r="C194" s="1">
        <v>1</v>
      </c>
      <c r="D194" s="1">
        <v>1</v>
      </c>
      <c r="E194" s="1">
        <v>1615</v>
      </c>
      <c r="F194" s="1" t="s">
        <v>6</v>
      </c>
      <c r="G194" s="1">
        <v>0</v>
      </c>
      <c r="H194" s="1">
        <v>1</v>
      </c>
      <c r="I194" s="1">
        <v>0</v>
      </c>
      <c r="J194" s="1">
        <v>0</v>
      </c>
      <c r="K194" s="1">
        <f t="shared" si="6"/>
        <v>1415.8856020501166</v>
      </c>
      <c r="L194" s="1">
        <f t="shared" si="7"/>
        <v>39646.543470944518</v>
      </c>
      <c r="M194" s="1">
        <f t="shared" si="8"/>
        <v>199.11439794988337</v>
      </c>
    </row>
    <row r="195" spans="2:13" x14ac:dyDescent="0.2">
      <c r="B195" s="1">
        <v>10</v>
      </c>
      <c r="C195" s="1">
        <v>2</v>
      </c>
      <c r="D195" s="1">
        <v>2</v>
      </c>
      <c r="E195" s="1">
        <v>1019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f t="shared" si="6"/>
        <v>778.44151366502558</v>
      </c>
      <c r="L195" s="1">
        <f t="shared" si="7"/>
        <v>57868.38534777407</v>
      </c>
      <c r="M195" s="1">
        <f t="shared" si="8"/>
        <v>240.55848633497442</v>
      </c>
    </row>
    <row r="196" spans="2:13" x14ac:dyDescent="0.2">
      <c r="B196" s="1">
        <v>10</v>
      </c>
      <c r="C196" s="1">
        <v>3</v>
      </c>
      <c r="D196" s="1">
        <v>3</v>
      </c>
      <c r="E196" s="1">
        <v>854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f t="shared" si="6"/>
        <v>767.29171118806062</v>
      </c>
      <c r="L196" s="1">
        <f t="shared" si="7"/>
        <v>7518.3273486946928</v>
      </c>
      <c r="M196" s="1">
        <f t="shared" si="8"/>
        <v>86.708288811939383</v>
      </c>
    </row>
    <row r="197" spans="2:13" x14ac:dyDescent="0.2">
      <c r="B197" s="1">
        <v>10</v>
      </c>
      <c r="C197" s="1">
        <v>4</v>
      </c>
      <c r="D197" s="1">
        <v>4</v>
      </c>
      <c r="E197" s="1">
        <v>897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f t="shared" ref="K197:K257" si="9">$O$26+VLOOKUP(B197,$N$14:$O$25,2)+VLOOKUP(D197,$N$4:$O$8,2)+G197*$O$9+H197*$O$10+I197*$O$11+J197*$O$12</f>
        <v>803.38624989138634</v>
      </c>
      <c r="L197" s="1">
        <f t="shared" ref="L197:L257" si="10">(E197-K197)^2</f>
        <v>8763.5342093979634</v>
      </c>
      <c r="M197" s="1">
        <f t="shared" ref="M197:M257" si="11">E197-K197</f>
        <v>93.613750108613658</v>
      </c>
    </row>
    <row r="198" spans="2:13" x14ac:dyDescent="0.2">
      <c r="B198" s="1">
        <v>10</v>
      </c>
      <c r="C198" s="1">
        <v>5</v>
      </c>
      <c r="D198" s="1">
        <v>5</v>
      </c>
      <c r="E198" s="1">
        <v>1307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f t="shared" si="9"/>
        <v>1218.0580670070165</v>
      </c>
      <c r="L198" s="1">
        <f t="shared" si="10"/>
        <v>7910.6674445283734</v>
      </c>
      <c r="M198" s="1">
        <f t="shared" si="11"/>
        <v>88.941932992983538</v>
      </c>
    </row>
    <row r="199" spans="2:13" x14ac:dyDescent="0.2">
      <c r="B199" s="1">
        <v>10</v>
      </c>
      <c r="C199" s="1">
        <v>8</v>
      </c>
      <c r="D199" s="1">
        <v>1</v>
      </c>
      <c r="E199" s="1">
        <v>796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f t="shared" si="9"/>
        <v>1020.9912015805793</v>
      </c>
      <c r="L199" s="1">
        <f t="shared" si="10"/>
        <v>50621.040788672864</v>
      </c>
      <c r="M199" s="1">
        <f t="shared" si="11"/>
        <v>-224.99120158057929</v>
      </c>
    </row>
    <row r="200" spans="2:13" x14ac:dyDescent="0.2">
      <c r="B200" s="1">
        <v>10</v>
      </c>
      <c r="C200" s="1">
        <v>9</v>
      </c>
      <c r="D200" s="1">
        <v>2</v>
      </c>
      <c r="E200" s="1">
        <v>648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f t="shared" si="9"/>
        <v>778.44151366502558</v>
      </c>
      <c r="L200" s="1">
        <f t="shared" si="10"/>
        <v>17014.988487223054</v>
      </c>
      <c r="M200" s="1">
        <f t="shared" si="11"/>
        <v>-130.44151366502558</v>
      </c>
    </row>
    <row r="201" spans="2:13" x14ac:dyDescent="0.2">
      <c r="B201" s="1">
        <v>10</v>
      </c>
      <c r="C201" s="1">
        <v>10</v>
      </c>
      <c r="D201" s="1">
        <v>3</v>
      </c>
      <c r="E201" s="1">
        <v>735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f t="shared" si="9"/>
        <v>767.29171118806062</v>
      </c>
      <c r="L201" s="1">
        <f t="shared" si="10"/>
        <v>1042.7546114531192</v>
      </c>
      <c r="M201" s="1">
        <f t="shared" si="11"/>
        <v>-32.291711188060617</v>
      </c>
    </row>
    <row r="202" spans="2:13" x14ac:dyDescent="0.2">
      <c r="B202" s="1">
        <v>10</v>
      </c>
      <c r="C202" s="1">
        <v>11</v>
      </c>
      <c r="D202" s="1">
        <v>4</v>
      </c>
      <c r="E202" s="1">
        <v>843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f t="shared" si="9"/>
        <v>803.38624989138634</v>
      </c>
      <c r="L202" s="1">
        <f t="shared" si="10"/>
        <v>1569.2491976676886</v>
      </c>
      <c r="M202" s="1">
        <f t="shared" si="11"/>
        <v>39.613750108613658</v>
      </c>
    </row>
    <row r="203" spans="2:13" x14ac:dyDescent="0.2">
      <c r="B203" s="1">
        <v>10</v>
      </c>
      <c r="C203" s="1">
        <v>12</v>
      </c>
      <c r="D203" s="1">
        <v>5</v>
      </c>
      <c r="E203" s="1">
        <v>1759</v>
      </c>
      <c r="F203" s="1" t="s">
        <v>5</v>
      </c>
      <c r="G203" s="1">
        <v>1</v>
      </c>
      <c r="H203" s="1">
        <v>0</v>
      </c>
      <c r="I203" s="1">
        <v>0</v>
      </c>
      <c r="J203" s="1">
        <v>0</v>
      </c>
      <c r="K203" s="1">
        <f t="shared" si="9"/>
        <v>1614.9093991102059</v>
      </c>
      <c r="L203" s="1">
        <f t="shared" si="10"/>
        <v>20762.101264781941</v>
      </c>
      <c r="M203" s="1">
        <f t="shared" si="11"/>
        <v>144.09060088979413</v>
      </c>
    </row>
    <row r="204" spans="2:13" x14ac:dyDescent="0.2">
      <c r="B204" s="1">
        <v>10</v>
      </c>
      <c r="C204" s="1">
        <v>15</v>
      </c>
      <c r="D204" s="1">
        <v>1</v>
      </c>
      <c r="E204" s="1">
        <v>1151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f t="shared" si="9"/>
        <v>1020.9912015805793</v>
      </c>
      <c r="L204" s="1">
        <f t="shared" si="10"/>
        <v>16902.287666461569</v>
      </c>
      <c r="M204" s="1">
        <f t="shared" si="11"/>
        <v>130.00879841942071</v>
      </c>
    </row>
    <row r="205" spans="2:13" x14ac:dyDescent="0.2">
      <c r="B205" s="1">
        <v>10</v>
      </c>
      <c r="C205" s="1">
        <v>16</v>
      </c>
      <c r="D205" s="1">
        <v>2</v>
      </c>
      <c r="E205" s="1">
        <v>752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f t="shared" si="9"/>
        <v>778.44151366502558</v>
      </c>
      <c r="L205" s="1">
        <f t="shared" si="10"/>
        <v>699.15364489773458</v>
      </c>
      <c r="M205" s="1">
        <f t="shared" si="11"/>
        <v>-26.441513665025582</v>
      </c>
    </row>
    <row r="206" spans="2:13" x14ac:dyDescent="0.2">
      <c r="B206" s="1">
        <v>10</v>
      </c>
      <c r="C206" s="1">
        <v>17</v>
      </c>
      <c r="D206" s="1">
        <v>3</v>
      </c>
      <c r="E206" s="1">
        <v>693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f t="shared" si="9"/>
        <v>767.29171118806062</v>
      </c>
      <c r="L206" s="1">
        <f t="shared" si="10"/>
        <v>5519.2583512502115</v>
      </c>
      <c r="M206" s="1">
        <f t="shared" si="11"/>
        <v>-74.291711188060617</v>
      </c>
    </row>
    <row r="207" spans="2:13" x14ac:dyDescent="0.2">
      <c r="B207" s="1">
        <v>10</v>
      </c>
      <c r="C207" s="1">
        <v>18</v>
      </c>
      <c r="D207" s="1">
        <v>4</v>
      </c>
      <c r="E207" s="1">
        <v>649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f t="shared" si="9"/>
        <v>803.38624989138634</v>
      </c>
      <c r="L207" s="1">
        <f t="shared" si="10"/>
        <v>23835.114155525589</v>
      </c>
      <c r="M207" s="1">
        <f t="shared" si="11"/>
        <v>-154.38624989138634</v>
      </c>
    </row>
    <row r="208" spans="2:13" x14ac:dyDescent="0.2">
      <c r="B208" s="1">
        <v>10</v>
      </c>
      <c r="C208" s="1">
        <v>19</v>
      </c>
      <c r="D208" s="1">
        <v>5</v>
      </c>
      <c r="E208" s="1">
        <v>1158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f t="shared" si="9"/>
        <v>1218.0580670070165</v>
      </c>
      <c r="L208" s="1">
        <f t="shared" si="10"/>
        <v>3606.9714126192794</v>
      </c>
      <c r="M208" s="1">
        <f t="shared" si="11"/>
        <v>-60.058067007016462</v>
      </c>
    </row>
    <row r="209" spans="2:13" x14ac:dyDescent="0.2">
      <c r="B209" s="1">
        <v>10</v>
      </c>
      <c r="C209" s="1">
        <v>22</v>
      </c>
      <c r="D209" s="1">
        <v>1</v>
      </c>
      <c r="E209" s="1">
        <v>931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f t="shared" si="9"/>
        <v>1020.9912015805793</v>
      </c>
      <c r="L209" s="1">
        <f t="shared" si="10"/>
        <v>8098.4163619164556</v>
      </c>
      <c r="M209" s="1">
        <f t="shared" si="11"/>
        <v>-89.991201580579286</v>
      </c>
    </row>
    <row r="210" spans="2:13" x14ac:dyDescent="0.2">
      <c r="B210" s="1">
        <v>10</v>
      </c>
      <c r="C210" s="1">
        <v>23</v>
      </c>
      <c r="D210" s="1">
        <v>2</v>
      </c>
      <c r="E210" s="1">
        <v>761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f t="shared" si="9"/>
        <v>778.44151366502558</v>
      </c>
      <c r="L210" s="1">
        <f t="shared" si="10"/>
        <v>304.20639892727411</v>
      </c>
      <c r="M210" s="1">
        <f t="shared" si="11"/>
        <v>-17.441513665025582</v>
      </c>
    </row>
    <row r="211" spans="2:13" x14ac:dyDescent="0.2">
      <c r="B211" s="1">
        <v>10</v>
      </c>
      <c r="C211" s="1">
        <v>24</v>
      </c>
      <c r="D211" s="1">
        <v>3</v>
      </c>
      <c r="E211" s="1">
        <v>670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f t="shared" si="9"/>
        <v>767.29171118806062</v>
      </c>
      <c r="L211" s="1">
        <f t="shared" si="10"/>
        <v>9465.6770659009999</v>
      </c>
      <c r="M211" s="1">
        <f t="shared" si="11"/>
        <v>-97.291711188060617</v>
      </c>
    </row>
    <row r="212" spans="2:13" x14ac:dyDescent="0.2">
      <c r="B212" s="1">
        <v>10</v>
      </c>
      <c r="C212" s="1">
        <v>25</v>
      </c>
      <c r="D212" s="1">
        <v>4</v>
      </c>
      <c r="E212" s="1">
        <v>820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f t="shared" si="9"/>
        <v>803.38624989138634</v>
      </c>
      <c r="L212" s="1">
        <f t="shared" si="10"/>
        <v>276.01669267146036</v>
      </c>
      <c r="M212" s="1">
        <f t="shared" si="11"/>
        <v>16.613750108613658</v>
      </c>
    </row>
    <row r="213" spans="2:13" x14ac:dyDescent="0.2">
      <c r="B213" s="1">
        <v>10</v>
      </c>
      <c r="C213" s="1">
        <v>26</v>
      </c>
      <c r="D213" s="1">
        <v>5</v>
      </c>
      <c r="E213" s="1">
        <v>1543</v>
      </c>
      <c r="F213" s="1" t="s">
        <v>5</v>
      </c>
      <c r="G213" s="1">
        <v>1</v>
      </c>
      <c r="H213" s="1">
        <v>0</v>
      </c>
      <c r="I213" s="1">
        <v>0</v>
      </c>
      <c r="J213" s="1">
        <v>0</v>
      </c>
      <c r="K213" s="1">
        <f t="shared" si="9"/>
        <v>1614.9093991102059</v>
      </c>
      <c r="L213" s="1">
        <f t="shared" si="10"/>
        <v>5170.9616803908766</v>
      </c>
      <c r="M213" s="1">
        <f t="shared" si="11"/>
        <v>-71.909399110205868</v>
      </c>
    </row>
    <row r="214" spans="2:13" x14ac:dyDescent="0.2">
      <c r="B214" s="1">
        <v>10</v>
      </c>
      <c r="C214" s="1">
        <v>29</v>
      </c>
      <c r="D214" s="1">
        <v>1</v>
      </c>
      <c r="E214" s="1">
        <v>974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f t="shared" si="9"/>
        <v>1020.9912015805793</v>
      </c>
      <c r="L214" s="1">
        <f t="shared" si="10"/>
        <v>2208.1730259866372</v>
      </c>
      <c r="M214" s="1">
        <f t="shared" si="11"/>
        <v>-46.991201580579286</v>
      </c>
    </row>
    <row r="215" spans="2:13" x14ac:dyDescent="0.2">
      <c r="B215" s="1">
        <v>10</v>
      </c>
      <c r="C215" s="1">
        <v>30</v>
      </c>
      <c r="D215" s="1">
        <v>2</v>
      </c>
      <c r="E215" s="1">
        <v>685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f t="shared" si="9"/>
        <v>778.44151366502558</v>
      </c>
      <c r="L215" s="1">
        <f t="shared" si="10"/>
        <v>8731.3164760111631</v>
      </c>
      <c r="M215" s="1">
        <f t="shared" si="11"/>
        <v>-93.441513665025582</v>
      </c>
    </row>
    <row r="216" spans="2:13" x14ac:dyDescent="0.2">
      <c r="B216" s="1">
        <v>10</v>
      </c>
      <c r="C216" s="1">
        <v>31</v>
      </c>
      <c r="D216" s="1">
        <v>3</v>
      </c>
      <c r="E216" s="1">
        <v>848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f t="shared" si="9"/>
        <v>767.29171118806062</v>
      </c>
      <c r="L216" s="1">
        <f t="shared" si="10"/>
        <v>6513.8278829514202</v>
      </c>
      <c r="M216" s="1">
        <f t="shared" si="11"/>
        <v>80.708288811939383</v>
      </c>
    </row>
    <row r="217" spans="2:13" x14ac:dyDescent="0.2">
      <c r="B217" s="1">
        <v>11</v>
      </c>
      <c r="C217" s="1">
        <v>1</v>
      </c>
      <c r="D217" s="1">
        <v>4</v>
      </c>
      <c r="E217" s="1">
        <v>1406</v>
      </c>
      <c r="F217" s="1" t="s">
        <v>6</v>
      </c>
      <c r="G217" s="1">
        <v>0</v>
      </c>
      <c r="H217" s="1">
        <v>1</v>
      </c>
      <c r="I217" s="1">
        <v>0</v>
      </c>
      <c r="J217" s="1">
        <v>0</v>
      </c>
      <c r="K217" s="1">
        <f t="shared" si="9"/>
        <v>1208.5211391306873</v>
      </c>
      <c r="L217" s="1">
        <f t="shared" si="10"/>
        <v>38997.900490241365</v>
      </c>
      <c r="M217" s="1">
        <f t="shared" si="11"/>
        <v>197.47886086931271</v>
      </c>
    </row>
    <row r="218" spans="2:13" x14ac:dyDescent="0.2">
      <c r="B218" s="1">
        <v>11</v>
      </c>
      <c r="C218" s="1">
        <v>2</v>
      </c>
      <c r="D218" s="1">
        <v>5</v>
      </c>
      <c r="E218" s="1">
        <v>1578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f t="shared" si="9"/>
        <v>1228.2985557767799</v>
      </c>
      <c r="L218" s="1">
        <f t="shared" si="10"/>
        <v>122291.10009180589</v>
      </c>
      <c r="M218" s="1">
        <f t="shared" si="11"/>
        <v>349.70144422322005</v>
      </c>
    </row>
    <row r="219" spans="2:13" x14ac:dyDescent="0.2">
      <c r="B219" s="1">
        <v>11</v>
      </c>
      <c r="C219" s="1">
        <v>5</v>
      </c>
      <c r="D219" s="1">
        <v>1</v>
      </c>
      <c r="E219" s="1">
        <v>1004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f t="shared" si="9"/>
        <v>1031.2316903503429</v>
      </c>
      <c r="L219" s="1">
        <f t="shared" si="10"/>
        <v>741.56495933695794</v>
      </c>
      <c r="M219" s="1">
        <f t="shared" si="11"/>
        <v>-27.231690350342888</v>
      </c>
    </row>
    <row r="220" spans="2:13" x14ac:dyDescent="0.2">
      <c r="B220" s="1">
        <v>11</v>
      </c>
      <c r="C220" s="1">
        <v>6</v>
      </c>
      <c r="D220" s="1">
        <v>2</v>
      </c>
      <c r="E220" s="1">
        <v>742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f t="shared" si="9"/>
        <v>788.68200243478907</v>
      </c>
      <c r="L220" s="1">
        <f t="shared" si="10"/>
        <v>2179.2093513216528</v>
      </c>
      <c r="M220" s="1">
        <f t="shared" si="11"/>
        <v>-46.682002434789069</v>
      </c>
    </row>
    <row r="221" spans="2:13" x14ac:dyDescent="0.2">
      <c r="B221" s="1">
        <v>11</v>
      </c>
      <c r="C221" s="1">
        <v>7</v>
      </c>
      <c r="D221" s="1">
        <v>3</v>
      </c>
      <c r="E221" s="1">
        <v>685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f t="shared" si="9"/>
        <v>777.5321999578241</v>
      </c>
      <c r="L221" s="1">
        <f t="shared" si="10"/>
        <v>8562.208029034744</v>
      </c>
      <c r="M221" s="1">
        <f t="shared" si="11"/>
        <v>-92.532199957824105</v>
      </c>
    </row>
    <row r="222" spans="2:13" x14ac:dyDescent="0.2">
      <c r="B222" s="1">
        <v>11</v>
      </c>
      <c r="C222" s="1">
        <v>8</v>
      </c>
      <c r="D222" s="1">
        <v>4</v>
      </c>
      <c r="E222" s="1">
        <v>800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f t="shared" si="9"/>
        <v>813.62673866114983</v>
      </c>
      <c r="L222" s="1">
        <f t="shared" si="10"/>
        <v>185.68800653927545</v>
      </c>
      <c r="M222" s="1">
        <f t="shared" si="11"/>
        <v>-13.62673866114983</v>
      </c>
    </row>
    <row r="223" spans="2:13" x14ac:dyDescent="0.2">
      <c r="B223" s="1">
        <v>11</v>
      </c>
      <c r="C223" s="1">
        <v>9</v>
      </c>
      <c r="D223" s="1">
        <v>5</v>
      </c>
      <c r="E223" s="1">
        <v>1454</v>
      </c>
      <c r="F223" s="1" t="s">
        <v>5</v>
      </c>
      <c r="G223" s="1">
        <v>1</v>
      </c>
      <c r="H223" s="1">
        <v>0</v>
      </c>
      <c r="I223" s="1">
        <v>0</v>
      </c>
      <c r="J223" s="1">
        <v>0</v>
      </c>
      <c r="K223" s="1">
        <f t="shared" si="9"/>
        <v>1625.1498878799694</v>
      </c>
      <c r="L223" s="1">
        <f t="shared" si="10"/>
        <v>29292.28412132608</v>
      </c>
      <c r="M223" s="1">
        <f t="shared" si="11"/>
        <v>-171.14988787996936</v>
      </c>
    </row>
    <row r="224" spans="2:13" x14ac:dyDescent="0.2">
      <c r="B224" s="1">
        <v>11</v>
      </c>
      <c r="C224" s="1">
        <v>12</v>
      </c>
      <c r="D224" s="1">
        <v>1</v>
      </c>
      <c r="E224" s="1">
        <v>890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f t="shared" si="9"/>
        <v>1031.2316903503429</v>
      </c>
      <c r="L224" s="1">
        <f t="shared" si="10"/>
        <v>19946.390359215136</v>
      </c>
      <c r="M224" s="1">
        <f t="shared" si="11"/>
        <v>-141.23169035034289</v>
      </c>
    </row>
    <row r="225" spans="2:13" x14ac:dyDescent="0.2">
      <c r="B225" s="1">
        <v>11</v>
      </c>
      <c r="C225" s="1">
        <v>13</v>
      </c>
      <c r="D225" s="1">
        <v>2</v>
      </c>
      <c r="E225" s="1">
        <v>693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f t="shared" si="9"/>
        <v>788.68200243478907</v>
      </c>
      <c r="L225" s="1">
        <f t="shared" si="10"/>
        <v>9155.0455899309818</v>
      </c>
      <c r="M225" s="1">
        <f t="shared" si="11"/>
        <v>-95.682002434789069</v>
      </c>
    </row>
    <row r="226" spans="2:13" x14ac:dyDescent="0.2">
      <c r="B226" s="1">
        <v>11</v>
      </c>
      <c r="C226" s="1">
        <v>14</v>
      </c>
      <c r="D226" s="1">
        <v>3</v>
      </c>
      <c r="E226" s="1">
        <v>693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f t="shared" si="9"/>
        <v>777.5321999578241</v>
      </c>
      <c r="L226" s="1">
        <f t="shared" si="10"/>
        <v>7145.6928297095574</v>
      </c>
      <c r="M226" s="1">
        <f t="shared" si="11"/>
        <v>-84.532199957824105</v>
      </c>
    </row>
    <row r="227" spans="2:13" x14ac:dyDescent="0.2">
      <c r="B227" s="1">
        <v>11</v>
      </c>
      <c r="C227" s="1">
        <v>15</v>
      </c>
      <c r="D227" s="1">
        <v>4</v>
      </c>
      <c r="E227" s="1">
        <v>914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f t="shared" si="9"/>
        <v>813.62673866114983</v>
      </c>
      <c r="L227" s="1">
        <f t="shared" si="10"/>
        <v>10074.791591797115</v>
      </c>
      <c r="M227" s="1">
        <f t="shared" si="11"/>
        <v>100.37326133885017</v>
      </c>
    </row>
    <row r="228" spans="2:13" x14ac:dyDescent="0.2">
      <c r="B228" s="1">
        <v>11</v>
      </c>
      <c r="C228" s="1">
        <v>16</v>
      </c>
      <c r="D228" s="1">
        <v>5</v>
      </c>
      <c r="E228" s="1">
        <v>1271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f t="shared" si="9"/>
        <v>1228.2985557767799</v>
      </c>
      <c r="L228" s="1">
        <f t="shared" si="10"/>
        <v>1823.413338748773</v>
      </c>
      <c r="M228" s="1">
        <f t="shared" si="11"/>
        <v>42.701444223220051</v>
      </c>
    </row>
    <row r="229" spans="2:13" x14ac:dyDescent="0.2">
      <c r="B229" s="1">
        <v>11</v>
      </c>
      <c r="C229" s="1">
        <v>19</v>
      </c>
      <c r="D229" s="1">
        <v>1</v>
      </c>
      <c r="E229" s="1">
        <v>1031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f t="shared" si="9"/>
        <v>1031.2316903503429</v>
      </c>
      <c r="L229" s="1">
        <f t="shared" si="10"/>
        <v>5.3680418442009971E-2</v>
      </c>
      <c r="M229" s="1">
        <f t="shared" si="11"/>
        <v>-0.23169035034288754</v>
      </c>
    </row>
    <row r="230" spans="2:13" x14ac:dyDescent="0.2">
      <c r="B230" s="1">
        <v>11</v>
      </c>
      <c r="C230" s="1">
        <v>20</v>
      </c>
      <c r="D230" s="1">
        <v>2</v>
      </c>
      <c r="E230" s="1">
        <v>949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f t="shared" si="9"/>
        <v>788.68200243478907</v>
      </c>
      <c r="L230" s="1">
        <f t="shared" si="10"/>
        <v>25701.860343318978</v>
      </c>
      <c r="M230" s="1">
        <f t="shared" si="11"/>
        <v>160.31799756521093</v>
      </c>
    </row>
    <row r="231" spans="2:13" x14ac:dyDescent="0.2">
      <c r="B231" s="1">
        <v>11</v>
      </c>
      <c r="C231" s="1">
        <v>21</v>
      </c>
      <c r="D231" s="1">
        <v>3</v>
      </c>
      <c r="E231" s="1">
        <v>1356</v>
      </c>
      <c r="F231" s="1" t="s">
        <v>7</v>
      </c>
      <c r="G231" s="1">
        <v>0</v>
      </c>
      <c r="H231" s="1">
        <v>0</v>
      </c>
      <c r="I231" s="1">
        <v>1</v>
      </c>
      <c r="J231" s="1">
        <v>0</v>
      </c>
      <c r="K231" s="1">
        <f t="shared" si="9"/>
        <v>982.82499204714895</v>
      </c>
      <c r="L231" s="1">
        <f t="shared" si="10"/>
        <v>139259.58656061045</v>
      </c>
      <c r="M231" s="1">
        <f t="shared" si="11"/>
        <v>373.17500795285105</v>
      </c>
    </row>
    <row r="232" spans="2:13" x14ac:dyDescent="0.2">
      <c r="B232" s="1">
        <v>11</v>
      </c>
      <c r="C232" s="1">
        <v>23</v>
      </c>
      <c r="D232" s="1">
        <v>5</v>
      </c>
      <c r="E232" s="1">
        <v>1085</v>
      </c>
      <c r="F232" s="1" t="s">
        <v>8</v>
      </c>
      <c r="G232" s="1">
        <v>0</v>
      </c>
      <c r="H232" s="1">
        <v>0</v>
      </c>
      <c r="I232" s="1">
        <v>0</v>
      </c>
      <c r="J232" s="1">
        <v>1</v>
      </c>
      <c r="K232" s="1">
        <f t="shared" si="9"/>
        <v>1482.5796315022965</v>
      </c>
      <c r="L232" s="1">
        <f t="shared" si="10"/>
        <v>158069.56338550185</v>
      </c>
      <c r="M232" s="1">
        <f t="shared" si="11"/>
        <v>-397.57963150229648</v>
      </c>
    </row>
    <row r="233" spans="2:13" x14ac:dyDescent="0.2">
      <c r="B233" s="1">
        <v>11</v>
      </c>
      <c r="C233" s="1">
        <v>26</v>
      </c>
      <c r="D233" s="1">
        <v>1</v>
      </c>
      <c r="E233" s="1">
        <v>1063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f t="shared" si="9"/>
        <v>1031.2316903503429</v>
      </c>
      <c r="L233" s="1">
        <f t="shared" si="10"/>
        <v>1009.2254979964972</v>
      </c>
      <c r="M233" s="1">
        <f t="shared" si="11"/>
        <v>31.768309649657112</v>
      </c>
    </row>
    <row r="234" spans="2:13" x14ac:dyDescent="0.2">
      <c r="B234" s="1">
        <v>11</v>
      </c>
      <c r="C234" s="1">
        <v>27</v>
      </c>
      <c r="D234" s="1">
        <v>2</v>
      </c>
      <c r="E234" s="1">
        <v>797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f t="shared" si="9"/>
        <v>788.68200243478907</v>
      </c>
      <c r="L234" s="1">
        <f t="shared" si="10"/>
        <v>69.18908349485497</v>
      </c>
      <c r="M234" s="1">
        <f t="shared" si="11"/>
        <v>8.3179975652109306</v>
      </c>
    </row>
    <row r="235" spans="2:13" x14ac:dyDescent="0.2">
      <c r="B235" s="1">
        <v>11</v>
      </c>
      <c r="C235" s="1">
        <v>28</v>
      </c>
      <c r="D235" s="1">
        <v>3</v>
      </c>
      <c r="E235" s="1">
        <v>632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f t="shared" si="9"/>
        <v>777.5321999578241</v>
      </c>
      <c r="L235" s="1">
        <f t="shared" si="10"/>
        <v>21179.6212245641</v>
      </c>
      <c r="M235" s="1">
        <f t="shared" si="11"/>
        <v>-145.5321999578241</v>
      </c>
    </row>
    <row r="236" spans="2:13" x14ac:dyDescent="0.2">
      <c r="B236" s="1">
        <v>11</v>
      </c>
      <c r="C236" s="1">
        <v>29</v>
      </c>
      <c r="D236" s="1">
        <v>4</v>
      </c>
      <c r="E236" s="1">
        <v>698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f t="shared" si="9"/>
        <v>813.62673866114983</v>
      </c>
      <c r="L236" s="1">
        <f t="shared" si="10"/>
        <v>13369.542693413841</v>
      </c>
      <c r="M236" s="1">
        <f t="shared" si="11"/>
        <v>-115.62673866114983</v>
      </c>
    </row>
    <row r="237" spans="2:13" x14ac:dyDescent="0.2">
      <c r="B237" s="1">
        <v>11</v>
      </c>
      <c r="C237" s="1">
        <v>30</v>
      </c>
      <c r="D237" s="1">
        <v>5</v>
      </c>
      <c r="E237" s="1">
        <v>1691</v>
      </c>
      <c r="F237" s="1" t="s">
        <v>6</v>
      </c>
      <c r="G237" s="1">
        <v>0</v>
      </c>
      <c r="H237" s="1">
        <v>1</v>
      </c>
      <c r="I237" s="1">
        <v>0</v>
      </c>
      <c r="J237" s="1">
        <v>0</v>
      </c>
      <c r="K237" s="1">
        <f t="shared" si="9"/>
        <v>1623.1929562463174</v>
      </c>
      <c r="L237" s="1">
        <f t="shared" si="10"/>
        <v>4597.7951826138251</v>
      </c>
      <c r="M237" s="1">
        <f t="shared" si="11"/>
        <v>67.807043753682592</v>
      </c>
    </row>
    <row r="238" spans="2:13" x14ac:dyDescent="0.2">
      <c r="B238" s="1">
        <v>12</v>
      </c>
      <c r="C238" s="1">
        <v>3</v>
      </c>
      <c r="D238" s="1">
        <v>1</v>
      </c>
      <c r="E238" s="1">
        <v>1504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f t="shared" si="9"/>
        <v>1118.3019011496358</v>
      </c>
      <c r="L238" s="1">
        <f t="shared" si="10"/>
        <v>148763.0234567853</v>
      </c>
      <c r="M238" s="1">
        <f t="shared" si="11"/>
        <v>385.6980988503642</v>
      </c>
    </row>
    <row r="239" spans="2:13" x14ac:dyDescent="0.2">
      <c r="B239" s="1">
        <v>12</v>
      </c>
      <c r="C239" s="1">
        <v>4</v>
      </c>
      <c r="D239" s="1">
        <v>2</v>
      </c>
      <c r="E239" s="1">
        <v>828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f t="shared" si="9"/>
        <v>875.75221323408198</v>
      </c>
      <c r="L239" s="1">
        <f t="shared" si="10"/>
        <v>2280.2738687532342</v>
      </c>
      <c r="M239" s="1">
        <f t="shared" si="11"/>
        <v>-47.752213234081978</v>
      </c>
    </row>
    <row r="240" spans="2:13" x14ac:dyDescent="0.2">
      <c r="B240" s="1">
        <v>12</v>
      </c>
      <c r="C240" s="1">
        <v>5</v>
      </c>
      <c r="D240" s="1">
        <v>3</v>
      </c>
      <c r="E240" s="1">
        <v>863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f t="shared" si="9"/>
        <v>864.60241075711701</v>
      </c>
      <c r="L240" s="1">
        <f t="shared" si="10"/>
        <v>2.56772023452432</v>
      </c>
      <c r="M240" s="1">
        <f t="shared" si="11"/>
        <v>-1.6024107571170134</v>
      </c>
    </row>
    <row r="241" spans="2:13" x14ac:dyDescent="0.2">
      <c r="B241" s="1">
        <v>12</v>
      </c>
      <c r="C241" s="1">
        <v>6</v>
      </c>
      <c r="D241" s="1">
        <v>4</v>
      </c>
      <c r="E241" s="1">
        <v>957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f t="shared" si="9"/>
        <v>900.69694946044274</v>
      </c>
      <c r="L241" s="1">
        <f t="shared" si="10"/>
        <v>3170.0335000599393</v>
      </c>
      <c r="M241" s="1">
        <f t="shared" si="11"/>
        <v>56.303050539557262</v>
      </c>
    </row>
    <row r="242" spans="2:13" x14ac:dyDescent="0.2">
      <c r="B242" s="1">
        <v>12</v>
      </c>
      <c r="C242" s="1">
        <v>7</v>
      </c>
      <c r="D242" s="1">
        <v>5</v>
      </c>
      <c r="E242" s="1">
        <v>1585</v>
      </c>
      <c r="F242" s="1" t="s">
        <v>5</v>
      </c>
      <c r="G242" s="1">
        <v>1</v>
      </c>
      <c r="H242" s="1">
        <v>0</v>
      </c>
      <c r="I242" s="1">
        <v>0</v>
      </c>
      <c r="J242" s="1">
        <v>0</v>
      </c>
      <c r="K242" s="1">
        <f t="shared" si="9"/>
        <v>1712.2200986792623</v>
      </c>
      <c r="L242" s="1">
        <f t="shared" si="10"/>
        <v>16184.953507961229</v>
      </c>
      <c r="M242" s="1">
        <f t="shared" si="11"/>
        <v>-127.22009867926226</v>
      </c>
    </row>
    <row r="243" spans="2:13" x14ac:dyDescent="0.2">
      <c r="B243" s="1">
        <v>12</v>
      </c>
      <c r="C243" s="1">
        <v>10</v>
      </c>
      <c r="D243" s="1">
        <v>1</v>
      </c>
      <c r="E243" s="1">
        <v>1126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f t="shared" si="9"/>
        <v>1118.3019011496358</v>
      </c>
      <c r="L243" s="1">
        <f t="shared" si="10"/>
        <v>59.260725909978675</v>
      </c>
      <c r="M243" s="1">
        <f t="shared" si="11"/>
        <v>7.6980988503642038</v>
      </c>
    </row>
    <row r="244" spans="2:13" x14ac:dyDescent="0.2">
      <c r="B244" s="1">
        <v>12</v>
      </c>
      <c r="C244" s="1">
        <v>11</v>
      </c>
      <c r="D244" s="1">
        <v>2</v>
      </c>
      <c r="E244" s="1">
        <v>896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f t="shared" si="9"/>
        <v>875.75221323408198</v>
      </c>
      <c r="L244" s="1">
        <f t="shared" si="10"/>
        <v>409.972868918085</v>
      </c>
      <c r="M244" s="1">
        <f t="shared" si="11"/>
        <v>20.247786765918022</v>
      </c>
    </row>
    <row r="245" spans="2:13" x14ac:dyDescent="0.2">
      <c r="B245" s="1">
        <v>12</v>
      </c>
      <c r="C245" s="1">
        <v>12</v>
      </c>
      <c r="D245" s="1">
        <v>3</v>
      </c>
      <c r="E245" s="1">
        <v>870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f t="shared" si="9"/>
        <v>864.60241075711701</v>
      </c>
      <c r="L245" s="1">
        <f t="shared" si="10"/>
        <v>29.133969634886132</v>
      </c>
      <c r="M245" s="1">
        <f t="shared" si="11"/>
        <v>5.3975892428829866</v>
      </c>
    </row>
    <row r="246" spans="2:13" x14ac:dyDescent="0.2">
      <c r="B246" s="1">
        <v>12</v>
      </c>
      <c r="C246" s="1">
        <v>13</v>
      </c>
      <c r="D246" s="1">
        <v>4</v>
      </c>
      <c r="E246" s="1">
        <v>873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f t="shared" si="9"/>
        <v>900.69694946044274</v>
      </c>
      <c r="L246" s="1">
        <f t="shared" si="10"/>
        <v>767.12100941431925</v>
      </c>
      <c r="M246" s="1">
        <f t="shared" si="11"/>
        <v>-27.696949460442738</v>
      </c>
    </row>
    <row r="247" spans="2:13" x14ac:dyDescent="0.2">
      <c r="B247" s="1">
        <v>12</v>
      </c>
      <c r="C247" s="1">
        <v>14</v>
      </c>
      <c r="D247" s="1">
        <v>5</v>
      </c>
      <c r="E247" s="1">
        <v>1471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f t="shared" si="9"/>
        <v>1315.3687665760729</v>
      </c>
      <c r="L247" s="1">
        <f t="shared" si="10"/>
        <v>24221.080817052898</v>
      </c>
      <c r="M247" s="1">
        <f t="shared" si="11"/>
        <v>155.63123342392714</v>
      </c>
    </row>
    <row r="248" spans="2:13" x14ac:dyDescent="0.2">
      <c r="B248" s="1">
        <v>12</v>
      </c>
      <c r="C248" s="1">
        <v>17</v>
      </c>
      <c r="D248" s="1">
        <v>1</v>
      </c>
      <c r="E248" s="1">
        <v>1299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f t="shared" si="9"/>
        <v>1118.3019011496358</v>
      </c>
      <c r="L248" s="1">
        <f t="shared" si="10"/>
        <v>32651.802928135992</v>
      </c>
      <c r="M248" s="1">
        <f t="shared" si="11"/>
        <v>180.6980988503642</v>
      </c>
    </row>
    <row r="249" spans="2:13" x14ac:dyDescent="0.2">
      <c r="B249" s="1">
        <v>12</v>
      </c>
      <c r="C249" s="1">
        <v>18</v>
      </c>
      <c r="D249" s="1">
        <v>2</v>
      </c>
      <c r="E249" s="1">
        <v>1058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f t="shared" si="9"/>
        <v>875.75221323408198</v>
      </c>
      <c r="L249" s="1">
        <f t="shared" si="10"/>
        <v>33214.255781075524</v>
      </c>
      <c r="M249" s="1">
        <f t="shared" si="11"/>
        <v>182.24778676591802</v>
      </c>
    </row>
    <row r="250" spans="2:13" x14ac:dyDescent="0.2">
      <c r="B250" s="1">
        <v>12</v>
      </c>
      <c r="C250" s="1">
        <v>19</v>
      </c>
      <c r="D250" s="1">
        <v>3</v>
      </c>
      <c r="E250" s="1">
        <v>1104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f t="shared" si="9"/>
        <v>864.60241075711701</v>
      </c>
      <c r="L250" s="1">
        <f t="shared" si="10"/>
        <v>57311.205735304124</v>
      </c>
      <c r="M250" s="1">
        <f t="shared" si="11"/>
        <v>239.39758924288299</v>
      </c>
    </row>
    <row r="251" spans="2:13" x14ac:dyDescent="0.2">
      <c r="B251" s="1">
        <v>12</v>
      </c>
      <c r="C251" s="1">
        <v>20</v>
      </c>
      <c r="D251" s="1">
        <v>4</v>
      </c>
      <c r="E251" s="1">
        <v>1018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f t="shared" si="9"/>
        <v>900.69694946044274</v>
      </c>
      <c r="L251" s="1">
        <f t="shared" si="10"/>
        <v>13760.005665885925</v>
      </c>
      <c r="M251" s="1">
        <f t="shared" si="11"/>
        <v>117.30305053955726</v>
      </c>
    </row>
    <row r="252" spans="2:13" x14ac:dyDescent="0.2">
      <c r="B252" s="1">
        <v>12</v>
      </c>
      <c r="C252" s="1">
        <v>21</v>
      </c>
      <c r="D252" s="1">
        <v>5</v>
      </c>
      <c r="E252" s="1">
        <v>1955</v>
      </c>
      <c r="F252" s="1" t="s">
        <v>5</v>
      </c>
      <c r="G252" s="1">
        <v>1</v>
      </c>
      <c r="H252" s="1">
        <v>0</v>
      </c>
      <c r="I252" s="1">
        <v>0</v>
      </c>
      <c r="J252" s="1">
        <v>0</v>
      </c>
      <c r="K252" s="1">
        <f t="shared" si="9"/>
        <v>1712.2200986792623</v>
      </c>
      <c r="L252" s="1">
        <f t="shared" si="10"/>
        <v>58942.080485307153</v>
      </c>
      <c r="M252" s="1">
        <f t="shared" si="11"/>
        <v>242.77990132073774</v>
      </c>
    </row>
    <row r="253" spans="2:13" x14ac:dyDescent="0.2">
      <c r="B253" s="1">
        <v>12</v>
      </c>
      <c r="C253" s="1">
        <v>24</v>
      </c>
      <c r="D253" s="1">
        <v>1</v>
      </c>
      <c r="E253" s="1">
        <v>941</v>
      </c>
      <c r="F253" s="1" t="s">
        <v>7</v>
      </c>
      <c r="G253" s="1">
        <v>0</v>
      </c>
      <c r="H253" s="1">
        <v>0</v>
      </c>
      <c r="I253" s="1">
        <v>1</v>
      </c>
      <c r="J253" s="1">
        <v>0</v>
      </c>
      <c r="K253" s="1">
        <f t="shared" si="9"/>
        <v>1323.5946932389606</v>
      </c>
      <c r="L253" s="1">
        <f t="shared" si="10"/>
        <v>146378.6992946144</v>
      </c>
      <c r="M253" s="1">
        <f t="shared" si="11"/>
        <v>-382.59469323896064</v>
      </c>
    </row>
    <row r="254" spans="2:13" x14ac:dyDescent="0.2">
      <c r="B254" s="1">
        <v>12</v>
      </c>
      <c r="C254" s="1">
        <v>26</v>
      </c>
      <c r="D254" s="1">
        <v>3</v>
      </c>
      <c r="E254" s="1">
        <v>999</v>
      </c>
      <c r="F254" s="1" t="s">
        <v>8</v>
      </c>
      <c r="G254" s="1">
        <v>0</v>
      </c>
      <c r="H254" s="1">
        <v>0</v>
      </c>
      <c r="I254" s="1">
        <v>0</v>
      </c>
      <c r="J254" s="1">
        <v>1</v>
      </c>
      <c r="K254" s="1">
        <f t="shared" si="9"/>
        <v>1118.8834864826335</v>
      </c>
      <c r="L254" s="1">
        <f t="shared" si="10"/>
        <v>14372.05033123178</v>
      </c>
      <c r="M254" s="1">
        <f t="shared" si="11"/>
        <v>-119.88348648263354</v>
      </c>
    </row>
    <row r="255" spans="2:13" x14ac:dyDescent="0.2">
      <c r="B255" s="1">
        <v>12</v>
      </c>
      <c r="C255" s="1">
        <v>27</v>
      </c>
      <c r="D255" s="1">
        <v>4</v>
      </c>
      <c r="E255" s="1">
        <v>619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f t="shared" si="9"/>
        <v>900.69694946044274</v>
      </c>
      <c r="L255" s="1">
        <f t="shared" si="10"/>
        <v>79353.171335319232</v>
      </c>
      <c r="M255" s="1">
        <f t="shared" si="11"/>
        <v>-281.69694946044274</v>
      </c>
    </row>
    <row r="256" spans="2:13" x14ac:dyDescent="0.2">
      <c r="B256" s="1">
        <v>12</v>
      </c>
      <c r="C256" s="1">
        <v>28</v>
      </c>
      <c r="D256" s="1">
        <v>5</v>
      </c>
      <c r="E256" s="1">
        <v>937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f t="shared" si="9"/>
        <v>1315.3687665760729</v>
      </c>
      <c r="L256" s="1">
        <f t="shared" si="10"/>
        <v>143162.9235202987</v>
      </c>
      <c r="M256" s="1">
        <f t="shared" si="11"/>
        <v>-378.36876657607286</v>
      </c>
    </row>
    <row r="257" spans="2:13" x14ac:dyDescent="0.2">
      <c r="B257" s="1">
        <v>12</v>
      </c>
      <c r="C257" s="1">
        <v>31</v>
      </c>
      <c r="D257" s="1">
        <v>1</v>
      </c>
      <c r="E257" s="1">
        <v>1146</v>
      </c>
      <c r="F257" s="1" t="s">
        <v>7</v>
      </c>
      <c r="G257" s="1">
        <v>0</v>
      </c>
      <c r="H257" s="1">
        <v>0</v>
      </c>
      <c r="I257" s="1">
        <v>0</v>
      </c>
      <c r="J257" s="1">
        <v>1</v>
      </c>
      <c r="K257" s="1">
        <f t="shared" si="9"/>
        <v>1372.5829768751523</v>
      </c>
      <c r="L257" s="1">
        <f t="shared" si="10"/>
        <v>51339.845409605812</v>
      </c>
      <c r="M257" s="1">
        <f t="shared" si="11"/>
        <v>-226.58297687515233</v>
      </c>
    </row>
  </sheetData>
  <phoneticPr fontId="0" type="noConversion"/>
  <conditionalFormatting sqref="M6:M257">
    <cfRule type="expression" dxfId="4" priority="1" stopIfTrue="1">
      <formula>ABS(M6)&gt;2*$M$1</formula>
    </cfRule>
  </conditionalFormatting>
  <conditionalFormatting sqref="M5">
    <cfRule type="expression" dxfId="3" priority="2" stopIfTrue="1">
      <formula>ABS(M5)&gt;2*$M$1</formula>
    </cfRule>
  </conditionalFormatting>
  <conditionalFormatting sqref="M4">
    <cfRule type="expression" dxfId="2" priority="3" stopIfTrue="1">
      <formula>ABS(M4)&gt;2*$M$1</formula>
    </cfRule>
  </conditionalFormatting>
  <printOptions headings="1" gridLines="1"/>
  <pageMargins left="0.75" right="0.75" top="1" bottom="1" header="0.5" footer="0.5"/>
  <pageSetup scale="1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257"/>
  <sheetViews>
    <sheetView zoomScale="110" zoomScaleNormal="110" workbookViewId="0">
      <pane xSplit="8595" ySplit="1140" topLeftCell="J249" activePane="bottomRight"/>
      <selection pane="topRight" activeCell="J1" sqref="J1"/>
      <selection pane="bottomLeft" activeCell="A4" sqref="A4"/>
      <selection pane="bottomRight" activeCell="J249" sqref="J249"/>
    </sheetView>
  </sheetViews>
  <sheetFormatPr defaultRowHeight="12.75" x14ac:dyDescent="0.2"/>
  <cols>
    <col min="1" max="1" width="9.33203125" style="1"/>
    <col min="2" max="5" width="10.83203125" style="1" customWidth="1"/>
    <col min="6" max="6" width="12.1640625" style="1" customWidth="1"/>
    <col min="7" max="7" width="5.1640625" style="1" customWidth="1"/>
    <col min="8" max="8" width="6.83203125" style="1" customWidth="1"/>
    <col min="9" max="9" width="5.33203125" style="1" customWidth="1"/>
    <col min="10" max="10" width="7.6640625" style="1" customWidth="1"/>
    <col min="11" max="11" width="9.33203125" style="1"/>
    <col min="12" max="12" width="9.83203125" style="1" customWidth="1"/>
    <col min="13" max="13" width="10.1640625" style="1" customWidth="1"/>
    <col min="14" max="14" width="19.1640625" style="1" customWidth="1"/>
    <col min="15" max="16384" width="9.33203125" style="1"/>
  </cols>
  <sheetData>
    <row r="1" spans="2:18" x14ac:dyDescent="0.2">
      <c r="I1" s="1" t="s">
        <v>19</v>
      </c>
      <c r="J1" s="1">
        <f>RSQ(E4:E257,K4:K257)</f>
        <v>0.87149793351922045</v>
      </c>
      <c r="L1" s="1" t="s">
        <v>21</v>
      </c>
      <c r="M1" s="1">
        <f>STDEV(M4:M257)</f>
        <v>122.28504749323979</v>
      </c>
    </row>
    <row r="2" spans="2:18" x14ac:dyDescent="0.2">
      <c r="K2" s="1" t="s">
        <v>18</v>
      </c>
      <c r="L2" s="1">
        <f>SUM(L4:L257)</f>
        <v>3783269.1086618216</v>
      </c>
    </row>
    <row r="3" spans="2:18" x14ac:dyDescent="0.2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16</v>
      </c>
      <c r="L3" s="1" t="s">
        <v>17</v>
      </c>
      <c r="M3" s="1" t="s">
        <v>20</v>
      </c>
      <c r="N3" s="1" t="s">
        <v>9</v>
      </c>
      <c r="Q3" s="1" t="s">
        <v>29</v>
      </c>
    </row>
    <row r="4" spans="2:18" x14ac:dyDescent="0.2">
      <c r="B4" s="1">
        <v>1</v>
      </c>
      <c r="C4" s="1">
        <v>2</v>
      </c>
      <c r="D4" s="1">
        <v>2</v>
      </c>
      <c r="E4" s="1">
        <v>1825</v>
      </c>
      <c r="F4" s="1" t="s">
        <v>10</v>
      </c>
      <c r="G4" s="1">
        <v>1</v>
      </c>
      <c r="H4" s="1">
        <v>1</v>
      </c>
      <c r="I4" s="1">
        <v>0</v>
      </c>
      <c r="J4" s="1">
        <v>1</v>
      </c>
      <c r="K4" s="1">
        <f>$O$25+VLOOKUP(B4,$N$13:$O$24,2)+VLOOKUP(D4,$N$4:$O$8,2)+G4*$O$9+H4*$O$10+I4*$O$11+J4*$O$12+IF(C4=1,$O$26,IF(C4=2,$O$27,IF(C4=3,$O$28,0)))</f>
        <v>1879.6309644659</v>
      </c>
      <c r="L4" s="1">
        <f t="shared" ref="L4:L67" si="0">(E4-K4)^2</f>
        <v>2984.542278474426</v>
      </c>
      <c r="M4" s="1">
        <f t="shared" ref="M4:M67" si="1">E4-K4</f>
        <v>-54.630964465899979</v>
      </c>
      <c r="N4" s="1">
        <v>1</v>
      </c>
      <c r="O4" s="1">
        <v>107.70631362768127</v>
      </c>
      <c r="Q4" s="1" t="s">
        <v>30</v>
      </c>
      <c r="R4" s="1">
        <f>AVERAGE(O4:O8)</f>
        <v>0</v>
      </c>
    </row>
    <row r="5" spans="2:18" x14ac:dyDescent="0.2">
      <c r="B5" s="1">
        <v>1</v>
      </c>
      <c r="C5" s="1">
        <v>3</v>
      </c>
      <c r="D5" s="1">
        <v>3</v>
      </c>
      <c r="E5" s="1">
        <v>1257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f t="shared" ref="K5:K68" si="2">$O$25+VLOOKUP(B5,$N$13:$O$24,2)+VLOOKUP(D5,$N$4:$O$8,2)+G5*$O$9+H5*$O$10+I5*$O$11+J5*$O$12+IF(C5=1,$O$26,IF(C5=2,$O$27,IF(C5=3,$O$28,0)))</f>
        <v>995.40004544196108</v>
      </c>
      <c r="L5" s="1">
        <f t="shared" si="0"/>
        <v>68434.536224768031</v>
      </c>
      <c r="M5" s="1">
        <f t="shared" si="1"/>
        <v>261.59995455803892</v>
      </c>
      <c r="N5" s="1">
        <v>2</v>
      </c>
      <c r="O5" s="1">
        <v>-138.93124630259302</v>
      </c>
      <c r="Q5" s="1" t="s">
        <v>31</v>
      </c>
      <c r="R5" s="1">
        <f>AVERAGE(O13:O24)</f>
        <v>2.4868995751603507E-14</v>
      </c>
    </row>
    <row r="6" spans="2:18" x14ac:dyDescent="0.2">
      <c r="B6" s="1">
        <v>1</v>
      </c>
      <c r="C6" s="1">
        <v>4</v>
      </c>
      <c r="D6" s="1">
        <v>4</v>
      </c>
      <c r="E6" s="1">
        <v>969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f t="shared" si="2"/>
        <v>722.93408227724069</v>
      </c>
      <c r="L6" s="1">
        <f t="shared" si="0"/>
        <v>60548.435864743755</v>
      </c>
      <c r="M6" s="1">
        <f t="shared" si="1"/>
        <v>246.06591772275931</v>
      </c>
      <c r="N6" s="1">
        <v>3</v>
      </c>
      <c r="O6" s="1">
        <v>-153.31577595053204</v>
      </c>
    </row>
    <row r="7" spans="2:18" x14ac:dyDescent="0.2">
      <c r="B7" s="1">
        <v>1</v>
      </c>
      <c r="C7" s="1">
        <v>5</v>
      </c>
      <c r="D7" s="1">
        <v>5</v>
      </c>
      <c r="E7" s="1">
        <v>1672</v>
      </c>
      <c r="F7" s="1" t="s">
        <v>5</v>
      </c>
      <c r="G7" s="1">
        <v>1</v>
      </c>
      <c r="H7" s="1">
        <v>0</v>
      </c>
      <c r="I7" s="1">
        <v>0</v>
      </c>
      <c r="J7" s="1">
        <v>0</v>
      </c>
      <c r="K7" s="1">
        <f t="shared" si="2"/>
        <v>1554.4493499817588</v>
      </c>
      <c r="L7" s="1">
        <f t="shared" si="0"/>
        <v>13818.155319711026</v>
      </c>
      <c r="M7" s="1">
        <f t="shared" si="1"/>
        <v>117.55065001824119</v>
      </c>
      <c r="N7" s="1">
        <v>4</v>
      </c>
      <c r="O7" s="1">
        <v>-115.08311231276521</v>
      </c>
    </row>
    <row r="8" spans="2:18" x14ac:dyDescent="0.2">
      <c r="B8" s="1">
        <v>1</v>
      </c>
      <c r="C8" s="1">
        <v>8</v>
      </c>
      <c r="D8" s="1">
        <v>1</v>
      </c>
      <c r="E8" s="1">
        <v>1098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f t="shared" si="2"/>
        <v>945.72350821768725</v>
      </c>
      <c r="L8" s="1">
        <f t="shared" si="0"/>
        <v>23188.12994952876</v>
      </c>
      <c r="M8" s="1">
        <f t="shared" si="1"/>
        <v>152.27649178231275</v>
      </c>
      <c r="N8" s="1">
        <v>5</v>
      </c>
      <c r="O8" s="1">
        <v>299.62382093820889</v>
      </c>
    </row>
    <row r="9" spans="2:18" x14ac:dyDescent="0.2">
      <c r="B9" s="1">
        <v>1</v>
      </c>
      <c r="C9" s="1">
        <v>9</v>
      </c>
      <c r="D9" s="1">
        <v>2</v>
      </c>
      <c r="E9" s="1">
        <v>691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f t="shared" si="2"/>
        <v>699.08594828741298</v>
      </c>
      <c r="L9" s="1">
        <f t="shared" si="0"/>
        <v>65.382559706716833</v>
      </c>
      <c r="M9" s="1">
        <f t="shared" si="1"/>
        <v>-8.0859482874129753</v>
      </c>
      <c r="N9" s="1" t="s">
        <v>5</v>
      </c>
      <c r="O9" s="1">
        <v>416.80833445354386</v>
      </c>
    </row>
    <row r="10" spans="2:18" x14ac:dyDescent="0.2">
      <c r="B10" s="1">
        <v>1</v>
      </c>
      <c r="C10" s="1">
        <v>10</v>
      </c>
      <c r="D10" s="1">
        <v>3</v>
      </c>
      <c r="E10" s="1">
        <v>672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f t="shared" si="2"/>
        <v>684.7014186394739</v>
      </c>
      <c r="L10" s="1">
        <f t="shared" si="0"/>
        <v>161.326035455175</v>
      </c>
      <c r="M10" s="1">
        <f t="shared" si="1"/>
        <v>-12.7014186394739</v>
      </c>
      <c r="N10" s="1" t="s">
        <v>6</v>
      </c>
      <c r="O10" s="1">
        <v>96.644182430773867</v>
      </c>
    </row>
    <row r="11" spans="2:18" x14ac:dyDescent="0.2">
      <c r="B11" s="1">
        <v>1</v>
      </c>
      <c r="C11" s="1">
        <v>11</v>
      </c>
      <c r="D11" s="1">
        <v>4</v>
      </c>
      <c r="E11" s="1">
        <v>754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f t="shared" si="2"/>
        <v>722.93408227724069</v>
      </c>
      <c r="L11" s="1">
        <f t="shared" si="0"/>
        <v>965.09124395725098</v>
      </c>
      <c r="M11" s="1">
        <f t="shared" si="1"/>
        <v>31.065917722759309</v>
      </c>
      <c r="N11" s="1" t="s">
        <v>7</v>
      </c>
      <c r="O11" s="1">
        <v>196.45664477005377</v>
      </c>
    </row>
    <row r="12" spans="2:18" x14ac:dyDescent="0.2">
      <c r="B12" s="1">
        <v>1</v>
      </c>
      <c r="C12" s="1">
        <v>12</v>
      </c>
      <c r="D12" s="1">
        <v>5</v>
      </c>
      <c r="E12" s="1">
        <v>972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f t="shared" si="2"/>
        <v>1137.6410155282149</v>
      </c>
      <c r="L12" s="1">
        <f t="shared" si="0"/>
        <v>27436.946025218327</v>
      </c>
      <c r="M12" s="1">
        <f t="shared" si="1"/>
        <v>-165.64101552821489</v>
      </c>
      <c r="N12" s="1" t="s">
        <v>8</v>
      </c>
      <c r="O12" s="1">
        <v>299.11590028091751</v>
      </c>
    </row>
    <row r="13" spans="2:18" x14ac:dyDescent="0.2">
      <c r="B13" s="1">
        <v>1</v>
      </c>
      <c r="C13" s="1">
        <v>15</v>
      </c>
      <c r="D13" s="1">
        <v>1</v>
      </c>
      <c r="E13" s="1">
        <v>816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f t="shared" si="2"/>
        <v>945.72350821768725</v>
      </c>
      <c r="L13" s="1">
        <f t="shared" si="0"/>
        <v>16828.188584304371</v>
      </c>
      <c r="M13" s="1">
        <f t="shared" si="1"/>
        <v>-129.72350821768725</v>
      </c>
      <c r="N13" s="1">
        <v>1</v>
      </c>
      <c r="O13" s="1">
        <v>-105.51095673878929</v>
      </c>
    </row>
    <row r="14" spans="2:18" x14ac:dyDescent="0.2">
      <c r="B14" s="1">
        <v>1</v>
      </c>
      <c r="C14" s="1">
        <v>16</v>
      </c>
      <c r="D14" s="1">
        <v>2</v>
      </c>
      <c r="E14" s="1">
        <v>717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f t="shared" si="2"/>
        <v>699.08594828741298</v>
      </c>
      <c r="L14" s="1">
        <f t="shared" si="0"/>
        <v>320.91324876124213</v>
      </c>
      <c r="M14" s="1">
        <f t="shared" si="1"/>
        <v>17.914051712587025</v>
      </c>
      <c r="N14" s="1">
        <v>2</v>
      </c>
      <c r="O14" s="1">
        <v>-81.763386683251355</v>
      </c>
    </row>
    <row r="15" spans="2:18" x14ac:dyDescent="0.2">
      <c r="B15" s="1">
        <v>1</v>
      </c>
      <c r="C15" s="1">
        <v>17</v>
      </c>
      <c r="D15" s="1">
        <v>3</v>
      </c>
      <c r="E15" s="1">
        <v>728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f t="shared" si="2"/>
        <v>684.7014186394739</v>
      </c>
      <c r="L15" s="1">
        <f t="shared" si="0"/>
        <v>1874.7671478340983</v>
      </c>
      <c r="M15" s="1">
        <f t="shared" si="1"/>
        <v>43.2985813605261</v>
      </c>
      <c r="N15" s="1">
        <v>3</v>
      </c>
      <c r="O15" s="1">
        <v>-27.856240661307577</v>
      </c>
    </row>
    <row r="16" spans="2:18" x14ac:dyDescent="0.2">
      <c r="B16" s="1">
        <v>1</v>
      </c>
      <c r="C16" s="1">
        <v>18</v>
      </c>
      <c r="D16" s="1">
        <v>4</v>
      </c>
      <c r="E16" s="1">
        <v>711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f t="shared" si="2"/>
        <v>722.93408227724069</v>
      </c>
      <c r="L16" s="1">
        <f t="shared" si="0"/>
        <v>142.42231979995034</v>
      </c>
      <c r="M16" s="1">
        <f t="shared" si="1"/>
        <v>-11.934082277240691</v>
      </c>
      <c r="N16" s="1">
        <v>4</v>
      </c>
      <c r="O16" s="1">
        <v>-7.2892201089157256</v>
      </c>
    </row>
    <row r="17" spans="2:15" x14ac:dyDescent="0.2">
      <c r="B17" s="1">
        <v>1</v>
      </c>
      <c r="C17" s="1">
        <v>19</v>
      </c>
      <c r="D17" s="1">
        <v>5</v>
      </c>
      <c r="E17" s="1">
        <v>1545</v>
      </c>
      <c r="F17" s="1" t="s">
        <v>5</v>
      </c>
      <c r="G17" s="1">
        <v>1</v>
      </c>
      <c r="H17" s="1">
        <v>0</v>
      </c>
      <c r="I17" s="1">
        <v>0</v>
      </c>
      <c r="J17" s="1">
        <v>0</v>
      </c>
      <c r="K17" s="1">
        <f t="shared" si="2"/>
        <v>1554.4493499817588</v>
      </c>
      <c r="L17" s="1">
        <f t="shared" si="0"/>
        <v>89.290215077765311</v>
      </c>
      <c r="M17" s="1">
        <f t="shared" si="1"/>
        <v>-9.4493499817588145</v>
      </c>
      <c r="N17" s="1">
        <v>5</v>
      </c>
      <c r="O17" s="1">
        <v>83.845273851737204</v>
      </c>
    </row>
    <row r="18" spans="2:15" x14ac:dyDescent="0.2">
      <c r="B18" s="1">
        <v>1</v>
      </c>
      <c r="C18" s="1">
        <v>22</v>
      </c>
      <c r="D18" s="1">
        <v>1</v>
      </c>
      <c r="E18" s="1">
        <v>873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f t="shared" si="2"/>
        <v>945.72350821768725</v>
      </c>
      <c r="L18" s="1">
        <f t="shared" si="0"/>
        <v>5288.7086474880252</v>
      </c>
      <c r="M18" s="1">
        <f t="shared" si="1"/>
        <v>-72.723508217687254</v>
      </c>
      <c r="N18" s="1">
        <v>6</v>
      </c>
      <c r="O18" s="1">
        <v>130.67153448399694</v>
      </c>
    </row>
    <row r="19" spans="2:15" x14ac:dyDescent="0.2">
      <c r="B19" s="1">
        <v>1</v>
      </c>
      <c r="C19" s="1">
        <v>23</v>
      </c>
      <c r="D19" s="1">
        <v>2</v>
      </c>
      <c r="E19" s="1">
        <v>713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f t="shared" si="2"/>
        <v>699.08594828741298</v>
      </c>
      <c r="L19" s="1">
        <f t="shared" si="0"/>
        <v>193.6008350605459</v>
      </c>
      <c r="M19" s="1">
        <f t="shared" si="1"/>
        <v>13.914051712587025</v>
      </c>
      <c r="N19" s="1">
        <v>7</v>
      </c>
      <c r="O19" s="1">
        <v>106.61605527344365</v>
      </c>
    </row>
    <row r="20" spans="2:15" x14ac:dyDescent="0.2">
      <c r="B20" s="1">
        <v>1</v>
      </c>
      <c r="C20" s="1">
        <v>24</v>
      </c>
      <c r="D20" s="1">
        <v>3</v>
      </c>
      <c r="E20" s="1">
        <v>626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f t="shared" si="2"/>
        <v>684.7014186394739</v>
      </c>
      <c r="L20" s="1">
        <f t="shared" si="0"/>
        <v>3445.8565502867737</v>
      </c>
      <c r="M20" s="1">
        <f t="shared" si="1"/>
        <v>-58.7014186394739</v>
      </c>
      <c r="N20" s="1">
        <v>8</v>
      </c>
      <c r="O20" s="1">
        <v>13.26008801796336</v>
      </c>
    </row>
    <row r="21" spans="2:15" x14ac:dyDescent="0.2">
      <c r="B21" s="1">
        <v>1</v>
      </c>
      <c r="C21" s="1">
        <v>25</v>
      </c>
      <c r="D21" s="1">
        <v>4</v>
      </c>
      <c r="E21" s="1">
        <v>653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f t="shared" si="2"/>
        <v>722.93408227724069</v>
      </c>
      <c r="L21" s="1">
        <f t="shared" si="0"/>
        <v>4890.7758639598705</v>
      </c>
      <c r="M21" s="1">
        <f t="shared" si="1"/>
        <v>-69.934082277240691</v>
      </c>
      <c r="N21" s="1">
        <v>9</v>
      </c>
      <c r="O21" s="1">
        <v>-64.68716505533142</v>
      </c>
    </row>
    <row r="22" spans="2:15" x14ac:dyDescent="0.2">
      <c r="B22" s="1">
        <v>1</v>
      </c>
      <c r="C22" s="1">
        <v>26</v>
      </c>
      <c r="D22" s="1">
        <v>5</v>
      </c>
      <c r="E22" s="1">
        <v>1080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f t="shared" si="2"/>
        <v>1137.6410155282149</v>
      </c>
      <c r="L22" s="1">
        <f t="shared" si="0"/>
        <v>3322.4866711239106</v>
      </c>
      <c r="M22" s="1">
        <f t="shared" si="1"/>
        <v>-57.641015528214893</v>
      </c>
      <c r="N22" s="1">
        <v>10</v>
      </c>
      <c r="O22" s="1">
        <v>-68.304559253840779</v>
      </c>
    </row>
    <row r="23" spans="2:15" x14ac:dyDescent="0.2">
      <c r="B23" s="1">
        <v>1</v>
      </c>
      <c r="C23" s="1">
        <v>29</v>
      </c>
      <c r="D23" s="1">
        <v>1</v>
      </c>
      <c r="E23" s="1">
        <v>650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f t="shared" si="2"/>
        <v>945.72350821768725</v>
      </c>
      <c r="L23" s="1">
        <f t="shared" si="0"/>
        <v>87452.393312576547</v>
      </c>
      <c r="M23" s="1">
        <f t="shared" si="1"/>
        <v>-295.72350821768725</v>
      </c>
      <c r="N23" s="1">
        <v>11</v>
      </c>
      <c r="O23" s="1">
        <v>-33.75332544946167</v>
      </c>
    </row>
    <row r="24" spans="2:15" x14ac:dyDescent="0.2">
      <c r="B24" s="1">
        <v>1</v>
      </c>
      <c r="C24" s="1">
        <v>30</v>
      </c>
      <c r="D24" s="1">
        <v>2</v>
      </c>
      <c r="E24" s="1">
        <v>644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f t="shared" si="2"/>
        <v>699.08594828741298</v>
      </c>
      <c r="L24" s="1">
        <f t="shared" si="0"/>
        <v>3034.4616987235363</v>
      </c>
      <c r="M24" s="1">
        <f t="shared" si="1"/>
        <v>-55.085948287412975</v>
      </c>
      <c r="N24" s="1">
        <v>12</v>
      </c>
      <c r="O24" s="1">
        <v>54.771902323756962</v>
      </c>
    </row>
    <row r="25" spans="2:15" x14ac:dyDescent="0.2">
      <c r="B25" s="1">
        <v>1</v>
      </c>
      <c r="C25" s="1">
        <v>31</v>
      </c>
      <c r="D25" s="1">
        <v>3</v>
      </c>
      <c r="E25" s="1">
        <v>803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f t="shared" si="2"/>
        <v>684.7014186394739</v>
      </c>
      <c r="L25" s="1">
        <f t="shared" si="0"/>
        <v>13994.554351913013</v>
      </c>
      <c r="M25" s="1">
        <f t="shared" si="1"/>
        <v>118.2985813605261</v>
      </c>
      <c r="N25" s="1" t="s">
        <v>15</v>
      </c>
      <c r="O25" s="1">
        <v>943.52815132879527</v>
      </c>
    </row>
    <row r="26" spans="2:15" x14ac:dyDescent="0.2">
      <c r="B26" s="1">
        <v>2</v>
      </c>
      <c r="C26" s="1">
        <v>1</v>
      </c>
      <c r="D26" s="1">
        <v>4</v>
      </c>
      <c r="E26" s="1">
        <v>1282</v>
      </c>
      <c r="F26" s="1" t="s">
        <v>6</v>
      </c>
      <c r="G26" s="1">
        <v>0</v>
      </c>
      <c r="H26" s="1">
        <v>1</v>
      </c>
      <c r="I26" s="1">
        <v>0</v>
      </c>
      <c r="J26" s="1">
        <v>0</v>
      </c>
      <c r="K26" s="1">
        <f t="shared" si="2"/>
        <v>1396.7747648008726</v>
      </c>
      <c r="L26" s="1">
        <f t="shared" si="0"/>
        <v>13173.246635095627</v>
      </c>
      <c r="M26" s="1">
        <f t="shared" si="1"/>
        <v>-114.77476480087262</v>
      </c>
      <c r="N26" s="1" t="s">
        <v>22</v>
      </c>
      <c r="O26" s="1">
        <v>553.44893003732</v>
      </c>
    </row>
    <row r="27" spans="2:15" x14ac:dyDescent="0.2">
      <c r="B27" s="1">
        <v>2</v>
      </c>
      <c r="C27" s="1">
        <v>2</v>
      </c>
      <c r="D27" s="1">
        <v>5</v>
      </c>
      <c r="E27" s="1">
        <v>2043</v>
      </c>
      <c r="F27" s="1" t="s">
        <v>5</v>
      </c>
      <c r="G27" s="1">
        <v>1</v>
      </c>
      <c r="H27" s="1">
        <v>0</v>
      </c>
      <c r="I27" s="1">
        <v>0</v>
      </c>
      <c r="J27" s="1">
        <v>0</v>
      </c>
      <c r="K27" s="1">
        <f t="shared" si="2"/>
        <v>1946.1735190505483</v>
      </c>
      <c r="L27" s="1">
        <f t="shared" si="0"/>
        <v>9375.3674130545351</v>
      </c>
      <c r="M27" s="1">
        <f t="shared" si="1"/>
        <v>96.826480949451707</v>
      </c>
      <c r="N27" s="1" t="s">
        <v>23</v>
      </c>
      <c r="O27" s="1">
        <v>367.97659901325153</v>
      </c>
    </row>
    <row r="28" spans="2:15" x14ac:dyDescent="0.2">
      <c r="B28" s="1">
        <v>2</v>
      </c>
      <c r="C28" s="1">
        <v>5</v>
      </c>
      <c r="D28" s="1">
        <v>1</v>
      </c>
      <c r="E28" s="1">
        <v>1146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f t="shared" si="2"/>
        <v>969.4710782732252</v>
      </c>
      <c r="L28" s="1">
        <f t="shared" si="0"/>
        <v>31162.460206017782</v>
      </c>
      <c r="M28" s="1">
        <f t="shared" si="1"/>
        <v>176.5289217267748</v>
      </c>
      <c r="N28" s="1" t="s">
        <v>24</v>
      </c>
      <c r="O28" s="1">
        <v>310.69862680248724</v>
      </c>
    </row>
    <row r="29" spans="2:15" x14ac:dyDescent="0.2">
      <c r="B29" s="1">
        <v>2</v>
      </c>
      <c r="C29" s="1">
        <v>6</v>
      </c>
      <c r="D29" s="1">
        <v>2</v>
      </c>
      <c r="E29" s="1">
        <v>740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f t="shared" si="2"/>
        <v>722.83351834295081</v>
      </c>
      <c r="L29" s="1">
        <f t="shared" si="0"/>
        <v>294.68809248180628</v>
      </c>
      <c r="M29" s="1">
        <f t="shared" si="1"/>
        <v>17.166481657049189</v>
      </c>
      <c r="N29" s="1" t="s">
        <v>26</v>
      </c>
      <c r="O29" s="1">
        <v>223.70445552777031</v>
      </c>
    </row>
    <row r="30" spans="2:15" x14ac:dyDescent="0.2">
      <c r="B30" s="1">
        <v>2</v>
      </c>
      <c r="C30" s="1">
        <v>7</v>
      </c>
      <c r="D30" s="1">
        <v>3</v>
      </c>
      <c r="E30" s="1">
        <v>698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f t="shared" si="2"/>
        <v>708.44898869501185</v>
      </c>
      <c r="L30" s="1">
        <f t="shared" si="0"/>
        <v>109.18136474848542</v>
      </c>
      <c r="M30" s="1">
        <f t="shared" si="1"/>
        <v>-10.448988695011849</v>
      </c>
      <c r="N30" s="1" t="s">
        <v>27</v>
      </c>
      <c r="O30" s="1">
        <v>-57.034608821054675</v>
      </c>
    </row>
    <row r="31" spans="2:15" x14ac:dyDescent="0.2">
      <c r="B31" s="1">
        <v>2</v>
      </c>
      <c r="C31" s="1">
        <v>8</v>
      </c>
      <c r="D31" s="1">
        <v>4</v>
      </c>
      <c r="E31" s="1">
        <v>695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f t="shared" si="2"/>
        <v>746.68165233277864</v>
      </c>
      <c r="L31" s="1">
        <f t="shared" si="0"/>
        <v>2670.9931878462039</v>
      </c>
      <c r="M31" s="1">
        <f t="shared" si="1"/>
        <v>-51.68165233277864</v>
      </c>
    </row>
    <row r="32" spans="2:15" x14ac:dyDescent="0.2">
      <c r="B32" s="1">
        <v>2</v>
      </c>
      <c r="C32" s="1">
        <v>9</v>
      </c>
      <c r="D32" s="1">
        <v>5</v>
      </c>
      <c r="E32" s="1">
        <v>1159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f t="shared" si="2"/>
        <v>1161.3885855837527</v>
      </c>
      <c r="L32" s="1">
        <f t="shared" si="0"/>
        <v>5.7053410909113644</v>
      </c>
      <c r="M32" s="1">
        <f t="shared" si="1"/>
        <v>-2.3885855837527288</v>
      </c>
    </row>
    <row r="33" spans="2:13" x14ac:dyDescent="0.2">
      <c r="B33" s="1">
        <v>2</v>
      </c>
      <c r="C33" s="1">
        <v>12</v>
      </c>
      <c r="D33" s="1">
        <v>1</v>
      </c>
      <c r="E33" s="1">
        <v>881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f t="shared" si="2"/>
        <v>969.4710782732252</v>
      </c>
      <c r="L33" s="1">
        <f t="shared" si="0"/>
        <v>7827.1316908271401</v>
      </c>
      <c r="M33" s="1">
        <f t="shared" si="1"/>
        <v>-88.471078273225203</v>
      </c>
    </row>
    <row r="34" spans="2:13" x14ac:dyDescent="0.2">
      <c r="B34" s="1">
        <v>2</v>
      </c>
      <c r="C34" s="1">
        <v>13</v>
      </c>
      <c r="D34" s="1">
        <v>2</v>
      </c>
      <c r="E34" s="1">
        <v>768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f t="shared" si="2"/>
        <v>722.83351834295081</v>
      </c>
      <c r="L34" s="1">
        <f t="shared" si="0"/>
        <v>2040.0110652765609</v>
      </c>
      <c r="M34" s="1">
        <f t="shared" si="1"/>
        <v>45.166481657049189</v>
      </c>
    </row>
    <row r="35" spans="2:13" x14ac:dyDescent="0.2">
      <c r="B35" s="1">
        <v>2</v>
      </c>
      <c r="C35" s="1">
        <v>14</v>
      </c>
      <c r="D35" s="1">
        <v>3</v>
      </c>
      <c r="E35" s="1">
        <v>654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f t="shared" si="2"/>
        <v>708.44898869501185</v>
      </c>
      <c r="L35" s="1">
        <f t="shared" si="0"/>
        <v>2964.6923699095282</v>
      </c>
      <c r="M35" s="1">
        <f t="shared" si="1"/>
        <v>-54.448988695011849</v>
      </c>
    </row>
    <row r="36" spans="2:13" x14ac:dyDescent="0.2">
      <c r="B36" s="1">
        <v>2</v>
      </c>
      <c r="C36" s="1">
        <v>15</v>
      </c>
      <c r="D36" s="1">
        <v>4</v>
      </c>
      <c r="E36" s="1">
        <v>858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f t="shared" si="2"/>
        <v>746.68165233277864</v>
      </c>
      <c r="L36" s="1">
        <f t="shared" si="0"/>
        <v>12391.774527360367</v>
      </c>
      <c r="M36" s="1">
        <f t="shared" si="1"/>
        <v>111.31834766722136</v>
      </c>
    </row>
    <row r="37" spans="2:13" x14ac:dyDescent="0.2">
      <c r="B37" s="1">
        <v>2</v>
      </c>
      <c r="C37" s="1">
        <v>16</v>
      </c>
      <c r="D37" s="1">
        <v>5</v>
      </c>
      <c r="E37" s="1">
        <v>1647</v>
      </c>
      <c r="F37" s="1" t="s">
        <v>5</v>
      </c>
      <c r="G37" s="1">
        <v>1</v>
      </c>
      <c r="H37" s="1">
        <v>0</v>
      </c>
      <c r="I37" s="1">
        <v>0</v>
      </c>
      <c r="J37" s="1">
        <v>0</v>
      </c>
      <c r="K37" s="1">
        <f t="shared" si="2"/>
        <v>1578.1969200372966</v>
      </c>
      <c r="L37" s="1">
        <f t="shared" si="0"/>
        <v>4733.8638123541514</v>
      </c>
      <c r="M37" s="1">
        <f t="shared" si="1"/>
        <v>68.80307996270335</v>
      </c>
    </row>
    <row r="38" spans="2:13" x14ac:dyDescent="0.2">
      <c r="B38" s="1">
        <v>2</v>
      </c>
      <c r="C38" s="1">
        <v>19</v>
      </c>
      <c r="D38" s="1">
        <v>1</v>
      </c>
      <c r="E38" s="1">
        <v>773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f t="shared" si="2"/>
        <v>969.4710782732252</v>
      </c>
      <c r="L38" s="1">
        <f t="shared" si="0"/>
        <v>38600.884597843782</v>
      </c>
      <c r="M38" s="1">
        <f t="shared" si="1"/>
        <v>-196.4710782732252</v>
      </c>
    </row>
    <row r="39" spans="2:13" x14ac:dyDescent="0.2">
      <c r="B39" s="1">
        <v>2</v>
      </c>
      <c r="C39" s="1">
        <v>20</v>
      </c>
      <c r="D39" s="1">
        <v>2</v>
      </c>
      <c r="E39" s="1">
        <v>755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f t="shared" si="2"/>
        <v>722.83351834295081</v>
      </c>
      <c r="L39" s="1">
        <f t="shared" si="0"/>
        <v>1034.682542193282</v>
      </c>
      <c r="M39" s="1">
        <f t="shared" si="1"/>
        <v>32.166481657049189</v>
      </c>
    </row>
    <row r="40" spans="2:13" x14ac:dyDescent="0.2">
      <c r="B40" s="1">
        <v>2</v>
      </c>
      <c r="C40" s="1">
        <v>21</v>
      </c>
      <c r="D40" s="1">
        <v>3</v>
      </c>
      <c r="E40" s="1">
        <v>788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f t="shared" si="2"/>
        <v>708.44898869501185</v>
      </c>
      <c r="L40" s="1">
        <f t="shared" si="0"/>
        <v>6328.3633996463523</v>
      </c>
      <c r="M40" s="1">
        <f t="shared" si="1"/>
        <v>79.551011304988151</v>
      </c>
    </row>
    <row r="41" spans="2:13" x14ac:dyDescent="0.2">
      <c r="B41" s="1">
        <v>2</v>
      </c>
      <c r="C41" s="1">
        <v>22</v>
      </c>
      <c r="D41" s="1">
        <v>4</v>
      </c>
      <c r="E41" s="1">
        <v>702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f t="shared" si="2"/>
        <v>746.68165233277864</v>
      </c>
      <c r="L41" s="1">
        <f t="shared" si="0"/>
        <v>1996.450055187303</v>
      </c>
      <c r="M41" s="1">
        <f t="shared" si="1"/>
        <v>-44.68165233277864</v>
      </c>
    </row>
    <row r="42" spans="2:13" x14ac:dyDescent="0.2">
      <c r="B42" s="1">
        <v>2</v>
      </c>
      <c r="C42" s="1">
        <v>23</v>
      </c>
      <c r="D42" s="1">
        <v>5</v>
      </c>
      <c r="E42" s="1">
        <v>1037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f t="shared" si="2"/>
        <v>1161.3885855837527</v>
      </c>
      <c r="L42" s="1">
        <f t="shared" si="0"/>
        <v>15472.520223526577</v>
      </c>
      <c r="M42" s="1">
        <f t="shared" si="1"/>
        <v>-124.38858558375273</v>
      </c>
    </row>
    <row r="43" spans="2:13" x14ac:dyDescent="0.2">
      <c r="B43" s="1">
        <v>2</v>
      </c>
      <c r="C43" s="1">
        <v>26</v>
      </c>
      <c r="D43" s="1">
        <v>1</v>
      </c>
      <c r="E43" s="1">
        <v>931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f t="shared" si="2"/>
        <v>969.4710782732252</v>
      </c>
      <c r="L43" s="1">
        <f t="shared" si="0"/>
        <v>1480.0238635046203</v>
      </c>
      <c r="M43" s="1">
        <f t="shared" si="1"/>
        <v>-38.471078273225203</v>
      </c>
    </row>
    <row r="44" spans="2:13" x14ac:dyDescent="0.2">
      <c r="B44" s="1">
        <v>2</v>
      </c>
      <c r="C44" s="1">
        <v>27</v>
      </c>
      <c r="D44" s="1">
        <v>2</v>
      </c>
      <c r="E44" s="1">
        <v>719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f t="shared" si="2"/>
        <v>722.83351834295081</v>
      </c>
      <c r="L44" s="1">
        <f t="shared" si="0"/>
        <v>14.695862885740329</v>
      </c>
      <c r="M44" s="1">
        <f t="shared" si="1"/>
        <v>-3.8335183429508106</v>
      </c>
    </row>
    <row r="45" spans="2:13" x14ac:dyDescent="0.2">
      <c r="B45" s="1">
        <v>2</v>
      </c>
      <c r="C45" s="1">
        <v>28</v>
      </c>
      <c r="D45" s="1">
        <v>3</v>
      </c>
      <c r="E45" s="1">
        <v>811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f t="shared" si="2"/>
        <v>708.44898869501185</v>
      </c>
      <c r="L45" s="1">
        <f t="shared" si="0"/>
        <v>10516.709919675808</v>
      </c>
      <c r="M45" s="1">
        <f t="shared" si="1"/>
        <v>102.55101130498815</v>
      </c>
    </row>
    <row r="46" spans="2:13" x14ac:dyDescent="0.2">
      <c r="B46" s="1">
        <v>3</v>
      </c>
      <c r="C46" s="1">
        <v>1</v>
      </c>
      <c r="D46" s="1">
        <v>4</v>
      </c>
      <c r="E46" s="1">
        <v>1383</v>
      </c>
      <c r="F46" s="1" t="s">
        <v>6</v>
      </c>
      <c r="G46" s="1">
        <v>0</v>
      </c>
      <c r="H46" s="1">
        <v>1</v>
      </c>
      <c r="I46" s="1">
        <v>0</v>
      </c>
      <c r="J46" s="1">
        <v>0</v>
      </c>
      <c r="K46" s="1">
        <f t="shared" si="2"/>
        <v>1450.6819108228165</v>
      </c>
      <c r="L46" s="1">
        <f t="shared" si="0"/>
        <v>4580.8410526276803</v>
      </c>
      <c r="M46" s="1">
        <f t="shared" si="1"/>
        <v>-67.681910822816462</v>
      </c>
    </row>
    <row r="47" spans="2:13" x14ac:dyDescent="0.2">
      <c r="B47" s="1">
        <v>3</v>
      </c>
      <c r="C47" s="1">
        <v>2</v>
      </c>
      <c r="D47" s="1">
        <v>5</v>
      </c>
      <c r="E47" s="1">
        <v>2022</v>
      </c>
      <c r="F47" s="1" t="s">
        <v>5</v>
      </c>
      <c r="G47" s="1">
        <v>1</v>
      </c>
      <c r="H47" s="1">
        <v>0</v>
      </c>
      <c r="I47" s="1">
        <v>0</v>
      </c>
      <c r="J47" s="1">
        <v>0</v>
      </c>
      <c r="K47" s="1">
        <f t="shared" si="2"/>
        <v>2000.0806650724921</v>
      </c>
      <c r="L47" s="1">
        <f t="shared" si="0"/>
        <v>480.45724366426606</v>
      </c>
      <c r="M47" s="1">
        <f t="shared" si="1"/>
        <v>21.919334927507862</v>
      </c>
    </row>
    <row r="48" spans="2:13" x14ac:dyDescent="0.2">
      <c r="B48" s="1">
        <v>3</v>
      </c>
      <c r="C48" s="1">
        <v>5</v>
      </c>
      <c r="D48" s="1">
        <v>1</v>
      </c>
      <c r="E48" s="1">
        <v>1130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f t="shared" si="2"/>
        <v>1023.378224295169</v>
      </c>
      <c r="L48" s="1">
        <f t="shared" si="0"/>
        <v>11368.20305445128</v>
      </c>
      <c r="M48" s="1">
        <f t="shared" si="1"/>
        <v>106.62177570483095</v>
      </c>
    </row>
    <row r="49" spans="2:13" x14ac:dyDescent="0.2">
      <c r="B49" s="1">
        <v>3</v>
      </c>
      <c r="C49" s="1">
        <v>6</v>
      </c>
      <c r="D49" s="1">
        <v>2</v>
      </c>
      <c r="E49" s="1">
        <v>798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f t="shared" si="2"/>
        <v>776.74066436489466</v>
      </c>
      <c r="L49" s="1">
        <f t="shared" si="0"/>
        <v>451.95935164605999</v>
      </c>
      <c r="M49" s="1">
        <f t="shared" si="1"/>
        <v>21.259335635105344</v>
      </c>
    </row>
    <row r="50" spans="2:13" x14ac:dyDescent="0.2">
      <c r="B50" s="1">
        <v>3</v>
      </c>
      <c r="C50" s="1">
        <v>7</v>
      </c>
      <c r="D50" s="1">
        <v>3</v>
      </c>
      <c r="E50" s="1">
        <v>885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f t="shared" si="2"/>
        <v>762.35613471695569</v>
      </c>
      <c r="L50" s="1">
        <f t="shared" si="0"/>
        <v>15041.517691565521</v>
      </c>
      <c r="M50" s="1">
        <f t="shared" si="1"/>
        <v>122.64386528304431</v>
      </c>
    </row>
    <row r="51" spans="2:13" x14ac:dyDescent="0.2">
      <c r="B51" s="1">
        <v>3</v>
      </c>
      <c r="C51" s="1">
        <v>8</v>
      </c>
      <c r="D51" s="1">
        <v>4</v>
      </c>
      <c r="E51" s="1">
        <v>983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f t="shared" si="2"/>
        <v>800.58879835472248</v>
      </c>
      <c r="L51" s="1">
        <f t="shared" si="0"/>
        <v>33273.846485674097</v>
      </c>
      <c r="M51" s="1">
        <f t="shared" si="1"/>
        <v>182.41120164527752</v>
      </c>
    </row>
    <row r="52" spans="2:13" x14ac:dyDescent="0.2">
      <c r="B52" s="1">
        <v>3</v>
      </c>
      <c r="C52" s="1">
        <v>9</v>
      </c>
      <c r="D52" s="1">
        <v>5</v>
      </c>
      <c r="E52" s="1">
        <v>1439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f>$O$25+VLOOKUP(B52,$N$13:$O$24,2)+VLOOKUP(D52,$N$4:$O$8,2)+G52*$O$9+H52*$O$10+I52*$O$11+J52*$O$12+IF(C52=1,$O$26,IF(C52=2,$O$27,IF(C52=3,$O$28,0)))+O29</f>
        <v>1439.0001871334669</v>
      </c>
      <c r="L52" s="1">
        <f t="shared" si="0"/>
        <v>3.5018934416113713E-8</v>
      </c>
      <c r="M52" s="1">
        <f t="shared" si="1"/>
        <v>-1.8713346685217402E-4</v>
      </c>
    </row>
    <row r="53" spans="2:13" x14ac:dyDescent="0.2">
      <c r="B53" s="1">
        <v>3</v>
      </c>
      <c r="C53" s="1">
        <v>12</v>
      </c>
      <c r="D53" s="1">
        <v>1</v>
      </c>
      <c r="E53" s="1">
        <v>973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f>$O$25+VLOOKUP(B53,$N$13:$O$24,2)+VLOOKUP(D53,$N$4:$O$8,2)+G53*$O$9+H53*$O$10+I53*$O$11+J53*$O$12+IF(C53=1,$O$26,IF(C53=2,$O$27,IF(C53=3,$O$28,0)))+$O$30</f>
        <v>966.34361547411436</v>
      </c>
      <c r="L53" s="1">
        <f t="shared" si="0"/>
        <v>44.307454956449817</v>
      </c>
      <c r="M53" s="1">
        <f t="shared" si="1"/>
        <v>6.6563845258856418</v>
      </c>
    </row>
    <row r="54" spans="2:13" x14ac:dyDescent="0.2">
      <c r="B54" s="1">
        <v>3</v>
      </c>
      <c r="C54" s="1">
        <v>13</v>
      </c>
      <c r="D54" s="1">
        <v>2</v>
      </c>
      <c r="E54" s="1">
        <v>725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f>$O$25+VLOOKUP(B54,$N$13:$O$24,2)+VLOOKUP(D54,$N$4:$O$8,2)+G54*$O$9+H54*$O$10+I54*$O$11+J54*$O$12+IF(C54=1,$O$26,IF(C54=2,$O$27,IF(C54=3,$O$28,0)))+$O$30</f>
        <v>719.70605554383997</v>
      </c>
      <c r="L54" s="1">
        <f t="shared" si="0"/>
        <v>28.025847904907558</v>
      </c>
      <c r="M54" s="1">
        <f t="shared" si="1"/>
        <v>5.293944456160034</v>
      </c>
    </row>
    <row r="55" spans="2:13" x14ac:dyDescent="0.2">
      <c r="B55" s="1">
        <v>3</v>
      </c>
      <c r="C55" s="1">
        <v>14</v>
      </c>
      <c r="D55" s="1">
        <v>3</v>
      </c>
      <c r="E55" s="1">
        <v>681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f>$O$25+VLOOKUP(B55,$N$13:$O$24,2)+VLOOKUP(D55,$N$4:$O$8,2)+G55*$O$9+H55*$O$10+I55*$O$11+J55*$O$12+IF(C55=1,$O$26,IF(C55=2,$O$27,IF(C55=3,$O$28,0)))+$O$30</f>
        <v>705.321525895901</v>
      </c>
      <c r="L55" s="1">
        <f t="shared" si="0"/>
        <v>591.53662190498312</v>
      </c>
      <c r="M55" s="1">
        <f t="shared" si="1"/>
        <v>-24.321525895901004</v>
      </c>
    </row>
    <row r="56" spans="2:13" x14ac:dyDescent="0.2">
      <c r="B56" s="1">
        <v>3</v>
      </c>
      <c r="C56" s="1">
        <v>15</v>
      </c>
      <c r="D56" s="1">
        <v>4</v>
      </c>
      <c r="E56" s="1">
        <v>840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f>$O$25+VLOOKUP(B56,$N$13:$O$24,2)+VLOOKUP(D56,$N$4:$O$8,2)+G56*$O$9+H56*$O$10+I56*$O$11+J56*$O$12+IF(C56=1,$O$26,IF(C56=2,$O$27,IF(C56=3,$O$28,0)))+$O$30</f>
        <v>743.5541895336678</v>
      </c>
      <c r="L56" s="1">
        <f t="shared" si="0"/>
        <v>9301.7943565076748</v>
      </c>
      <c r="M56" s="1">
        <f t="shared" si="1"/>
        <v>96.445810466332205</v>
      </c>
    </row>
    <row r="57" spans="2:13" x14ac:dyDescent="0.2">
      <c r="B57" s="1">
        <v>3</v>
      </c>
      <c r="C57" s="1">
        <v>16</v>
      </c>
      <c r="D57" s="1">
        <v>5</v>
      </c>
      <c r="E57" s="1">
        <v>1491</v>
      </c>
      <c r="F57" s="1" t="s">
        <v>5</v>
      </c>
      <c r="G57" s="1">
        <v>1</v>
      </c>
      <c r="H57" s="1">
        <v>0</v>
      </c>
      <c r="I57" s="1">
        <v>0</v>
      </c>
      <c r="J57" s="1">
        <v>0</v>
      </c>
      <c r="K57" s="1">
        <f>$O$25+VLOOKUP(B57,$N$13:$O$24,2)+VLOOKUP(D57,$N$4:$O$8,2)+G57*$O$9+H57*$O$10+I57*$O$11+J57*$O$12+IF(C57=1,$O$26,IF(C57=2,$O$27,IF(C57=3,$O$28,0)))+$O$30</f>
        <v>1575.0694572381858</v>
      </c>
      <c r="L57" s="1">
        <f t="shared" si="0"/>
        <v>7067.6736403231516</v>
      </c>
      <c r="M57" s="1">
        <f t="shared" si="1"/>
        <v>-84.069457238185805</v>
      </c>
    </row>
    <row r="58" spans="2:13" x14ac:dyDescent="0.2">
      <c r="B58" s="1">
        <v>3</v>
      </c>
      <c r="C58" s="1">
        <v>19</v>
      </c>
      <c r="D58" s="1">
        <v>1</v>
      </c>
      <c r="E58" s="1">
        <v>1050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f t="shared" si="2"/>
        <v>1023.378224295169</v>
      </c>
      <c r="L58" s="1">
        <f t="shared" si="0"/>
        <v>708.7189416783275</v>
      </c>
      <c r="M58" s="1">
        <f t="shared" si="1"/>
        <v>26.621775704830952</v>
      </c>
    </row>
    <row r="59" spans="2:13" x14ac:dyDescent="0.2">
      <c r="B59" s="1">
        <v>3</v>
      </c>
      <c r="C59" s="1">
        <v>20</v>
      </c>
      <c r="D59" s="1">
        <v>2</v>
      </c>
      <c r="E59" s="1">
        <v>779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f t="shared" si="2"/>
        <v>776.74066436489466</v>
      </c>
      <c r="L59" s="1">
        <f t="shared" si="0"/>
        <v>5.1045975120568698</v>
      </c>
      <c r="M59" s="1">
        <f t="shared" si="1"/>
        <v>2.2593356351053444</v>
      </c>
    </row>
    <row r="60" spans="2:13" x14ac:dyDescent="0.2">
      <c r="B60" s="1">
        <v>3</v>
      </c>
      <c r="C60" s="1">
        <v>21</v>
      </c>
      <c r="D60" s="1">
        <v>3</v>
      </c>
      <c r="E60" s="1">
        <v>686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f t="shared" si="2"/>
        <v>762.35613471695569</v>
      </c>
      <c r="L60" s="1">
        <f t="shared" si="0"/>
        <v>5830.2593089138863</v>
      </c>
      <c r="M60" s="1">
        <f t="shared" si="1"/>
        <v>-76.356134716955694</v>
      </c>
    </row>
    <row r="61" spans="2:13" x14ac:dyDescent="0.2">
      <c r="B61" s="1">
        <v>3</v>
      </c>
      <c r="C61" s="1">
        <v>22</v>
      </c>
      <c r="D61" s="1">
        <v>4</v>
      </c>
      <c r="E61" s="1">
        <v>663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f t="shared" si="2"/>
        <v>800.58879835472248</v>
      </c>
      <c r="L61" s="1">
        <f t="shared" si="0"/>
        <v>18930.677432696484</v>
      </c>
      <c r="M61" s="1">
        <f t="shared" si="1"/>
        <v>-137.58879835472248</v>
      </c>
    </row>
    <row r="62" spans="2:13" x14ac:dyDescent="0.2">
      <c r="B62" s="1">
        <v>3</v>
      </c>
      <c r="C62" s="1">
        <v>23</v>
      </c>
      <c r="D62" s="1">
        <v>5</v>
      </c>
      <c r="E62" s="1">
        <v>1059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f t="shared" si="2"/>
        <v>1215.2957316056966</v>
      </c>
      <c r="L62" s="1">
        <f t="shared" si="0"/>
        <v>24428.355718159939</v>
      </c>
      <c r="M62" s="1">
        <f t="shared" si="1"/>
        <v>-156.29573160569657</v>
      </c>
    </row>
    <row r="63" spans="2:13" x14ac:dyDescent="0.2">
      <c r="B63" s="1">
        <v>3</v>
      </c>
      <c r="C63" s="1">
        <v>26</v>
      </c>
      <c r="D63" s="1">
        <v>1</v>
      </c>
      <c r="E63" s="1">
        <v>1005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f t="shared" si="2"/>
        <v>1023.378224295169</v>
      </c>
      <c r="L63" s="1">
        <f t="shared" si="0"/>
        <v>337.75912824354185</v>
      </c>
      <c r="M63" s="1">
        <f t="shared" si="1"/>
        <v>-18.378224295169048</v>
      </c>
    </row>
    <row r="64" spans="2:13" x14ac:dyDescent="0.2">
      <c r="B64" s="1">
        <v>3</v>
      </c>
      <c r="C64" s="1">
        <v>27</v>
      </c>
      <c r="D64" s="1">
        <v>2</v>
      </c>
      <c r="E64" s="1">
        <v>704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f t="shared" si="2"/>
        <v>776.74066436489466</v>
      </c>
      <c r="L64" s="1">
        <f t="shared" si="0"/>
        <v>5291.2042522462552</v>
      </c>
      <c r="M64" s="1">
        <f t="shared" si="1"/>
        <v>-72.740664364894656</v>
      </c>
    </row>
    <row r="65" spans="2:13" x14ac:dyDescent="0.2">
      <c r="B65" s="1">
        <v>3</v>
      </c>
      <c r="C65" s="1">
        <v>28</v>
      </c>
      <c r="D65" s="1">
        <v>3</v>
      </c>
      <c r="E65" s="1">
        <v>732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f t="shared" si="2"/>
        <v>762.35613471695569</v>
      </c>
      <c r="L65" s="1">
        <f t="shared" si="0"/>
        <v>921.49491495396273</v>
      </c>
      <c r="M65" s="1">
        <f t="shared" si="1"/>
        <v>-30.356134716955694</v>
      </c>
    </row>
    <row r="66" spans="2:13" x14ac:dyDescent="0.2">
      <c r="B66" s="1">
        <v>3</v>
      </c>
      <c r="C66" s="1">
        <v>29</v>
      </c>
      <c r="D66" s="1">
        <v>4</v>
      </c>
      <c r="E66" s="1">
        <v>738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f t="shared" si="2"/>
        <v>800.58879835472248</v>
      </c>
      <c r="L66" s="1">
        <f t="shared" si="0"/>
        <v>3917.3576794881119</v>
      </c>
      <c r="M66" s="1">
        <f t="shared" si="1"/>
        <v>-62.588798354722485</v>
      </c>
    </row>
    <row r="67" spans="2:13" x14ac:dyDescent="0.2">
      <c r="B67" s="1">
        <v>3</v>
      </c>
      <c r="C67" s="1">
        <v>30</v>
      </c>
      <c r="D67" s="1">
        <v>5</v>
      </c>
      <c r="E67" s="1">
        <v>1867</v>
      </c>
      <c r="F67" s="1" t="s">
        <v>12</v>
      </c>
      <c r="G67" s="1">
        <v>1</v>
      </c>
      <c r="H67" s="1">
        <v>1</v>
      </c>
      <c r="I67" s="1">
        <v>0</v>
      </c>
      <c r="J67" s="1">
        <v>0</v>
      </c>
      <c r="K67" s="1">
        <f t="shared" si="2"/>
        <v>1728.7482484900142</v>
      </c>
      <c r="L67" s="1">
        <f t="shared" si="0"/>
        <v>19113.546795578848</v>
      </c>
      <c r="M67" s="1">
        <f t="shared" si="1"/>
        <v>138.25175150998575</v>
      </c>
    </row>
    <row r="68" spans="2:13" x14ac:dyDescent="0.2">
      <c r="B68" s="1">
        <v>4</v>
      </c>
      <c r="C68" s="1">
        <v>2</v>
      </c>
      <c r="D68" s="1">
        <v>1</v>
      </c>
      <c r="E68" s="1">
        <v>1486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f t="shared" si="2"/>
        <v>1411.9218438608123</v>
      </c>
      <c r="L68" s="1">
        <f t="shared" ref="L68:L131" si="3">(E68-K68)^2</f>
        <v>5487.5732169818784</v>
      </c>
      <c r="M68" s="1">
        <f t="shared" ref="M68:M131" si="4">E68-K68</f>
        <v>74.07815613918774</v>
      </c>
    </row>
    <row r="69" spans="2:13" x14ac:dyDescent="0.2">
      <c r="B69" s="1">
        <v>4</v>
      </c>
      <c r="C69" s="1">
        <v>3</v>
      </c>
      <c r="D69" s="1">
        <v>2</v>
      </c>
      <c r="E69" s="1">
        <v>1155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f t="shared" ref="K69:K132" si="5">$O$25+VLOOKUP(B69,$N$13:$O$24,2)+VLOOKUP(D69,$N$4:$O$8,2)+G69*$O$9+H69*$O$10+I69*$O$11+J69*$O$12+IF(C69=1,$O$26,IF(C69=2,$O$27,IF(C69=3,$O$28,0)))</f>
        <v>1108.0063117197737</v>
      </c>
      <c r="L69" s="1">
        <f t="shared" si="3"/>
        <v>2208.4067381790742</v>
      </c>
      <c r="M69" s="1">
        <f t="shared" si="4"/>
        <v>46.993688280226252</v>
      </c>
    </row>
    <row r="70" spans="2:13" x14ac:dyDescent="0.2">
      <c r="B70" s="1">
        <v>4</v>
      </c>
      <c r="C70" s="1">
        <v>4</v>
      </c>
      <c r="D70" s="1">
        <v>3</v>
      </c>
      <c r="E70" s="1">
        <v>871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f t="shared" si="5"/>
        <v>782.92315526934749</v>
      </c>
      <c r="L70" s="1">
        <f t="shared" si="3"/>
        <v>7757.5305777074709</v>
      </c>
      <c r="M70" s="1">
        <f t="shared" si="4"/>
        <v>88.07684473065251</v>
      </c>
    </row>
    <row r="71" spans="2:13" x14ac:dyDescent="0.2">
      <c r="B71" s="1">
        <v>4</v>
      </c>
      <c r="C71" s="1">
        <v>5</v>
      </c>
      <c r="D71" s="1">
        <v>4</v>
      </c>
      <c r="E71" s="1">
        <v>832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f t="shared" si="5"/>
        <v>821.15581890711428</v>
      </c>
      <c r="L71" s="1">
        <f t="shared" si="3"/>
        <v>117.59626357530011</v>
      </c>
      <c r="M71" s="1">
        <f t="shared" si="4"/>
        <v>10.844181092885719</v>
      </c>
    </row>
    <row r="72" spans="2:13" x14ac:dyDescent="0.2">
      <c r="B72" s="1">
        <v>4</v>
      </c>
      <c r="C72" s="1">
        <v>6</v>
      </c>
      <c r="D72" s="1">
        <v>5</v>
      </c>
      <c r="E72" s="1">
        <v>1101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f t="shared" si="5"/>
        <v>1235.8627521580884</v>
      </c>
      <c r="L72" s="1">
        <f t="shared" si="3"/>
        <v>18187.961919653968</v>
      </c>
      <c r="M72" s="1">
        <f t="shared" si="4"/>
        <v>-134.86275215808837</v>
      </c>
    </row>
    <row r="73" spans="2:13" x14ac:dyDescent="0.2">
      <c r="B73" s="1">
        <v>4</v>
      </c>
      <c r="C73" s="1">
        <v>9</v>
      </c>
      <c r="D73" s="1">
        <v>1</v>
      </c>
      <c r="E73" s="1">
        <v>929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f t="shared" si="5"/>
        <v>1043.9452448475608</v>
      </c>
      <c r="L73" s="1">
        <f t="shared" si="3"/>
        <v>13212.409313065713</v>
      </c>
      <c r="M73" s="1">
        <f t="shared" si="4"/>
        <v>-114.94524484756084</v>
      </c>
    </row>
    <row r="74" spans="2:13" x14ac:dyDescent="0.2">
      <c r="B74" s="1">
        <v>4</v>
      </c>
      <c r="C74" s="1">
        <v>10</v>
      </c>
      <c r="D74" s="1">
        <v>2</v>
      </c>
      <c r="E74" s="1">
        <v>672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f t="shared" si="5"/>
        <v>797.30768491728645</v>
      </c>
      <c r="L74" s="1">
        <f t="shared" si="3"/>
        <v>15702.015899329939</v>
      </c>
      <c r="M74" s="1">
        <f t="shared" si="4"/>
        <v>-125.30768491728645</v>
      </c>
    </row>
    <row r="75" spans="2:13" x14ac:dyDescent="0.2">
      <c r="B75" s="1">
        <v>4</v>
      </c>
      <c r="C75" s="1">
        <v>11</v>
      </c>
      <c r="D75" s="1">
        <v>3</v>
      </c>
      <c r="E75" s="1">
        <v>751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f t="shared" si="5"/>
        <v>782.92315526934749</v>
      </c>
      <c r="L75" s="1">
        <f t="shared" si="3"/>
        <v>1019.0878423508684</v>
      </c>
      <c r="M75" s="1">
        <f t="shared" si="4"/>
        <v>-31.92315526934749</v>
      </c>
    </row>
    <row r="76" spans="2:13" x14ac:dyDescent="0.2">
      <c r="B76" s="1">
        <v>4</v>
      </c>
      <c r="C76" s="1">
        <v>12</v>
      </c>
      <c r="D76" s="1">
        <v>4</v>
      </c>
      <c r="E76" s="1">
        <v>1114</v>
      </c>
      <c r="F76" s="1" t="s">
        <v>5</v>
      </c>
      <c r="G76" s="1">
        <v>0</v>
      </c>
      <c r="H76" s="1">
        <v>0</v>
      </c>
      <c r="I76" s="1">
        <v>0</v>
      </c>
      <c r="J76" s="1">
        <v>0</v>
      </c>
      <c r="K76" s="1">
        <f t="shared" si="5"/>
        <v>821.15581890711428</v>
      </c>
      <c r="L76" s="1">
        <f t="shared" si="3"/>
        <v>85757.714399962846</v>
      </c>
      <c r="M76" s="1">
        <f t="shared" si="4"/>
        <v>292.84418109288572</v>
      </c>
    </row>
    <row r="77" spans="2:13" x14ac:dyDescent="0.2">
      <c r="B77" s="1">
        <v>4</v>
      </c>
      <c r="C77" s="1">
        <v>13</v>
      </c>
      <c r="D77" s="1">
        <v>5</v>
      </c>
      <c r="E77" s="1">
        <v>1612</v>
      </c>
      <c r="F77" s="1" t="s">
        <v>5</v>
      </c>
      <c r="G77" s="1">
        <v>1</v>
      </c>
      <c r="H77" s="1">
        <v>0</v>
      </c>
      <c r="I77" s="1">
        <v>0</v>
      </c>
      <c r="J77" s="1">
        <v>0</v>
      </c>
      <c r="K77" s="1">
        <f t="shared" si="5"/>
        <v>1652.6710866116323</v>
      </c>
      <c r="L77" s="1">
        <f t="shared" si="3"/>
        <v>1654.1372861708953</v>
      </c>
      <c r="M77" s="1">
        <f t="shared" si="4"/>
        <v>-40.67108661163229</v>
      </c>
    </row>
    <row r="78" spans="2:13" x14ac:dyDescent="0.2">
      <c r="B78" s="1">
        <v>4</v>
      </c>
      <c r="C78" s="1">
        <v>16</v>
      </c>
      <c r="D78" s="1">
        <v>1</v>
      </c>
      <c r="E78" s="1">
        <v>1267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f t="shared" si="5"/>
        <v>1043.9452448475608</v>
      </c>
      <c r="L78" s="1">
        <f t="shared" si="3"/>
        <v>49753.423796114585</v>
      </c>
      <c r="M78" s="1">
        <f t="shared" si="4"/>
        <v>223.05475515243916</v>
      </c>
    </row>
    <row r="79" spans="2:13" x14ac:dyDescent="0.2">
      <c r="B79" s="1">
        <v>4</v>
      </c>
      <c r="C79" s="1">
        <v>17</v>
      </c>
      <c r="D79" s="1">
        <v>2</v>
      </c>
      <c r="E79" s="1">
        <v>825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f t="shared" si="5"/>
        <v>797.30768491728645</v>
      </c>
      <c r="L79" s="1">
        <f t="shared" si="3"/>
        <v>766.86431464028431</v>
      </c>
      <c r="M79" s="1">
        <f t="shared" si="4"/>
        <v>27.692315082713549</v>
      </c>
    </row>
    <row r="80" spans="2:13" x14ac:dyDescent="0.2">
      <c r="B80" s="1">
        <v>4</v>
      </c>
      <c r="C80" s="1">
        <v>18</v>
      </c>
      <c r="D80" s="1">
        <v>3</v>
      </c>
      <c r="E80" s="1">
        <v>729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f t="shared" si="5"/>
        <v>782.92315526934749</v>
      </c>
      <c r="L80" s="1">
        <f t="shared" si="3"/>
        <v>2907.706674202158</v>
      </c>
      <c r="M80" s="1">
        <f t="shared" si="4"/>
        <v>-53.92315526934749</v>
      </c>
    </row>
    <row r="81" spans="2:13" x14ac:dyDescent="0.2">
      <c r="B81" s="1">
        <v>4</v>
      </c>
      <c r="C81" s="1">
        <v>19</v>
      </c>
      <c r="D81" s="1">
        <v>4</v>
      </c>
      <c r="E81" s="1">
        <v>836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f t="shared" si="5"/>
        <v>821.15581890711428</v>
      </c>
      <c r="L81" s="1">
        <f t="shared" si="3"/>
        <v>220.34971231838588</v>
      </c>
      <c r="M81" s="1">
        <f t="shared" si="4"/>
        <v>14.844181092885719</v>
      </c>
    </row>
    <row r="82" spans="2:13" x14ac:dyDescent="0.2">
      <c r="B82" s="1">
        <v>4</v>
      </c>
      <c r="C82" s="1">
        <v>20</v>
      </c>
      <c r="D82" s="1">
        <v>5</v>
      </c>
      <c r="E82" s="1">
        <v>1123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f t="shared" si="5"/>
        <v>1235.8627521580884</v>
      </c>
      <c r="L82" s="1">
        <f t="shared" si="3"/>
        <v>12738.000824698081</v>
      </c>
      <c r="M82" s="1">
        <f t="shared" si="4"/>
        <v>-112.86275215808837</v>
      </c>
    </row>
    <row r="83" spans="2:13" x14ac:dyDescent="0.2">
      <c r="B83" s="1">
        <v>4</v>
      </c>
      <c r="C83" s="1">
        <v>23</v>
      </c>
      <c r="D83" s="1">
        <v>1</v>
      </c>
      <c r="E83" s="1">
        <v>900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f t="shared" si="5"/>
        <v>1043.9452448475608</v>
      </c>
      <c r="L83" s="1">
        <f t="shared" si="3"/>
        <v>20720.233514224241</v>
      </c>
      <c r="M83" s="1">
        <f t="shared" si="4"/>
        <v>-143.94524484756084</v>
      </c>
    </row>
    <row r="84" spans="2:13" x14ac:dyDescent="0.2">
      <c r="B84" s="1">
        <v>4</v>
      </c>
      <c r="C84" s="1">
        <v>24</v>
      </c>
      <c r="D84" s="1">
        <v>2</v>
      </c>
      <c r="E84" s="1">
        <v>702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f t="shared" si="5"/>
        <v>797.30768491728645</v>
      </c>
      <c r="L84" s="1">
        <f t="shared" si="3"/>
        <v>9083.5548042927512</v>
      </c>
      <c r="M84" s="1">
        <f t="shared" si="4"/>
        <v>-95.307684917286451</v>
      </c>
    </row>
    <row r="85" spans="2:13" x14ac:dyDescent="0.2">
      <c r="B85" s="1">
        <v>4</v>
      </c>
      <c r="C85" s="1">
        <v>25</v>
      </c>
      <c r="D85" s="1">
        <v>3</v>
      </c>
      <c r="E85" s="1">
        <v>724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f t="shared" si="5"/>
        <v>782.92315526934749</v>
      </c>
      <c r="L85" s="1">
        <f t="shared" si="3"/>
        <v>3471.9382268956329</v>
      </c>
      <c r="M85" s="1">
        <f t="shared" si="4"/>
        <v>-58.92315526934749</v>
      </c>
    </row>
    <row r="86" spans="2:13" x14ac:dyDescent="0.2">
      <c r="B86" s="1">
        <v>4</v>
      </c>
      <c r="C86" s="1">
        <v>26</v>
      </c>
      <c r="D86" s="1">
        <v>4</v>
      </c>
      <c r="E86" s="1">
        <v>824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f t="shared" si="5"/>
        <v>821.15581890711428</v>
      </c>
      <c r="L86" s="1">
        <f t="shared" si="3"/>
        <v>8.089366089128605</v>
      </c>
      <c r="M86" s="1">
        <f t="shared" si="4"/>
        <v>2.8441810928857194</v>
      </c>
    </row>
    <row r="87" spans="2:13" x14ac:dyDescent="0.2">
      <c r="B87" s="1">
        <v>4</v>
      </c>
      <c r="C87" s="1">
        <v>27</v>
      </c>
      <c r="D87" s="1">
        <v>5</v>
      </c>
      <c r="E87" s="1">
        <v>1682</v>
      </c>
      <c r="F87" s="1" t="s">
        <v>5</v>
      </c>
      <c r="G87" s="1">
        <v>1</v>
      </c>
      <c r="H87" s="1">
        <v>0</v>
      </c>
      <c r="I87" s="1">
        <v>0</v>
      </c>
      <c r="J87" s="1">
        <v>0</v>
      </c>
      <c r="K87" s="1">
        <f t="shared" si="5"/>
        <v>1652.6710866116323</v>
      </c>
      <c r="L87" s="1">
        <f t="shared" si="3"/>
        <v>860.18516054237466</v>
      </c>
      <c r="M87" s="1">
        <f t="shared" si="4"/>
        <v>29.32891338836771</v>
      </c>
    </row>
    <row r="88" spans="2:13" x14ac:dyDescent="0.2">
      <c r="B88" s="1">
        <v>4</v>
      </c>
      <c r="C88" s="1">
        <v>30</v>
      </c>
      <c r="D88" s="1">
        <v>1</v>
      </c>
      <c r="E88" s="1">
        <v>1146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f t="shared" si="5"/>
        <v>1043.9452448475608</v>
      </c>
      <c r="L88" s="1">
        <f t="shared" si="3"/>
        <v>10415.173049224306</v>
      </c>
      <c r="M88" s="1">
        <f t="shared" si="4"/>
        <v>102.05475515243916</v>
      </c>
    </row>
    <row r="89" spans="2:13" x14ac:dyDescent="0.2">
      <c r="B89" s="1">
        <v>5</v>
      </c>
      <c r="C89" s="1">
        <v>1</v>
      </c>
      <c r="D89" s="1">
        <v>2</v>
      </c>
      <c r="E89" s="1">
        <v>1488</v>
      </c>
      <c r="F89" s="1" t="s">
        <v>6</v>
      </c>
      <c r="G89" s="1">
        <v>0</v>
      </c>
      <c r="H89" s="1">
        <v>1</v>
      </c>
      <c r="I89" s="1">
        <v>0</v>
      </c>
      <c r="J89" s="1">
        <v>0</v>
      </c>
      <c r="K89" s="1">
        <f t="shared" si="5"/>
        <v>1538.5352913460333</v>
      </c>
      <c r="L89" s="1">
        <f t="shared" si="3"/>
        <v>2553.8156714284701</v>
      </c>
      <c r="M89" s="1">
        <f t="shared" si="4"/>
        <v>-50.535291346033318</v>
      </c>
    </row>
    <row r="90" spans="2:13" x14ac:dyDescent="0.2">
      <c r="B90" s="1">
        <v>5</v>
      </c>
      <c r="C90" s="1">
        <v>2</v>
      </c>
      <c r="D90" s="1">
        <v>3</v>
      </c>
      <c r="E90" s="1">
        <v>1121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f t="shared" si="5"/>
        <v>1242.034248243252</v>
      </c>
      <c r="L90" s="1">
        <f t="shared" si="3"/>
        <v>14649.289247809156</v>
      </c>
      <c r="M90" s="1">
        <f t="shared" si="4"/>
        <v>-121.03424824325202</v>
      </c>
    </row>
    <row r="91" spans="2:13" x14ac:dyDescent="0.2">
      <c r="B91" s="1">
        <v>5</v>
      </c>
      <c r="C91" s="1">
        <v>3</v>
      </c>
      <c r="D91" s="1">
        <v>4</v>
      </c>
      <c r="E91" s="1">
        <v>1147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f t="shared" si="5"/>
        <v>1222.9889396702545</v>
      </c>
      <c r="L91" s="1">
        <f t="shared" si="3"/>
        <v>5774.3189522095727</v>
      </c>
      <c r="M91" s="1">
        <f t="shared" si="4"/>
        <v>-75.988939670254467</v>
      </c>
    </row>
    <row r="92" spans="2:13" x14ac:dyDescent="0.2">
      <c r="B92" s="1">
        <v>5</v>
      </c>
      <c r="C92" s="1">
        <v>4</v>
      </c>
      <c r="D92" s="1">
        <v>5</v>
      </c>
      <c r="E92" s="1">
        <v>1455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f t="shared" si="5"/>
        <v>1326.9972461187413</v>
      </c>
      <c r="L92" s="1">
        <f t="shared" si="3"/>
        <v>16384.705001186099</v>
      </c>
      <c r="M92" s="1">
        <f t="shared" si="4"/>
        <v>128.00275388125874</v>
      </c>
    </row>
    <row r="93" spans="2:13" x14ac:dyDescent="0.2">
      <c r="B93" s="1">
        <v>5</v>
      </c>
      <c r="C93" s="1">
        <v>7</v>
      </c>
      <c r="D93" s="1">
        <v>1</v>
      </c>
      <c r="E93" s="1">
        <v>1330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f t="shared" si="5"/>
        <v>1135.0797388082137</v>
      </c>
      <c r="L93" s="1">
        <f t="shared" si="3"/>
        <v>37993.908223074177</v>
      </c>
      <c r="M93" s="1">
        <f t="shared" si="4"/>
        <v>194.92026119178627</v>
      </c>
    </row>
    <row r="94" spans="2:13" x14ac:dyDescent="0.2">
      <c r="B94" s="1">
        <v>5</v>
      </c>
      <c r="C94" s="1">
        <v>8</v>
      </c>
      <c r="D94" s="1">
        <v>2</v>
      </c>
      <c r="E94" s="1">
        <v>819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f t="shared" si="5"/>
        <v>888.44217887793934</v>
      </c>
      <c r="L94" s="1">
        <f t="shared" si="3"/>
        <v>4822.2162073157251</v>
      </c>
      <c r="M94" s="1">
        <f t="shared" si="4"/>
        <v>-69.442178877939341</v>
      </c>
    </row>
    <row r="95" spans="2:13" x14ac:dyDescent="0.2">
      <c r="B95" s="1">
        <v>5</v>
      </c>
      <c r="C95" s="1">
        <v>9</v>
      </c>
      <c r="D95" s="1">
        <v>3</v>
      </c>
      <c r="E95" s="1">
        <v>743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f t="shared" si="5"/>
        <v>874.05764923000038</v>
      </c>
      <c r="L95" s="1">
        <f t="shared" si="3"/>
        <v>17176.107421693818</v>
      </c>
      <c r="M95" s="1">
        <f t="shared" si="4"/>
        <v>-131.05764923000038</v>
      </c>
    </row>
    <row r="96" spans="2:13" x14ac:dyDescent="0.2">
      <c r="B96" s="1">
        <v>5</v>
      </c>
      <c r="C96" s="1">
        <v>10</v>
      </c>
      <c r="D96" s="1">
        <v>4</v>
      </c>
      <c r="E96" s="1">
        <v>921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f t="shared" si="5"/>
        <v>912.29031286776717</v>
      </c>
      <c r="L96" s="1">
        <f t="shared" si="3"/>
        <v>75.85864994138214</v>
      </c>
      <c r="M96" s="1">
        <f t="shared" si="4"/>
        <v>8.7096871322328298</v>
      </c>
    </row>
    <row r="97" spans="2:13" x14ac:dyDescent="0.2">
      <c r="B97" s="1">
        <v>5</v>
      </c>
      <c r="C97" s="1">
        <v>11</v>
      </c>
      <c r="D97" s="1">
        <v>5</v>
      </c>
      <c r="E97" s="1">
        <v>1731</v>
      </c>
      <c r="F97" s="1" t="s">
        <v>13</v>
      </c>
      <c r="G97" s="1">
        <v>1</v>
      </c>
      <c r="H97" s="1">
        <v>1</v>
      </c>
      <c r="I97" s="1">
        <v>0</v>
      </c>
      <c r="J97" s="1">
        <v>0</v>
      </c>
      <c r="K97" s="1">
        <f t="shared" si="5"/>
        <v>1840.4497630030592</v>
      </c>
      <c r="L97" s="1">
        <f t="shared" si="3"/>
        <v>11979.250621425817</v>
      </c>
      <c r="M97" s="1">
        <f t="shared" si="4"/>
        <v>-109.44976300305916</v>
      </c>
    </row>
    <row r="98" spans="2:13" x14ac:dyDescent="0.2">
      <c r="B98" s="1">
        <v>5</v>
      </c>
      <c r="C98" s="1">
        <v>14</v>
      </c>
      <c r="D98" s="1">
        <v>1</v>
      </c>
      <c r="E98" s="1">
        <v>1118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f t="shared" si="5"/>
        <v>1135.0797388082137</v>
      </c>
      <c r="L98" s="1">
        <f t="shared" si="3"/>
        <v>291.71747775680228</v>
      </c>
      <c r="M98" s="1">
        <f t="shared" si="4"/>
        <v>-17.079738808213733</v>
      </c>
    </row>
    <row r="99" spans="2:13" x14ac:dyDescent="0.2">
      <c r="B99" s="1">
        <v>5</v>
      </c>
      <c r="C99" s="1">
        <v>15</v>
      </c>
      <c r="D99" s="1">
        <v>2</v>
      </c>
      <c r="E99" s="1">
        <v>1064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f t="shared" si="5"/>
        <v>888.44217887793934</v>
      </c>
      <c r="L99" s="1">
        <f t="shared" si="3"/>
        <v>30820.548557125447</v>
      </c>
      <c r="M99" s="1">
        <f t="shared" si="4"/>
        <v>175.55782112206066</v>
      </c>
    </row>
    <row r="100" spans="2:13" x14ac:dyDescent="0.2">
      <c r="B100" s="1">
        <v>5</v>
      </c>
      <c r="C100" s="1">
        <v>16</v>
      </c>
      <c r="D100" s="1">
        <v>3</v>
      </c>
      <c r="E100" s="1">
        <v>869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f t="shared" si="5"/>
        <v>874.05764923000038</v>
      </c>
      <c r="L100" s="1">
        <f t="shared" si="3"/>
        <v>25.579815733723429</v>
      </c>
      <c r="M100" s="1">
        <f t="shared" si="4"/>
        <v>-5.0576492300003792</v>
      </c>
    </row>
    <row r="101" spans="2:13" x14ac:dyDescent="0.2">
      <c r="B101" s="1">
        <v>5</v>
      </c>
      <c r="C101" s="1">
        <v>17</v>
      </c>
      <c r="D101" s="1">
        <v>4</v>
      </c>
      <c r="E101" s="1">
        <v>844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f t="shared" si="5"/>
        <v>912.29031286776717</v>
      </c>
      <c r="L101" s="1">
        <f t="shared" si="3"/>
        <v>4663.5668315775265</v>
      </c>
      <c r="M101" s="1">
        <f t="shared" si="4"/>
        <v>-68.29031286776717</v>
      </c>
    </row>
    <row r="102" spans="2:13" x14ac:dyDescent="0.2">
      <c r="B102" s="1">
        <v>5</v>
      </c>
      <c r="C102" s="1">
        <v>18</v>
      </c>
      <c r="D102" s="1">
        <v>5</v>
      </c>
      <c r="E102" s="1">
        <v>1251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f t="shared" si="5"/>
        <v>1326.9972461187413</v>
      </c>
      <c r="L102" s="1">
        <f t="shared" si="3"/>
        <v>5775.581417632533</v>
      </c>
      <c r="M102" s="1">
        <f t="shared" si="4"/>
        <v>-75.997246118741259</v>
      </c>
    </row>
    <row r="103" spans="2:13" x14ac:dyDescent="0.2">
      <c r="B103" s="1">
        <v>5</v>
      </c>
      <c r="C103" s="1">
        <v>21</v>
      </c>
      <c r="D103" s="1">
        <v>1</v>
      </c>
      <c r="E103" s="1">
        <v>1187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f t="shared" si="5"/>
        <v>1135.0797388082137</v>
      </c>
      <c r="L103" s="1">
        <f t="shared" si="3"/>
        <v>2695.7135222233069</v>
      </c>
      <c r="M103" s="1">
        <f t="shared" si="4"/>
        <v>51.920261191786267</v>
      </c>
    </row>
    <row r="104" spans="2:13" x14ac:dyDescent="0.2">
      <c r="B104" s="1">
        <v>5</v>
      </c>
      <c r="C104" s="1">
        <v>22</v>
      </c>
      <c r="D104" s="1">
        <v>2</v>
      </c>
      <c r="E104" s="1">
        <v>785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f t="shared" si="5"/>
        <v>888.44217887793934</v>
      </c>
      <c r="L104" s="1">
        <f t="shared" si="3"/>
        <v>10700.284371015599</v>
      </c>
      <c r="M104" s="1">
        <f t="shared" si="4"/>
        <v>-103.44217887793934</v>
      </c>
    </row>
    <row r="105" spans="2:13" x14ac:dyDescent="0.2">
      <c r="B105" s="1">
        <v>5</v>
      </c>
      <c r="C105" s="1">
        <v>23</v>
      </c>
      <c r="D105" s="1">
        <v>3</v>
      </c>
      <c r="E105" s="1">
        <v>705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f t="shared" si="5"/>
        <v>874.05764923000038</v>
      </c>
      <c r="L105" s="1">
        <f t="shared" si="3"/>
        <v>28580.488763173849</v>
      </c>
      <c r="M105" s="1">
        <f t="shared" si="4"/>
        <v>-169.05764923000038</v>
      </c>
    </row>
    <row r="106" spans="2:13" x14ac:dyDescent="0.2">
      <c r="B106" s="1">
        <v>5</v>
      </c>
      <c r="C106" s="1">
        <v>24</v>
      </c>
      <c r="D106" s="1">
        <v>4</v>
      </c>
      <c r="E106" s="1">
        <v>890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f t="shared" si="5"/>
        <v>912.29031286776717</v>
      </c>
      <c r="L106" s="1">
        <f t="shared" si="3"/>
        <v>496.85804774294667</v>
      </c>
      <c r="M106" s="1">
        <f t="shared" si="4"/>
        <v>-22.29031286776717</v>
      </c>
    </row>
    <row r="107" spans="2:13" x14ac:dyDescent="0.2">
      <c r="B107" s="1">
        <v>5</v>
      </c>
      <c r="C107" s="1">
        <v>25</v>
      </c>
      <c r="D107" s="1">
        <v>5</v>
      </c>
      <c r="E107" s="1">
        <v>1754</v>
      </c>
      <c r="F107" s="1" t="s">
        <v>7</v>
      </c>
      <c r="G107" s="1">
        <v>0</v>
      </c>
      <c r="H107" s="1">
        <v>0</v>
      </c>
      <c r="I107" s="1">
        <v>1</v>
      </c>
      <c r="J107" s="1">
        <v>0</v>
      </c>
      <c r="K107" s="1">
        <f t="shared" si="5"/>
        <v>1523.4538908887951</v>
      </c>
      <c r="L107" s="1">
        <f t="shared" si="3"/>
        <v>53151.508426315617</v>
      </c>
      <c r="M107" s="1">
        <f t="shared" si="4"/>
        <v>230.54610911120494</v>
      </c>
    </row>
    <row r="108" spans="2:13" x14ac:dyDescent="0.2">
      <c r="B108" s="1">
        <v>5</v>
      </c>
      <c r="C108" s="1">
        <v>29</v>
      </c>
      <c r="D108" s="1">
        <v>2</v>
      </c>
      <c r="E108" s="1">
        <v>1310</v>
      </c>
      <c r="F108" s="1" t="s">
        <v>8</v>
      </c>
      <c r="G108" s="1">
        <v>0</v>
      </c>
      <c r="H108" s="1">
        <v>0</v>
      </c>
      <c r="I108" s="1">
        <v>0</v>
      </c>
      <c r="J108" s="1">
        <v>1</v>
      </c>
      <c r="K108" s="1">
        <f t="shared" si="5"/>
        <v>1187.5580791588568</v>
      </c>
      <c r="L108" s="1">
        <f t="shared" si="3"/>
        <v>14992.023979268777</v>
      </c>
      <c r="M108" s="1">
        <f t="shared" si="4"/>
        <v>122.4419208411432</v>
      </c>
    </row>
    <row r="109" spans="2:13" x14ac:dyDescent="0.2">
      <c r="B109" s="1">
        <v>5</v>
      </c>
      <c r="C109" s="1">
        <v>30</v>
      </c>
      <c r="D109" s="1">
        <v>3</v>
      </c>
      <c r="E109" s="1">
        <v>937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f t="shared" si="5"/>
        <v>874.05764923000038</v>
      </c>
      <c r="L109" s="1">
        <f t="shared" si="3"/>
        <v>3961.739520453672</v>
      </c>
      <c r="M109" s="1">
        <f t="shared" si="4"/>
        <v>62.942350769999621</v>
      </c>
    </row>
    <row r="110" spans="2:13" x14ac:dyDescent="0.2">
      <c r="B110" s="1">
        <v>5</v>
      </c>
      <c r="C110" s="1">
        <v>31</v>
      </c>
      <c r="D110" s="1">
        <v>4</v>
      </c>
      <c r="E110" s="1">
        <v>956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f t="shared" si="5"/>
        <v>912.29031286776717</v>
      </c>
      <c r="L110" s="1">
        <f t="shared" si="3"/>
        <v>1910.5367491976801</v>
      </c>
      <c r="M110" s="1">
        <f t="shared" si="4"/>
        <v>43.70968713223283</v>
      </c>
    </row>
    <row r="111" spans="2:13" x14ac:dyDescent="0.2">
      <c r="B111" s="1">
        <v>6</v>
      </c>
      <c r="C111" s="1">
        <v>1</v>
      </c>
      <c r="D111" s="1">
        <v>5</v>
      </c>
      <c r="E111" s="1">
        <v>2068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f t="shared" si="5"/>
        <v>1927.2724367883211</v>
      </c>
      <c r="L111" s="1">
        <f t="shared" si="3"/>
        <v>19804.24704749708</v>
      </c>
      <c r="M111" s="1">
        <f t="shared" si="4"/>
        <v>140.7275632116789</v>
      </c>
    </row>
    <row r="112" spans="2:13" x14ac:dyDescent="0.2">
      <c r="B112" s="1">
        <v>6</v>
      </c>
      <c r="C112" s="1">
        <v>4</v>
      </c>
      <c r="D112" s="1">
        <v>1</v>
      </c>
      <c r="E112" s="1">
        <v>1383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f t="shared" si="5"/>
        <v>1181.9059994404736</v>
      </c>
      <c r="L112" s="1">
        <f t="shared" si="3"/>
        <v>40438.797061034813</v>
      </c>
      <c r="M112" s="1">
        <f t="shared" si="4"/>
        <v>201.09400055952642</v>
      </c>
    </row>
    <row r="113" spans="2:13" x14ac:dyDescent="0.2">
      <c r="B113" s="1">
        <v>6</v>
      </c>
      <c r="C113" s="1">
        <v>5</v>
      </c>
      <c r="D113" s="1">
        <v>2</v>
      </c>
      <c r="E113" s="1">
        <v>842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f t="shared" si="5"/>
        <v>935.26843951019919</v>
      </c>
      <c r="L113" s="1">
        <f t="shared" si="3"/>
        <v>8699.0018086676846</v>
      </c>
      <c r="M113" s="1">
        <f t="shared" si="4"/>
        <v>-93.268439510199187</v>
      </c>
    </row>
    <row r="114" spans="2:13" x14ac:dyDescent="0.2">
      <c r="B114" s="1">
        <v>6</v>
      </c>
      <c r="C114" s="1">
        <v>6</v>
      </c>
      <c r="D114" s="1">
        <v>3</v>
      </c>
      <c r="E114" s="1">
        <v>923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f t="shared" si="5"/>
        <v>920.88390986226023</v>
      </c>
      <c r="L114" s="1">
        <f t="shared" si="3"/>
        <v>4.4778374710395399</v>
      </c>
      <c r="M114" s="1">
        <f t="shared" si="4"/>
        <v>2.1160901377397749</v>
      </c>
    </row>
    <row r="115" spans="2:13" x14ac:dyDescent="0.2">
      <c r="B115" s="1">
        <v>6</v>
      </c>
      <c r="C115" s="1">
        <v>7</v>
      </c>
      <c r="D115" s="1">
        <v>4</v>
      </c>
      <c r="E115" s="1">
        <v>959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f t="shared" si="5"/>
        <v>959.11657350002702</v>
      </c>
      <c r="L115" s="1">
        <f t="shared" si="3"/>
        <v>1.3589380908548712E-2</v>
      </c>
      <c r="M115" s="1">
        <f t="shared" si="4"/>
        <v>-0.11657350002701605</v>
      </c>
    </row>
    <row r="116" spans="2:13" x14ac:dyDescent="0.2">
      <c r="B116" s="1">
        <v>6</v>
      </c>
      <c r="C116" s="1">
        <v>8</v>
      </c>
      <c r="D116" s="1">
        <v>5</v>
      </c>
      <c r="E116" s="1">
        <v>1820</v>
      </c>
      <c r="F116" s="1" t="s">
        <v>5</v>
      </c>
      <c r="G116" s="1">
        <v>1</v>
      </c>
      <c r="H116" s="1">
        <v>0</v>
      </c>
      <c r="I116" s="1">
        <v>0</v>
      </c>
      <c r="J116" s="1">
        <v>0</v>
      </c>
      <c r="K116" s="1">
        <f t="shared" si="5"/>
        <v>1790.631841204545</v>
      </c>
      <c r="L116" s="1">
        <f t="shared" si="3"/>
        <v>862.48875103505941</v>
      </c>
      <c r="M116" s="1">
        <f t="shared" si="4"/>
        <v>29.368158795454974</v>
      </c>
    </row>
    <row r="117" spans="2:13" x14ac:dyDescent="0.2">
      <c r="B117" s="1">
        <v>6</v>
      </c>
      <c r="C117" s="1">
        <v>11</v>
      </c>
      <c r="D117" s="1">
        <v>1</v>
      </c>
      <c r="E117" s="1">
        <v>1164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f t="shared" si="5"/>
        <v>1181.9059994404736</v>
      </c>
      <c r="L117" s="1">
        <f t="shared" si="3"/>
        <v>320.62481596224012</v>
      </c>
      <c r="M117" s="1">
        <f t="shared" si="4"/>
        <v>-17.905999440473579</v>
      </c>
    </row>
    <row r="118" spans="2:13" x14ac:dyDescent="0.2">
      <c r="B118" s="1">
        <v>6</v>
      </c>
      <c r="C118" s="1">
        <v>12</v>
      </c>
      <c r="D118" s="1">
        <v>2</v>
      </c>
      <c r="E118" s="1">
        <v>928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f t="shared" si="5"/>
        <v>935.26843951019919</v>
      </c>
      <c r="L118" s="1">
        <f t="shared" si="3"/>
        <v>52.830212913424596</v>
      </c>
      <c r="M118" s="1">
        <f t="shared" si="4"/>
        <v>-7.2684395101991868</v>
      </c>
    </row>
    <row r="119" spans="2:13" x14ac:dyDescent="0.2">
      <c r="B119" s="1">
        <v>6</v>
      </c>
      <c r="C119" s="1">
        <v>14</v>
      </c>
      <c r="D119" s="1">
        <v>4</v>
      </c>
      <c r="E119" s="1">
        <v>919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f t="shared" si="5"/>
        <v>959.11657350002702</v>
      </c>
      <c r="L119" s="1">
        <f t="shared" si="3"/>
        <v>1609.3394693830699</v>
      </c>
      <c r="M119" s="1">
        <f t="shared" si="4"/>
        <v>-40.116573500027016</v>
      </c>
    </row>
    <row r="120" spans="2:13" x14ac:dyDescent="0.2">
      <c r="B120" s="1">
        <v>6</v>
      </c>
      <c r="C120" s="1">
        <v>15</v>
      </c>
      <c r="D120" s="1">
        <v>5</v>
      </c>
      <c r="E120" s="1">
        <v>1460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f t="shared" si="5"/>
        <v>1373.8235067510011</v>
      </c>
      <c r="L120" s="1">
        <f t="shared" si="3"/>
        <v>7426.3879886947525</v>
      </c>
      <c r="M120" s="1">
        <f t="shared" si="4"/>
        <v>86.176493248998895</v>
      </c>
    </row>
    <row r="121" spans="2:13" x14ac:dyDescent="0.2">
      <c r="B121" s="1">
        <v>6</v>
      </c>
      <c r="C121" s="1">
        <v>18</v>
      </c>
      <c r="D121" s="1">
        <v>1</v>
      </c>
      <c r="E121" s="1">
        <v>1081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f t="shared" si="5"/>
        <v>1181.9059994404736</v>
      </c>
      <c r="L121" s="1">
        <f t="shared" si="3"/>
        <v>10182.020723080854</v>
      </c>
      <c r="M121" s="1">
        <f t="shared" si="4"/>
        <v>-100.90599944047358</v>
      </c>
    </row>
    <row r="122" spans="2:13" x14ac:dyDescent="0.2">
      <c r="B122" s="1">
        <v>6</v>
      </c>
      <c r="C122" s="1">
        <v>19</v>
      </c>
      <c r="D122" s="1">
        <v>2</v>
      </c>
      <c r="E122" s="1">
        <v>993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f t="shared" si="5"/>
        <v>935.26843951019919</v>
      </c>
      <c r="L122" s="1">
        <f t="shared" si="3"/>
        <v>3332.9330765875302</v>
      </c>
      <c r="M122" s="1">
        <f t="shared" si="4"/>
        <v>57.731560489800813</v>
      </c>
    </row>
    <row r="123" spans="2:13" x14ac:dyDescent="0.2">
      <c r="B123" s="1">
        <v>6</v>
      </c>
      <c r="C123" s="1">
        <v>20</v>
      </c>
      <c r="D123" s="1">
        <v>3</v>
      </c>
      <c r="E123" s="1">
        <v>862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f t="shared" si="5"/>
        <v>920.88390986226023</v>
      </c>
      <c r="L123" s="1">
        <f t="shared" si="3"/>
        <v>3467.3148406667869</v>
      </c>
      <c r="M123" s="1">
        <f t="shared" si="4"/>
        <v>-58.883909862260225</v>
      </c>
    </row>
    <row r="124" spans="2:13" x14ac:dyDescent="0.2">
      <c r="B124" s="1">
        <v>6</v>
      </c>
      <c r="C124" s="1">
        <v>21</v>
      </c>
      <c r="D124" s="1">
        <v>4</v>
      </c>
      <c r="E124" s="1">
        <v>900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f t="shared" si="5"/>
        <v>959.11657350002702</v>
      </c>
      <c r="L124" s="1">
        <f t="shared" si="3"/>
        <v>3494.7692623840962</v>
      </c>
      <c r="M124" s="1">
        <f t="shared" si="4"/>
        <v>-59.116573500027016</v>
      </c>
    </row>
    <row r="125" spans="2:13" x14ac:dyDescent="0.2">
      <c r="B125" s="1">
        <v>6</v>
      </c>
      <c r="C125" s="1">
        <v>22</v>
      </c>
      <c r="D125" s="1">
        <v>5</v>
      </c>
      <c r="E125" s="1">
        <v>1769</v>
      </c>
      <c r="F125" s="1" t="s">
        <v>5</v>
      </c>
      <c r="G125" s="1">
        <v>1</v>
      </c>
      <c r="H125" s="1">
        <v>0</v>
      </c>
      <c r="I125" s="1">
        <v>0</v>
      </c>
      <c r="J125" s="1">
        <v>0</v>
      </c>
      <c r="K125" s="1">
        <f t="shared" si="5"/>
        <v>1790.631841204545</v>
      </c>
      <c r="L125" s="1">
        <f t="shared" si="3"/>
        <v>467.93655389865199</v>
      </c>
      <c r="M125" s="1">
        <f t="shared" si="4"/>
        <v>-21.631841204545026</v>
      </c>
    </row>
    <row r="126" spans="2:13" x14ac:dyDescent="0.2">
      <c r="B126" s="1">
        <v>6</v>
      </c>
      <c r="C126" s="1">
        <v>25</v>
      </c>
      <c r="D126" s="1">
        <v>1</v>
      </c>
      <c r="E126" s="1">
        <v>1059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f t="shared" si="5"/>
        <v>1181.9059994404736</v>
      </c>
      <c r="L126" s="1">
        <f t="shared" si="3"/>
        <v>15105.884698461692</v>
      </c>
      <c r="M126" s="1">
        <f t="shared" si="4"/>
        <v>-122.90599944047358</v>
      </c>
    </row>
    <row r="127" spans="2:13" x14ac:dyDescent="0.2">
      <c r="B127" s="1">
        <v>6</v>
      </c>
      <c r="C127" s="1">
        <v>26</v>
      </c>
      <c r="D127" s="1">
        <v>2</v>
      </c>
      <c r="E127" s="1">
        <v>924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f t="shared" si="5"/>
        <v>935.26843951019919</v>
      </c>
      <c r="L127" s="1">
        <f t="shared" si="3"/>
        <v>126.97772899501808</v>
      </c>
      <c r="M127" s="1">
        <f t="shared" si="4"/>
        <v>-11.268439510199187</v>
      </c>
    </row>
    <row r="128" spans="2:13" x14ac:dyDescent="0.2">
      <c r="B128" s="1">
        <v>6</v>
      </c>
      <c r="C128" s="1">
        <v>27</v>
      </c>
      <c r="D128" s="1">
        <v>3</v>
      </c>
      <c r="E128" s="1">
        <v>859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f t="shared" si="5"/>
        <v>920.88390986226023</v>
      </c>
      <c r="L128" s="1">
        <f t="shared" si="3"/>
        <v>3829.6182998403483</v>
      </c>
      <c r="M128" s="1">
        <f t="shared" si="4"/>
        <v>-61.883909862260225</v>
      </c>
    </row>
    <row r="129" spans="2:13" x14ac:dyDescent="0.2">
      <c r="B129" s="1">
        <v>6</v>
      </c>
      <c r="C129" s="1">
        <v>28</v>
      </c>
      <c r="D129" s="1">
        <v>4</v>
      </c>
      <c r="E129" s="1">
        <v>805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f t="shared" si="5"/>
        <v>959.11657350002702</v>
      </c>
      <c r="L129" s="1">
        <f t="shared" si="3"/>
        <v>23751.918227389229</v>
      </c>
      <c r="M129" s="1">
        <f t="shared" si="4"/>
        <v>-154.11657350002702</v>
      </c>
    </row>
    <row r="130" spans="2:13" x14ac:dyDescent="0.2">
      <c r="B130" s="1">
        <v>6</v>
      </c>
      <c r="C130" s="1">
        <v>29</v>
      </c>
      <c r="D130" s="1">
        <v>5</v>
      </c>
      <c r="E130" s="1">
        <v>1606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f t="shared" si="5"/>
        <v>1373.8235067510011</v>
      </c>
      <c r="L130" s="1">
        <f t="shared" si="3"/>
        <v>53905.924017402431</v>
      </c>
      <c r="M130" s="1">
        <f t="shared" si="4"/>
        <v>232.1764932489989</v>
      </c>
    </row>
    <row r="131" spans="2:13" x14ac:dyDescent="0.2">
      <c r="B131" s="1">
        <v>7</v>
      </c>
      <c r="C131" s="1">
        <v>2</v>
      </c>
      <c r="D131" s="1">
        <v>1</v>
      </c>
      <c r="E131" s="1">
        <v>1648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f t="shared" si="5"/>
        <v>1525.8271192431716</v>
      </c>
      <c r="L131" s="1">
        <f t="shared" si="3"/>
        <v>14926.212792422202</v>
      </c>
      <c r="M131" s="1">
        <f t="shared" si="4"/>
        <v>122.17288075682836</v>
      </c>
    </row>
    <row r="132" spans="2:13" x14ac:dyDescent="0.2">
      <c r="B132" s="1">
        <v>7</v>
      </c>
      <c r="C132" s="1">
        <v>3</v>
      </c>
      <c r="D132" s="1">
        <v>2</v>
      </c>
      <c r="E132" s="1">
        <v>1372</v>
      </c>
      <c r="F132" s="1" t="s">
        <v>7</v>
      </c>
      <c r="G132" s="1">
        <v>0</v>
      </c>
      <c r="H132" s="1">
        <v>0</v>
      </c>
      <c r="I132" s="1">
        <v>1</v>
      </c>
      <c r="J132" s="1">
        <v>0</v>
      </c>
      <c r="K132" s="1">
        <f t="shared" si="5"/>
        <v>1418.3682318721869</v>
      </c>
      <c r="L132" s="1">
        <f t="shared" ref="L132:L195" si="6">(E132-K132)^2</f>
        <v>2150.0129269528916</v>
      </c>
      <c r="M132" s="1">
        <f t="shared" ref="M132:M195" si="7">E132-K132</f>
        <v>-46.368231872186925</v>
      </c>
    </row>
    <row r="133" spans="2:13" x14ac:dyDescent="0.2">
      <c r="B133" s="1">
        <v>7</v>
      </c>
      <c r="C133" s="1">
        <v>5</v>
      </c>
      <c r="D133" s="1">
        <v>4</v>
      </c>
      <c r="E133" s="1">
        <v>1283</v>
      </c>
      <c r="F133" s="1" t="s">
        <v>8</v>
      </c>
      <c r="G133" s="1">
        <v>0</v>
      </c>
      <c r="H133" s="1">
        <v>0</v>
      </c>
      <c r="I133" s="1">
        <v>0</v>
      </c>
      <c r="J133" s="1">
        <v>1</v>
      </c>
      <c r="K133" s="1">
        <f t="shared" ref="K133:K196" si="8">$O$25+VLOOKUP(B133,$N$13:$O$24,2)+VLOOKUP(D133,$N$4:$O$8,2)+G133*$O$9+H133*$O$10+I133*$O$11+J133*$O$12+IF(C133=1,$O$26,IF(C133=2,$O$27,IF(C133=3,$O$28,0)))</f>
        <v>1234.1769945703911</v>
      </c>
      <c r="L133" s="1">
        <f t="shared" si="6"/>
        <v>2383.6858591796185</v>
      </c>
      <c r="M133" s="1">
        <f t="shared" si="7"/>
        <v>48.823005429608884</v>
      </c>
    </row>
    <row r="134" spans="2:13" x14ac:dyDescent="0.2">
      <c r="B134" s="1">
        <v>7</v>
      </c>
      <c r="C134" s="1">
        <v>6</v>
      </c>
      <c r="D134" s="1">
        <v>5</v>
      </c>
      <c r="E134" s="1">
        <v>1740</v>
      </c>
      <c r="F134" s="1" t="s">
        <v>5</v>
      </c>
      <c r="G134" s="1">
        <v>1</v>
      </c>
      <c r="H134" s="1">
        <v>0</v>
      </c>
      <c r="I134" s="1">
        <v>0</v>
      </c>
      <c r="J134" s="1">
        <v>0</v>
      </c>
      <c r="K134" s="1">
        <f t="shared" si="8"/>
        <v>1766.5763619939917</v>
      </c>
      <c r="L134" s="1">
        <f t="shared" si="6"/>
        <v>706.30301683568484</v>
      </c>
      <c r="M134" s="1">
        <f t="shared" si="7"/>
        <v>-26.576361993991668</v>
      </c>
    </row>
    <row r="135" spans="2:13" x14ac:dyDescent="0.2">
      <c r="B135" s="1">
        <v>7</v>
      </c>
      <c r="C135" s="1">
        <v>9</v>
      </c>
      <c r="D135" s="1">
        <v>1</v>
      </c>
      <c r="E135" s="1">
        <v>1195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f t="shared" si="8"/>
        <v>1157.8505202299202</v>
      </c>
      <c r="L135" s="1">
        <f t="shared" si="6"/>
        <v>1380.0838471875668</v>
      </c>
      <c r="M135" s="1">
        <f t="shared" si="7"/>
        <v>37.149479770079779</v>
      </c>
    </row>
    <row r="136" spans="2:13" x14ac:dyDescent="0.2">
      <c r="B136" s="1">
        <v>7</v>
      </c>
      <c r="C136" s="1">
        <v>10</v>
      </c>
      <c r="D136" s="1">
        <v>2</v>
      </c>
      <c r="E136" s="1">
        <v>880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f t="shared" si="8"/>
        <v>911.21296029964583</v>
      </c>
      <c r="L136" s="1">
        <f t="shared" si="6"/>
        <v>974.24889066726666</v>
      </c>
      <c r="M136" s="1">
        <f t="shared" si="7"/>
        <v>-31.212960299645829</v>
      </c>
    </row>
    <row r="137" spans="2:13" x14ac:dyDescent="0.2">
      <c r="B137" s="1">
        <v>7</v>
      </c>
      <c r="C137" s="1">
        <v>11</v>
      </c>
      <c r="D137" s="1">
        <v>3</v>
      </c>
      <c r="E137" s="1">
        <v>855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f t="shared" si="8"/>
        <v>896.82843065170687</v>
      </c>
      <c r="L137" s="1">
        <f t="shared" si="6"/>
        <v>1749.6176107846507</v>
      </c>
      <c r="M137" s="1">
        <f t="shared" si="7"/>
        <v>-41.828430651706867</v>
      </c>
    </row>
    <row r="138" spans="2:13" x14ac:dyDescent="0.2">
      <c r="B138" s="1">
        <v>7</v>
      </c>
      <c r="C138" s="1">
        <v>12</v>
      </c>
      <c r="D138" s="1">
        <v>4</v>
      </c>
      <c r="E138" s="1">
        <v>955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f t="shared" si="8"/>
        <v>935.06109428947366</v>
      </c>
      <c r="L138" s="1">
        <f t="shared" si="6"/>
        <v>397.55996093325996</v>
      </c>
      <c r="M138" s="1">
        <f t="shared" si="7"/>
        <v>19.938905710526342</v>
      </c>
    </row>
    <row r="139" spans="2:13" x14ac:dyDescent="0.2">
      <c r="B139" s="1">
        <v>7</v>
      </c>
      <c r="C139" s="1">
        <v>13</v>
      </c>
      <c r="D139" s="1">
        <v>5</v>
      </c>
      <c r="E139" s="1">
        <v>1466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f t="shared" si="8"/>
        <v>1349.7680275404477</v>
      </c>
      <c r="L139" s="1">
        <f t="shared" si="6"/>
        <v>13509.871421838114</v>
      </c>
      <c r="M139" s="1">
        <f t="shared" si="7"/>
        <v>116.23197245955225</v>
      </c>
    </row>
    <row r="140" spans="2:13" x14ac:dyDescent="0.2">
      <c r="B140" s="1">
        <v>7</v>
      </c>
      <c r="C140" s="1">
        <v>16</v>
      </c>
      <c r="D140" s="1">
        <v>1</v>
      </c>
      <c r="E140" s="1">
        <v>1290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f t="shared" si="8"/>
        <v>1157.8505202299202</v>
      </c>
      <c r="L140" s="1">
        <f t="shared" si="6"/>
        <v>17463.485003502723</v>
      </c>
      <c r="M140" s="1">
        <f t="shared" si="7"/>
        <v>132.14947977007978</v>
      </c>
    </row>
    <row r="141" spans="2:13" x14ac:dyDescent="0.2">
      <c r="B141" s="1">
        <v>7</v>
      </c>
      <c r="C141" s="1">
        <v>17</v>
      </c>
      <c r="D141" s="1">
        <v>2</v>
      </c>
      <c r="E141" s="1">
        <v>968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f t="shared" si="8"/>
        <v>911.21296029964583</v>
      </c>
      <c r="L141" s="1">
        <f t="shared" si="6"/>
        <v>3224.7678779296007</v>
      </c>
      <c r="M141" s="1">
        <f t="shared" si="7"/>
        <v>56.787039700354171</v>
      </c>
    </row>
    <row r="142" spans="2:13" x14ac:dyDescent="0.2">
      <c r="B142" s="1">
        <v>7</v>
      </c>
      <c r="C142" s="1">
        <v>18</v>
      </c>
      <c r="D142" s="1">
        <v>3</v>
      </c>
      <c r="E142" s="1">
        <v>831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f t="shared" si="8"/>
        <v>896.82843065170687</v>
      </c>
      <c r="L142" s="1">
        <f t="shared" si="6"/>
        <v>4333.38228206658</v>
      </c>
      <c r="M142" s="1">
        <f t="shared" si="7"/>
        <v>-65.828430651706867</v>
      </c>
    </row>
    <row r="143" spans="2:13" x14ac:dyDescent="0.2">
      <c r="B143" s="1">
        <v>7</v>
      </c>
      <c r="C143" s="1">
        <v>19</v>
      </c>
      <c r="D143" s="1">
        <v>4</v>
      </c>
      <c r="E143" s="1">
        <v>838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f t="shared" si="8"/>
        <v>935.06109428947366</v>
      </c>
      <c r="L143" s="1">
        <f t="shared" si="6"/>
        <v>9420.8560246700963</v>
      </c>
      <c r="M143" s="1">
        <f t="shared" si="7"/>
        <v>-97.061094289473658</v>
      </c>
    </row>
    <row r="144" spans="2:13" x14ac:dyDescent="0.2">
      <c r="B144" s="1">
        <v>7</v>
      </c>
      <c r="C144" s="1">
        <v>20</v>
      </c>
      <c r="D144" s="1">
        <v>5</v>
      </c>
      <c r="E144" s="1">
        <v>1747</v>
      </c>
      <c r="F144" s="1" t="s">
        <v>5</v>
      </c>
      <c r="G144" s="1">
        <v>1</v>
      </c>
      <c r="H144" s="1">
        <v>0</v>
      </c>
      <c r="I144" s="1">
        <v>0</v>
      </c>
      <c r="J144" s="1">
        <v>0</v>
      </c>
      <c r="K144" s="1">
        <f t="shared" si="8"/>
        <v>1766.5763619939917</v>
      </c>
      <c r="L144" s="1">
        <f t="shared" si="6"/>
        <v>383.23394891980143</v>
      </c>
      <c r="M144" s="1">
        <f t="shared" si="7"/>
        <v>-19.576361993991668</v>
      </c>
    </row>
    <row r="145" spans="2:13" x14ac:dyDescent="0.2">
      <c r="B145" s="1">
        <v>7</v>
      </c>
      <c r="C145" s="1">
        <v>23</v>
      </c>
      <c r="D145" s="1">
        <v>1</v>
      </c>
      <c r="E145" s="1">
        <v>1182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f t="shared" si="8"/>
        <v>1157.8505202299202</v>
      </c>
      <c r="L145" s="1">
        <f t="shared" si="6"/>
        <v>583.19737316549254</v>
      </c>
      <c r="M145" s="1">
        <f t="shared" si="7"/>
        <v>24.149479770079779</v>
      </c>
    </row>
    <row r="146" spans="2:13" x14ac:dyDescent="0.2">
      <c r="B146" s="1">
        <v>7</v>
      </c>
      <c r="C146" s="1">
        <v>24</v>
      </c>
      <c r="D146" s="1">
        <v>2</v>
      </c>
      <c r="E146" s="1">
        <v>842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f t="shared" si="8"/>
        <v>911.21296029964583</v>
      </c>
      <c r="L146" s="1">
        <f t="shared" si="6"/>
        <v>4790.43387344035</v>
      </c>
      <c r="M146" s="1">
        <f t="shared" si="7"/>
        <v>-69.212960299645829</v>
      </c>
    </row>
    <row r="147" spans="2:13" x14ac:dyDescent="0.2">
      <c r="B147" s="1">
        <v>7</v>
      </c>
      <c r="C147" s="1">
        <v>25</v>
      </c>
      <c r="D147" s="1">
        <v>3</v>
      </c>
      <c r="E147" s="1">
        <v>818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f t="shared" si="8"/>
        <v>896.82843065170687</v>
      </c>
      <c r="L147" s="1">
        <f t="shared" si="6"/>
        <v>6213.921479010959</v>
      </c>
      <c r="M147" s="1">
        <f t="shared" si="7"/>
        <v>-78.828430651706867</v>
      </c>
    </row>
    <row r="148" spans="2:13" x14ac:dyDescent="0.2">
      <c r="B148" s="1">
        <v>7</v>
      </c>
      <c r="C148" s="1">
        <v>26</v>
      </c>
      <c r="D148" s="1">
        <v>4</v>
      </c>
      <c r="E148" s="1">
        <v>822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f t="shared" si="8"/>
        <v>935.06109428947366</v>
      </c>
      <c r="L148" s="1">
        <f t="shared" si="6"/>
        <v>12782.811041933253</v>
      </c>
      <c r="M148" s="1">
        <f t="shared" si="7"/>
        <v>-113.06109428947366</v>
      </c>
    </row>
    <row r="149" spans="2:13" x14ac:dyDescent="0.2">
      <c r="B149" s="1">
        <v>7</v>
      </c>
      <c r="C149" s="1">
        <v>27</v>
      </c>
      <c r="D149" s="1">
        <v>5</v>
      </c>
      <c r="E149" s="1">
        <v>1278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f t="shared" si="8"/>
        <v>1349.7680275404477</v>
      </c>
      <c r="L149" s="1">
        <f t="shared" si="6"/>
        <v>5150.6497770464666</v>
      </c>
      <c r="M149" s="1">
        <f t="shared" si="7"/>
        <v>-71.768027540447747</v>
      </c>
    </row>
    <row r="150" spans="2:13" x14ac:dyDescent="0.2">
      <c r="B150" s="1">
        <v>7</v>
      </c>
      <c r="C150" s="1">
        <v>30</v>
      </c>
      <c r="D150" s="1">
        <v>1</v>
      </c>
      <c r="E150" s="1">
        <v>1184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f t="shared" si="8"/>
        <v>1157.8505202299202</v>
      </c>
      <c r="L150" s="1">
        <f t="shared" si="6"/>
        <v>683.79529224581165</v>
      </c>
      <c r="M150" s="1">
        <f t="shared" si="7"/>
        <v>26.149479770079779</v>
      </c>
    </row>
    <row r="151" spans="2:13" x14ac:dyDescent="0.2">
      <c r="B151" s="1">
        <v>7</v>
      </c>
      <c r="C151" s="1">
        <v>31</v>
      </c>
      <c r="D151" s="1">
        <v>2</v>
      </c>
      <c r="E151" s="1">
        <v>989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f t="shared" si="8"/>
        <v>911.21296029964583</v>
      </c>
      <c r="L151" s="1">
        <f t="shared" si="6"/>
        <v>6050.8235453444759</v>
      </c>
      <c r="M151" s="1">
        <f t="shared" si="7"/>
        <v>77.787039700354171</v>
      </c>
    </row>
    <row r="152" spans="2:13" x14ac:dyDescent="0.2">
      <c r="B152" s="1">
        <v>8</v>
      </c>
      <c r="C152" s="1">
        <v>1</v>
      </c>
      <c r="D152" s="1">
        <v>3</v>
      </c>
      <c r="E152" s="1">
        <v>1506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f t="shared" si="8"/>
        <v>1356.9213934335467</v>
      </c>
      <c r="L152" s="1">
        <f t="shared" si="6"/>
        <v>22224.430935795386</v>
      </c>
      <c r="M152" s="1">
        <f t="shared" si="7"/>
        <v>149.07860656645335</v>
      </c>
    </row>
    <row r="153" spans="2:13" x14ac:dyDescent="0.2">
      <c r="B153" s="1">
        <v>8</v>
      </c>
      <c r="C153" s="1">
        <v>2</v>
      </c>
      <c r="D153" s="1">
        <v>4</v>
      </c>
      <c r="E153" s="1">
        <v>1155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f t="shared" si="8"/>
        <v>1209.6817260472449</v>
      </c>
      <c r="L153" s="1">
        <f t="shared" si="6"/>
        <v>2990.0911635059374</v>
      </c>
      <c r="M153" s="1">
        <f t="shared" si="7"/>
        <v>-54.681726047244865</v>
      </c>
    </row>
    <row r="154" spans="2:13" x14ac:dyDescent="0.2">
      <c r="B154" s="1">
        <v>8</v>
      </c>
      <c r="C154" s="1">
        <v>3</v>
      </c>
      <c r="D154" s="1">
        <v>5</v>
      </c>
      <c r="E154" s="1">
        <v>1889</v>
      </c>
      <c r="F154" s="1" t="s">
        <v>5</v>
      </c>
      <c r="G154" s="1">
        <v>1</v>
      </c>
      <c r="H154" s="1">
        <v>0</v>
      </c>
      <c r="I154" s="1">
        <v>0</v>
      </c>
      <c r="J154" s="1">
        <v>0</v>
      </c>
      <c r="K154" s="1">
        <f t="shared" si="8"/>
        <v>1983.9190215409988</v>
      </c>
      <c r="L154" s="1">
        <f t="shared" si="6"/>
        <v>9009.6206503005851</v>
      </c>
      <c r="M154" s="1">
        <f t="shared" si="7"/>
        <v>-94.919021540998756</v>
      </c>
    </row>
    <row r="155" spans="2:13" x14ac:dyDescent="0.2">
      <c r="B155" s="1">
        <v>8</v>
      </c>
      <c r="C155" s="1">
        <v>6</v>
      </c>
      <c r="D155" s="1">
        <v>1</v>
      </c>
      <c r="E155" s="1">
        <v>1235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f t="shared" si="8"/>
        <v>1064.4945529744398</v>
      </c>
      <c r="L155" s="1">
        <f t="shared" si="6"/>
        <v>29072.107465386121</v>
      </c>
      <c r="M155" s="1">
        <f t="shared" si="7"/>
        <v>170.50544702556022</v>
      </c>
    </row>
    <row r="156" spans="2:13" x14ac:dyDescent="0.2">
      <c r="B156" s="1">
        <v>8</v>
      </c>
      <c r="C156" s="1">
        <v>7</v>
      </c>
      <c r="D156" s="1">
        <v>2</v>
      </c>
      <c r="E156" s="1">
        <v>957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f t="shared" si="8"/>
        <v>817.85699304416562</v>
      </c>
      <c r="L156" s="1">
        <f t="shared" si="6"/>
        <v>19360.776384711375</v>
      </c>
      <c r="M156" s="1">
        <f t="shared" si="7"/>
        <v>139.14300695583438</v>
      </c>
    </row>
    <row r="157" spans="2:13" x14ac:dyDescent="0.2">
      <c r="B157" s="1">
        <v>8</v>
      </c>
      <c r="C157" s="1">
        <v>8</v>
      </c>
      <c r="D157" s="1">
        <v>3</v>
      </c>
      <c r="E157" s="1">
        <v>891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f t="shared" si="8"/>
        <v>803.47246339622654</v>
      </c>
      <c r="L157" s="1">
        <f t="shared" si="6"/>
        <v>7661.0696639249018</v>
      </c>
      <c r="M157" s="1">
        <f t="shared" si="7"/>
        <v>87.527536603773456</v>
      </c>
    </row>
    <row r="158" spans="2:13" x14ac:dyDescent="0.2">
      <c r="B158" s="1">
        <v>8</v>
      </c>
      <c r="C158" s="1">
        <v>9</v>
      </c>
      <c r="D158" s="1">
        <v>4</v>
      </c>
      <c r="E158" s="1">
        <v>1067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f t="shared" si="8"/>
        <v>841.70512703399334</v>
      </c>
      <c r="L158" s="1">
        <f t="shared" si="6"/>
        <v>50757.779784769082</v>
      </c>
      <c r="M158" s="1">
        <f t="shared" si="7"/>
        <v>225.29487296600666</v>
      </c>
    </row>
    <row r="159" spans="2:13" x14ac:dyDescent="0.2">
      <c r="B159" s="1">
        <v>8</v>
      </c>
      <c r="C159" s="1">
        <v>10</v>
      </c>
      <c r="D159" s="1">
        <v>5</v>
      </c>
      <c r="E159" s="1">
        <v>1475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f t="shared" si="8"/>
        <v>1256.4120602849675</v>
      </c>
      <c r="L159" s="1">
        <f t="shared" si="6"/>
        <v>47780.687388862665</v>
      </c>
      <c r="M159" s="1">
        <f t="shared" si="7"/>
        <v>218.58793971503246</v>
      </c>
    </row>
    <row r="160" spans="2:13" x14ac:dyDescent="0.2">
      <c r="B160" s="1">
        <v>8</v>
      </c>
      <c r="C160" s="1">
        <v>13</v>
      </c>
      <c r="D160" s="1">
        <v>1</v>
      </c>
      <c r="E160" s="1">
        <v>1051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f t="shared" si="8"/>
        <v>1064.4945529744398</v>
      </c>
      <c r="L160" s="1">
        <f t="shared" si="6"/>
        <v>182.10295997996164</v>
      </c>
      <c r="M160" s="1">
        <f t="shared" si="7"/>
        <v>-13.494552974439785</v>
      </c>
    </row>
    <row r="161" spans="2:13" x14ac:dyDescent="0.2">
      <c r="B161" s="1">
        <v>8</v>
      </c>
      <c r="C161" s="1">
        <v>14</v>
      </c>
      <c r="D161" s="1">
        <v>2</v>
      </c>
      <c r="E161" s="1">
        <v>742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f t="shared" si="8"/>
        <v>817.85699304416562</v>
      </c>
      <c r="L161" s="1">
        <f t="shared" si="6"/>
        <v>5754.2833937025916</v>
      </c>
      <c r="M161" s="1">
        <f t="shared" si="7"/>
        <v>-75.85699304416562</v>
      </c>
    </row>
    <row r="162" spans="2:13" x14ac:dyDescent="0.2">
      <c r="B162" s="1">
        <v>8</v>
      </c>
      <c r="C162" s="1">
        <v>15</v>
      </c>
      <c r="D162" s="1">
        <v>3</v>
      </c>
      <c r="E162" s="1">
        <v>903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f t="shared" si="8"/>
        <v>803.47246339622654</v>
      </c>
      <c r="L162" s="1">
        <f t="shared" si="6"/>
        <v>9905.7305424154656</v>
      </c>
      <c r="M162" s="1">
        <f t="shared" si="7"/>
        <v>99.527536603773456</v>
      </c>
    </row>
    <row r="163" spans="2:13" x14ac:dyDescent="0.2">
      <c r="B163" s="1">
        <v>8</v>
      </c>
      <c r="C163" s="1">
        <v>16</v>
      </c>
      <c r="D163" s="1">
        <v>4</v>
      </c>
      <c r="E163" s="1">
        <v>793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f t="shared" si="8"/>
        <v>841.70512703399334</v>
      </c>
      <c r="L163" s="1">
        <f t="shared" si="6"/>
        <v>2372.1893993974286</v>
      </c>
      <c r="M163" s="1">
        <f t="shared" si="7"/>
        <v>-48.705127033993335</v>
      </c>
    </row>
    <row r="164" spans="2:13" x14ac:dyDescent="0.2">
      <c r="B164" s="1">
        <v>8</v>
      </c>
      <c r="C164" s="1">
        <v>17</v>
      </c>
      <c r="D164" s="1">
        <v>5</v>
      </c>
      <c r="E164" s="1">
        <v>1515</v>
      </c>
      <c r="F164" s="1" t="s">
        <v>5</v>
      </c>
      <c r="G164" s="1">
        <v>1</v>
      </c>
      <c r="H164" s="1">
        <v>0</v>
      </c>
      <c r="I164" s="1">
        <v>0</v>
      </c>
      <c r="J164" s="1">
        <v>0</v>
      </c>
      <c r="K164" s="1">
        <f t="shared" si="8"/>
        <v>1673.2203947385115</v>
      </c>
      <c r="L164" s="1">
        <f t="shared" si="6"/>
        <v>25033.693311210383</v>
      </c>
      <c r="M164" s="1">
        <f t="shared" si="7"/>
        <v>-158.22039473851146</v>
      </c>
    </row>
    <row r="165" spans="2:13" x14ac:dyDescent="0.2">
      <c r="B165" s="1">
        <v>8</v>
      </c>
      <c r="C165" s="1">
        <v>20</v>
      </c>
      <c r="D165" s="1">
        <v>1</v>
      </c>
      <c r="E165" s="1">
        <v>1127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f t="shared" si="8"/>
        <v>1064.4945529744398</v>
      </c>
      <c r="L165" s="1">
        <f t="shared" si="6"/>
        <v>3906.9309078651145</v>
      </c>
      <c r="M165" s="1">
        <f t="shared" si="7"/>
        <v>62.505447025560215</v>
      </c>
    </row>
    <row r="166" spans="2:13" x14ac:dyDescent="0.2">
      <c r="B166" s="1">
        <v>8</v>
      </c>
      <c r="C166" s="1">
        <v>21</v>
      </c>
      <c r="D166" s="1">
        <v>2</v>
      </c>
      <c r="E166" s="1">
        <v>860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f t="shared" si="8"/>
        <v>817.85699304416562</v>
      </c>
      <c r="L166" s="1">
        <f t="shared" si="6"/>
        <v>1776.0330352795049</v>
      </c>
      <c r="M166" s="1">
        <f t="shared" si="7"/>
        <v>42.14300695583438</v>
      </c>
    </row>
    <row r="167" spans="2:13" x14ac:dyDescent="0.2">
      <c r="B167" s="1">
        <v>8</v>
      </c>
      <c r="C167" s="1">
        <v>22</v>
      </c>
      <c r="D167" s="1">
        <v>3</v>
      </c>
      <c r="E167" s="1">
        <v>778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f t="shared" si="8"/>
        <v>803.47246339622654</v>
      </c>
      <c r="L167" s="1">
        <f t="shared" si="6"/>
        <v>648.84639147210112</v>
      </c>
      <c r="M167" s="1">
        <f t="shared" si="7"/>
        <v>-25.472463396226544</v>
      </c>
    </row>
    <row r="168" spans="2:13" x14ac:dyDescent="0.2">
      <c r="B168" s="1">
        <v>8</v>
      </c>
      <c r="C168" s="1">
        <v>23</v>
      </c>
      <c r="D168" s="1">
        <v>4</v>
      </c>
      <c r="E168" s="1">
        <v>784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f t="shared" si="8"/>
        <v>841.70512703399334</v>
      </c>
      <c r="L168" s="1">
        <f t="shared" si="6"/>
        <v>3329.8816860093084</v>
      </c>
      <c r="M168" s="1">
        <f t="shared" si="7"/>
        <v>-57.705127033993335</v>
      </c>
    </row>
    <row r="169" spans="2:13" x14ac:dyDescent="0.2">
      <c r="B169" s="1">
        <v>8</v>
      </c>
      <c r="C169" s="1">
        <v>24</v>
      </c>
      <c r="D169" s="1">
        <v>5</v>
      </c>
      <c r="E169" s="1">
        <v>1060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f t="shared" si="8"/>
        <v>1256.4120602849675</v>
      </c>
      <c r="L169" s="1">
        <f t="shared" si="6"/>
        <v>38577.697425385719</v>
      </c>
      <c r="M169" s="1">
        <f t="shared" si="7"/>
        <v>-196.41206028496754</v>
      </c>
    </row>
    <row r="170" spans="2:13" x14ac:dyDescent="0.2">
      <c r="B170" s="1">
        <v>8</v>
      </c>
      <c r="C170" s="1">
        <v>27</v>
      </c>
      <c r="D170" s="1">
        <v>1</v>
      </c>
      <c r="E170" s="1">
        <v>930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f t="shared" si="8"/>
        <v>1064.4945529744398</v>
      </c>
      <c r="L170" s="1">
        <f t="shared" si="6"/>
        <v>18088.78477979439</v>
      </c>
      <c r="M170" s="1">
        <f t="shared" si="7"/>
        <v>-134.49455297443978</v>
      </c>
    </row>
    <row r="171" spans="2:13" x14ac:dyDescent="0.2">
      <c r="B171" s="1">
        <v>8</v>
      </c>
      <c r="C171" s="1">
        <v>28</v>
      </c>
      <c r="D171" s="1">
        <v>2</v>
      </c>
      <c r="E171" s="1">
        <v>738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f t="shared" si="8"/>
        <v>817.85699304416562</v>
      </c>
      <c r="L171" s="1">
        <f t="shared" si="6"/>
        <v>6377.1393380559166</v>
      </c>
      <c r="M171" s="1">
        <f t="shared" si="7"/>
        <v>-79.85699304416562</v>
      </c>
    </row>
    <row r="172" spans="2:13" x14ac:dyDescent="0.2">
      <c r="B172" s="1">
        <v>8</v>
      </c>
      <c r="C172" s="1">
        <v>29</v>
      </c>
      <c r="D172" s="1">
        <v>3</v>
      </c>
      <c r="E172" s="1">
        <v>660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f t="shared" si="8"/>
        <v>803.47246339622654</v>
      </c>
      <c r="L172" s="1">
        <f t="shared" si="6"/>
        <v>20584.347752981565</v>
      </c>
      <c r="M172" s="1">
        <f t="shared" si="7"/>
        <v>-143.47246339622654</v>
      </c>
    </row>
    <row r="173" spans="2:13" x14ac:dyDescent="0.2">
      <c r="B173" s="1">
        <v>8</v>
      </c>
      <c r="C173" s="1">
        <v>30</v>
      </c>
      <c r="D173" s="1">
        <v>4</v>
      </c>
      <c r="E173" s="1">
        <v>800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f t="shared" si="8"/>
        <v>841.70512703399334</v>
      </c>
      <c r="L173" s="1">
        <f t="shared" si="6"/>
        <v>1739.3176209215217</v>
      </c>
      <c r="M173" s="1">
        <f t="shared" si="7"/>
        <v>-41.705127033993335</v>
      </c>
    </row>
    <row r="174" spans="2:13" x14ac:dyDescent="0.2">
      <c r="B174" s="1">
        <v>8</v>
      </c>
      <c r="C174" s="1">
        <v>31</v>
      </c>
      <c r="D174" s="1">
        <v>5</v>
      </c>
      <c r="E174" s="1">
        <v>1897</v>
      </c>
      <c r="F174" s="1" t="s">
        <v>14</v>
      </c>
      <c r="G174" s="1">
        <v>1</v>
      </c>
      <c r="H174" s="1">
        <v>1</v>
      </c>
      <c r="I174" s="1">
        <v>1</v>
      </c>
      <c r="J174" s="1">
        <v>0</v>
      </c>
      <c r="K174" s="1">
        <f t="shared" si="8"/>
        <v>1966.3212219393392</v>
      </c>
      <c r="L174" s="1">
        <f t="shared" si="6"/>
        <v>4805.4318111631283</v>
      </c>
      <c r="M174" s="1">
        <f t="shared" si="7"/>
        <v>-69.321221939339239</v>
      </c>
    </row>
    <row r="175" spans="2:13" x14ac:dyDescent="0.2">
      <c r="B175" s="1">
        <v>9</v>
      </c>
      <c r="C175" s="1">
        <v>4</v>
      </c>
      <c r="D175" s="1">
        <v>2</v>
      </c>
      <c r="E175" s="1">
        <v>1491</v>
      </c>
      <c r="F175" s="1" t="s">
        <v>8</v>
      </c>
      <c r="G175" s="1">
        <v>0</v>
      </c>
      <c r="H175" s="1">
        <v>0</v>
      </c>
      <c r="I175" s="1">
        <v>0</v>
      </c>
      <c r="J175" s="1">
        <v>1</v>
      </c>
      <c r="K175" s="1">
        <f t="shared" si="8"/>
        <v>1039.0256402517882</v>
      </c>
      <c r="L175" s="1">
        <f t="shared" si="6"/>
        <v>204280.82186980595</v>
      </c>
      <c r="M175" s="1">
        <f t="shared" si="7"/>
        <v>451.97435974821178</v>
      </c>
    </row>
    <row r="176" spans="2:13" x14ac:dyDescent="0.2">
      <c r="B176" s="1">
        <v>9</v>
      </c>
      <c r="C176" s="1">
        <v>5</v>
      </c>
      <c r="D176" s="1">
        <v>3</v>
      </c>
      <c r="E176" s="1">
        <v>859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f t="shared" si="8"/>
        <v>725.5252103229318</v>
      </c>
      <c r="L176" s="1">
        <f t="shared" si="6"/>
        <v>17815.519479337592</v>
      </c>
      <c r="M176" s="1">
        <f t="shared" si="7"/>
        <v>133.4747896770682</v>
      </c>
    </row>
    <row r="177" spans="2:13" x14ac:dyDescent="0.2">
      <c r="B177" s="1">
        <v>9</v>
      </c>
      <c r="C177" s="1">
        <v>6</v>
      </c>
      <c r="D177" s="1">
        <v>4</v>
      </c>
      <c r="E177" s="1">
        <v>810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f t="shared" si="8"/>
        <v>763.75787396069859</v>
      </c>
      <c r="L177" s="1">
        <f t="shared" si="6"/>
        <v>2138.3342206346374</v>
      </c>
      <c r="M177" s="1">
        <f t="shared" si="7"/>
        <v>46.242126039301411</v>
      </c>
    </row>
    <row r="178" spans="2:13" x14ac:dyDescent="0.2">
      <c r="B178" s="1">
        <v>9</v>
      </c>
      <c r="C178" s="1">
        <v>7</v>
      </c>
      <c r="D178" s="1">
        <v>5</v>
      </c>
      <c r="E178" s="1">
        <v>1173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f t="shared" si="8"/>
        <v>1178.4648072116727</v>
      </c>
      <c r="L178" s="1">
        <f t="shared" si="6"/>
        <v>29.864117860749708</v>
      </c>
      <c r="M178" s="1">
        <f t="shared" si="7"/>
        <v>-5.464807211672678</v>
      </c>
    </row>
    <row r="179" spans="2:13" x14ac:dyDescent="0.2">
      <c r="B179" s="1">
        <v>9</v>
      </c>
      <c r="C179" s="1">
        <v>10</v>
      </c>
      <c r="D179" s="1">
        <v>1</v>
      </c>
      <c r="E179" s="1">
        <v>929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f t="shared" si="8"/>
        <v>986.54729990114515</v>
      </c>
      <c r="L179" s="1">
        <f t="shared" si="6"/>
        <v>3311.6917259123406</v>
      </c>
      <c r="M179" s="1">
        <f t="shared" si="7"/>
        <v>-57.547299901145152</v>
      </c>
    </row>
    <row r="180" spans="2:13" x14ac:dyDescent="0.2">
      <c r="B180" s="1">
        <v>9</v>
      </c>
      <c r="C180" s="1">
        <v>11</v>
      </c>
      <c r="D180" s="1">
        <v>2</v>
      </c>
      <c r="E180" s="1">
        <v>701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f t="shared" si="8"/>
        <v>739.90973997087076</v>
      </c>
      <c r="L180" s="1">
        <f t="shared" si="6"/>
        <v>1513.9678646007776</v>
      </c>
      <c r="M180" s="1">
        <f t="shared" si="7"/>
        <v>-38.90973997087076</v>
      </c>
    </row>
    <row r="181" spans="2:13" x14ac:dyDescent="0.2">
      <c r="B181" s="1">
        <v>9</v>
      </c>
      <c r="C181" s="1">
        <v>12</v>
      </c>
      <c r="D181" s="1">
        <v>3</v>
      </c>
      <c r="E181" s="1">
        <v>647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f t="shared" si="8"/>
        <v>725.5252103229318</v>
      </c>
      <c r="L181" s="1">
        <f t="shared" si="6"/>
        <v>6166.2086562606746</v>
      </c>
      <c r="M181" s="1">
        <f t="shared" si="7"/>
        <v>-78.525210322931798</v>
      </c>
    </row>
    <row r="182" spans="2:13" x14ac:dyDescent="0.2">
      <c r="B182" s="1">
        <v>9</v>
      </c>
      <c r="C182" s="1">
        <v>13</v>
      </c>
      <c r="D182" s="1">
        <v>4</v>
      </c>
      <c r="E182" s="1">
        <v>851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f t="shared" si="8"/>
        <v>763.75787396069859</v>
      </c>
      <c r="L182" s="1">
        <f t="shared" si="6"/>
        <v>7611.1885558573531</v>
      </c>
      <c r="M182" s="1">
        <f t="shared" si="7"/>
        <v>87.242126039301411</v>
      </c>
    </row>
    <row r="183" spans="2:13" x14ac:dyDescent="0.2">
      <c r="B183" s="1">
        <v>9</v>
      </c>
      <c r="C183" s="1">
        <v>14</v>
      </c>
      <c r="D183" s="1">
        <v>5</v>
      </c>
      <c r="E183" s="1">
        <v>1559</v>
      </c>
      <c r="F183" s="1" t="s">
        <v>5</v>
      </c>
      <c r="G183" s="1">
        <v>1</v>
      </c>
      <c r="H183" s="1">
        <v>0</v>
      </c>
      <c r="I183" s="1">
        <v>0</v>
      </c>
      <c r="J183" s="1">
        <v>0</v>
      </c>
      <c r="K183" s="1">
        <f t="shared" si="8"/>
        <v>1595.2731416652166</v>
      </c>
      <c r="L183" s="1">
        <f t="shared" si="6"/>
        <v>1315.7408062648724</v>
      </c>
      <c r="M183" s="1">
        <f t="shared" si="7"/>
        <v>-36.273141665216599</v>
      </c>
    </row>
    <row r="184" spans="2:13" x14ac:dyDescent="0.2">
      <c r="B184" s="1">
        <v>9</v>
      </c>
      <c r="C184" s="1">
        <v>17</v>
      </c>
      <c r="D184" s="1">
        <v>1</v>
      </c>
      <c r="E184" s="1">
        <v>1090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f t="shared" si="8"/>
        <v>986.54729990114515</v>
      </c>
      <c r="L184" s="1">
        <f t="shared" si="6"/>
        <v>10702.461157743603</v>
      </c>
      <c r="M184" s="1">
        <f t="shared" si="7"/>
        <v>103.45270009885485</v>
      </c>
    </row>
    <row r="185" spans="2:13" x14ac:dyDescent="0.2">
      <c r="B185" s="1">
        <v>9</v>
      </c>
      <c r="C185" s="1">
        <v>18</v>
      </c>
      <c r="D185" s="1">
        <v>2</v>
      </c>
      <c r="E185" s="1">
        <v>404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f t="shared" si="8"/>
        <v>739.90973997087076</v>
      </c>
      <c r="L185" s="1">
        <f t="shared" si="6"/>
        <v>112835.35340729801</v>
      </c>
      <c r="M185" s="1">
        <f t="shared" si="7"/>
        <v>-335.90973997087076</v>
      </c>
    </row>
    <row r="186" spans="2:13" x14ac:dyDescent="0.2">
      <c r="B186" s="1">
        <v>9</v>
      </c>
      <c r="C186" s="1">
        <v>19</v>
      </c>
      <c r="D186" s="1">
        <v>3</v>
      </c>
      <c r="E186" s="1">
        <v>586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f t="shared" si="8"/>
        <v>725.5252103229318</v>
      </c>
      <c r="L186" s="1">
        <f t="shared" si="6"/>
        <v>19467.284315658355</v>
      </c>
      <c r="M186" s="1">
        <f t="shared" si="7"/>
        <v>-139.5252103229318</v>
      </c>
    </row>
    <row r="187" spans="2:13" x14ac:dyDescent="0.2">
      <c r="B187" s="1">
        <v>9</v>
      </c>
      <c r="C187" s="1">
        <v>20</v>
      </c>
      <c r="D187" s="1">
        <v>4</v>
      </c>
      <c r="E187" s="1">
        <v>683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f t="shared" si="8"/>
        <v>763.75787396069859</v>
      </c>
      <c r="L187" s="1">
        <f t="shared" si="6"/>
        <v>6521.834206652079</v>
      </c>
      <c r="M187" s="1">
        <f t="shared" si="7"/>
        <v>-80.757873960698589</v>
      </c>
    </row>
    <row r="188" spans="2:13" x14ac:dyDescent="0.2">
      <c r="B188" s="1">
        <v>9</v>
      </c>
      <c r="C188" s="1">
        <v>21</v>
      </c>
      <c r="D188" s="1">
        <v>5</v>
      </c>
      <c r="E188" s="1">
        <v>1124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f t="shared" si="8"/>
        <v>1178.4648072116727</v>
      </c>
      <c r="L188" s="1">
        <f t="shared" si="6"/>
        <v>2966.4152246046719</v>
      </c>
      <c r="M188" s="1">
        <f t="shared" si="7"/>
        <v>-54.464807211672678</v>
      </c>
    </row>
    <row r="189" spans="2:13" x14ac:dyDescent="0.2">
      <c r="B189" s="1">
        <v>9</v>
      </c>
      <c r="C189" s="1">
        <v>24</v>
      </c>
      <c r="D189" s="1">
        <v>1</v>
      </c>
      <c r="E189" s="1">
        <v>953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f t="shared" si="8"/>
        <v>986.54729990114515</v>
      </c>
      <c r="L189" s="1">
        <f t="shared" si="6"/>
        <v>1125.4213306573736</v>
      </c>
      <c r="M189" s="1">
        <f t="shared" si="7"/>
        <v>-33.547299901145152</v>
      </c>
    </row>
    <row r="190" spans="2:13" x14ac:dyDescent="0.2">
      <c r="B190" s="1">
        <v>9</v>
      </c>
      <c r="C190" s="1">
        <v>25</v>
      </c>
      <c r="D190" s="1">
        <v>2</v>
      </c>
      <c r="E190" s="1">
        <v>697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f t="shared" si="8"/>
        <v>739.90973997087076</v>
      </c>
      <c r="L190" s="1">
        <f t="shared" si="6"/>
        <v>1841.2457843677437</v>
      </c>
      <c r="M190" s="1">
        <f t="shared" si="7"/>
        <v>-42.90973997087076</v>
      </c>
    </row>
    <row r="191" spans="2:13" x14ac:dyDescent="0.2">
      <c r="B191" s="1">
        <v>9</v>
      </c>
      <c r="C191" s="1">
        <v>26</v>
      </c>
      <c r="D191" s="1">
        <v>3</v>
      </c>
      <c r="E191" s="1">
        <v>727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f t="shared" si="8"/>
        <v>725.5252103229318</v>
      </c>
      <c r="L191" s="1">
        <f t="shared" si="6"/>
        <v>2.1750045915869309</v>
      </c>
      <c r="M191" s="1">
        <f t="shared" si="7"/>
        <v>1.4747896770682019</v>
      </c>
    </row>
    <row r="192" spans="2:13" x14ac:dyDescent="0.2">
      <c r="B192" s="1">
        <v>9</v>
      </c>
      <c r="C192" s="1">
        <v>27</v>
      </c>
      <c r="D192" s="1">
        <v>4</v>
      </c>
      <c r="E192" s="1">
        <v>678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f t="shared" si="8"/>
        <v>763.75787396069859</v>
      </c>
      <c r="L192" s="1">
        <f t="shared" si="6"/>
        <v>7354.4129462590654</v>
      </c>
      <c r="M192" s="1">
        <f t="shared" si="7"/>
        <v>-85.757873960698589</v>
      </c>
    </row>
    <row r="193" spans="2:13" x14ac:dyDescent="0.2">
      <c r="B193" s="1">
        <v>9</v>
      </c>
      <c r="C193" s="1">
        <v>28</v>
      </c>
      <c r="D193" s="1">
        <v>5</v>
      </c>
      <c r="E193" s="1">
        <v>1761</v>
      </c>
      <c r="F193" s="1" t="s">
        <v>5</v>
      </c>
      <c r="G193" s="1">
        <v>1</v>
      </c>
      <c r="H193" s="1">
        <v>0</v>
      </c>
      <c r="I193" s="1">
        <v>0</v>
      </c>
      <c r="J193" s="1">
        <v>0</v>
      </c>
      <c r="K193" s="1">
        <f t="shared" si="8"/>
        <v>1595.2731416652166</v>
      </c>
      <c r="L193" s="1">
        <f t="shared" si="6"/>
        <v>27465.391573517365</v>
      </c>
      <c r="M193" s="1">
        <f t="shared" si="7"/>
        <v>165.7268583347834</v>
      </c>
    </row>
    <row r="194" spans="2:13" x14ac:dyDescent="0.2">
      <c r="B194" s="1">
        <v>10</v>
      </c>
      <c r="C194" s="1">
        <v>1</v>
      </c>
      <c r="D194" s="1">
        <v>1</v>
      </c>
      <c r="E194" s="1">
        <v>1615</v>
      </c>
      <c r="F194" s="1" t="s">
        <v>6</v>
      </c>
      <c r="G194" s="1">
        <v>0</v>
      </c>
      <c r="H194" s="1">
        <v>1</v>
      </c>
      <c r="I194" s="1">
        <v>0</v>
      </c>
      <c r="J194" s="1">
        <v>0</v>
      </c>
      <c r="K194" s="1">
        <f t="shared" si="8"/>
        <v>1633.0230181707295</v>
      </c>
      <c r="L194" s="1">
        <f t="shared" si="6"/>
        <v>324.82918398244675</v>
      </c>
      <c r="M194" s="1">
        <f t="shared" si="7"/>
        <v>-18.023018170729529</v>
      </c>
    </row>
    <row r="195" spans="2:13" x14ac:dyDescent="0.2">
      <c r="B195" s="1">
        <v>10</v>
      </c>
      <c r="C195" s="1">
        <v>2</v>
      </c>
      <c r="D195" s="1">
        <v>2</v>
      </c>
      <c r="E195" s="1">
        <v>1019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f t="shared" si="8"/>
        <v>1104.2689447856128</v>
      </c>
      <c r="L195" s="1">
        <f t="shared" si="6"/>
        <v>7270.7929448518844</v>
      </c>
      <c r="M195" s="1">
        <f t="shared" si="7"/>
        <v>-85.268944785612803</v>
      </c>
    </row>
    <row r="196" spans="2:13" x14ac:dyDescent="0.2">
      <c r="B196" s="1">
        <v>10</v>
      </c>
      <c r="C196" s="1">
        <v>3</v>
      </c>
      <c r="D196" s="1">
        <v>3</v>
      </c>
      <c r="E196" s="1">
        <v>854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f t="shared" si="8"/>
        <v>1032.6064429269097</v>
      </c>
      <c r="L196" s="1">
        <f t="shared" ref="L196:L257" si="9">(E196-K196)^2</f>
        <v>31900.26145500346</v>
      </c>
      <c r="M196" s="1">
        <f t="shared" ref="M196:M257" si="10">E196-K196</f>
        <v>-178.60644292690972</v>
      </c>
    </row>
    <row r="197" spans="2:13" x14ac:dyDescent="0.2">
      <c r="B197" s="1">
        <v>10</v>
      </c>
      <c r="C197" s="1">
        <v>4</v>
      </c>
      <c r="D197" s="1">
        <v>4</v>
      </c>
      <c r="E197" s="1">
        <v>897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f t="shared" ref="K197:K257" si="11">$O$25+VLOOKUP(B197,$N$13:$O$24,2)+VLOOKUP(D197,$N$4:$O$8,2)+G197*$O$9+H197*$O$10+I197*$O$11+J197*$O$12+IF(C197=1,$O$26,IF(C197=2,$O$27,IF(C197=3,$O$28,0)))</f>
        <v>760.14047976218922</v>
      </c>
      <c r="L197" s="1">
        <f t="shared" si="9"/>
        <v>18730.528279723741</v>
      </c>
      <c r="M197" s="1">
        <f t="shared" si="10"/>
        <v>136.85952023781078</v>
      </c>
    </row>
    <row r="198" spans="2:13" x14ac:dyDescent="0.2">
      <c r="B198" s="1">
        <v>10</v>
      </c>
      <c r="C198" s="1">
        <v>5</v>
      </c>
      <c r="D198" s="1">
        <v>5</v>
      </c>
      <c r="E198" s="1">
        <v>1307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f t="shared" si="11"/>
        <v>1174.8474130131633</v>
      </c>
      <c r="L198" s="1">
        <f t="shared" si="9"/>
        <v>17464.306247313438</v>
      </c>
      <c r="M198" s="1">
        <f t="shared" si="10"/>
        <v>132.1525869868367</v>
      </c>
    </row>
    <row r="199" spans="2:13" x14ac:dyDescent="0.2">
      <c r="B199" s="1">
        <v>10</v>
      </c>
      <c r="C199" s="1">
        <v>8</v>
      </c>
      <c r="D199" s="1">
        <v>1</v>
      </c>
      <c r="E199" s="1">
        <v>796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f t="shared" si="11"/>
        <v>982.92990570263578</v>
      </c>
      <c r="L199" s="1">
        <f t="shared" si="9"/>
        <v>34942.789645996301</v>
      </c>
      <c r="M199" s="1">
        <f t="shared" si="10"/>
        <v>-186.92990570263578</v>
      </c>
    </row>
    <row r="200" spans="2:13" x14ac:dyDescent="0.2">
      <c r="B200" s="1">
        <v>10</v>
      </c>
      <c r="C200" s="1">
        <v>9</v>
      </c>
      <c r="D200" s="1">
        <v>2</v>
      </c>
      <c r="E200" s="1">
        <v>648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f t="shared" si="11"/>
        <v>736.29234577236139</v>
      </c>
      <c r="L200" s="1">
        <f t="shared" si="9"/>
        <v>7795.5383219862215</v>
      </c>
      <c r="M200" s="1">
        <f t="shared" si="10"/>
        <v>-88.292345772361386</v>
      </c>
    </row>
    <row r="201" spans="2:13" x14ac:dyDescent="0.2">
      <c r="B201" s="1">
        <v>10</v>
      </c>
      <c r="C201" s="1">
        <v>10</v>
      </c>
      <c r="D201" s="1">
        <v>3</v>
      </c>
      <c r="E201" s="1">
        <v>735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f t="shared" si="11"/>
        <v>721.90781612442242</v>
      </c>
      <c r="L201" s="1">
        <f t="shared" si="9"/>
        <v>171.40527863193347</v>
      </c>
      <c r="M201" s="1">
        <f t="shared" si="10"/>
        <v>13.092183875577575</v>
      </c>
    </row>
    <row r="202" spans="2:13" x14ac:dyDescent="0.2">
      <c r="B202" s="1">
        <v>10</v>
      </c>
      <c r="C202" s="1">
        <v>11</v>
      </c>
      <c r="D202" s="1">
        <v>4</v>
      </c>
      <c r="E202" s="1">
        <v>843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f t="shared" si="11"/>
        <v>760.14047976218922</v>
      </c>
      <c r="L202" s="1">
        <f t="shared" si="9"/>
        <v>6865.7000940401749</v>
      </c>
      <c r="M202" s="1">
        <f t="shared" si="10"/>
        <v>82.859520237810784</v>
      </c>
    </row>
    <row r="203" spans="2:13" x14ac:dyDescent="0.2">
      <c r="B203" s="1">
        <v>10</v>
      </c>
      <c r="C203" s="1">
        <v>12</v>
      </c>
      <c r="D203" s="1">
        <v>5</v>
      </c>
      <c r="E203" s="1">
        <v>1759</v>
      </c>
      <c r="F203" s="1" t="s">
        <v>5</v>
      </c>
      <c r="G203" s="1">
        <v>1</v>
      </c>
      <c r="H203" s="1">
        <v>0</v>
      </c>
      <c r="I203" s="1">
        <v>0</v>
      </c>
      <c r="J203" s="1">
        <v>0</v>
      </c>
      <c r="K203" s="1">
        <f t="shared" si="11"/>
        <v>1591.6557474667072</v>
      </c>
      <c r="L203" s="1">
        <f t="shared" si="9"/>
        <v>28004.098855926466</v>
      </c>
      <c r="M203" s="1">
        <f t="shared" si="10"/>
        <v>167.34425253329277</v>
      </c>
    </row>
    <row r="204" spans="2:13" x14ac:dyDescent="0.2">
      <c r="B204" s="1">
        <v>10</v>
      </c>
      <c r="C204" s="1">
        <v>15</v>
      </c>
      <c r="D204" s="1">
        <v>1</v>
      </c>
      <c r="E204" s="1">
        <v>1151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f t="shared" si="11"/>
        <v>982.92990570263578</v>
      </c>
      <c r="L204" s="1">
        <f t="shared" si="9"/>
        <v>28247.556597124902</v>
      </c>
      <c r="M204" s="1">
        <f t="shared" si="10"/>
        <v>168.07009429736422</v>
      </c>
    </row>
    <row r="205" spans="2:13" x14ac:dyDescent="0.2">
      <c r="B205" s="1">
        <v>10</v>
      </c>
      <c r="C205" s="1">
        <v>16</v>
      </c>
      <c r="D205" s="1">
        <v>2</v>
      </c>
      <c r="E205" s="1">
        <v>752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f t="shared" si="11"/>
        <v>736.29234577236139</v>
      </c>
      <c r="L205" s="1">
        <f t="shared" si="9"/>
        <v>246.73040133505322</v>
      </c>
      <c r="M205" s="1">
        <f t="shared" si="10"/>
        <v>15.707654227638614</v>
      </c>
    </row>
    <row r="206" spans="2:13" x14ac:dyDescent="0.2">
      <c r="B206" s="1">
        <v>10</v>
      </c>
      <c r="C206" s="1">
        <v>17</v>
      </c>
      <c r="D206" s="1">
        <v>3</v>
      </c>
      <c r="E206" s="1">
        <v>693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f t="shared" si="11"/>
        <v>721.90781612442242</v>
      </c>
      <c r="L206" s="1">
        <f t="shared" si="9"/>
        <v>835.66183308341715</v>
      </c>
      <c r="M206" s="1">
        <f t="shared" si="10"/>
        <v>-28.907816124422425</v>
      </c>
    </row>
    <row r="207" spans="2:13" x14ac:dyDescent="0.2">
      <c r="B207" s="1">
        <v>10</v>
      </c>
      <c r="C207" s="1">
        <v>18</v>
      </c>
      <c r="D207" s="1">
        <v>4</v>
      </c>
      <c r="E207" s="1">
        <v>649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f t="shared" si="11"/>
        <v>760.14047976218922</v>
      </c>
      <c r="L207" s="1">
        <f t="shared" si="9"/>
        <v>12352.206241769591</v>
      </c>
      <c r="M207" s="1">
        <f t="shared" si="10"/>
        <v>-111.14047976218922</v>
      </c>
    </row>
    <row r="208" spans="2:13" x14ac:dyDescent="0.2">
      <c r="B208" s="1">
        <v>10</v>
      </c>
      <c r="C208" s="1">
        <v>19</v>
      </c>
      <c r="D208" s="1">
        <v>5</v>
      </c>
      <c r="E208" s="1">
        <v>1158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f t="shared" si="11"/>
        <v>1174.8474130131633</v>
      </c>
      <c r="L208" s="1">
        <f t="shared" si="9"/>
        <v>283.83532523610427</v>
      </c>
      <c r="M208" s="1">
        <f t="shared" si="10"/>
        <v>-16.847413013163305</v>
      </c>
    </row>
    <row r="209" spans="2:13" x14ac:dyDescent="0.2">
      <c r="B209" s="1">
        <v>10</v>
      </c>
      <c r="C209" s="1">
        <v>22</v>
      </c>
      <c r="D209" s="1">
        <v>1</v>
      </c>
      <c r="E209" s="1">
        <v>931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f t="shared" si="11"/>
        <v>982.92990570263578</v>
      </c>
      <c r="L209" s="1">
        <f t="shared" si="9"/>
        <v>2696.7151062846438</v>
      </c>
      <c r="M209" s="1">
        <f t="shared" si="10"/>
        <v>-51.929905702635779</v>
      </c>
    </row>
    <row r="210" spans="2:13" x14ac:dyDescent="0.2">
      <c r="B210" s="1">
        <v>10</v>
      </c>
      <c r="C210" s="1">
        <v>23</v>
      </c>
      <c r="D210" s="1">
        <v>2</v>
      </c>
      <c r="E210" s="1">
        <v>761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f t="shared" si="11"/>
        <v>736.29234577236139</v>
      </c>
      <c r="L210" s="1">
        <f t="shared" si="9"/>
        <v>610.46817743254826</v>
      </c>
      <c r="M210" s="1">
        <f t="shared" si="10"/>
        <v>24.707654227638614</v>
      </c>
    </row>
    <row r="211" spans="2:13" x14ac:dyDescent="0.2">
      <c r="B211" s="1">
        <v>10</v>
      </c>
      <c r="C211" s="1">
        <v>24</v>
      </c>
      <c r="D211" s="1">
        <v>3</v>
      </c>
      <c r="E211" s="1">
        <v>670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f t="shared" si="11"/>
        <v>721.90781612442242</v>
      </c>
      <c r="L211" s="1">
        <f t="shared" si="9"/>
        <v>2694.4213748068487</v>
      </c>
      <c r="M211" s="1">
        <f t="shared" si="10"/>
        <v>-51.907816124422425</v>
      </c>
    </row>
    <row r="212" spans="2:13" x14ac:dyDescent="0.2">
      <c r="B212" s="1">
        <v>10</v>
      </c>
      <c r="C212" s="1">
        <v>25</v>
      </c>
      <c r="D212" s="1">
        <v>4</v>
      </c>
      <c r="E212" s="1">
        <v>820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f t="shared" si="11"/>
        <v>760.14047976218922</v>
      </c>
      <c r="L212" s="1">
        <f t="shared" si="9"/>
        <v>3583.1621631008788</v>
      </c>
      <c r="M212" s="1">
        <f t="shared" si="10"/>
        <v>59.859520237810784</v>
      </c>
    </row>
    <row r="213" spans="2:13" x14ac:dyDescent="0.2">
      <c r="B213" s="1">
        <v>10</v>
      </c>
      <c r="C213" s="1">
        <v>26</v>
      </c>
      <c r="D213" s="1">
        <v>5</v>
      </c>
      <c r="E213" s="1">
        <v>1543</v>
      </c>
      <c r="F213" s="1" t="s">
        <v>5</v>
      </c>
      <c r="G213" s="1">
        <v>1</v>
      </c>
      <c r="H213" s="1">
        <v>0</v>
      </c>
      <c r="I213" s="1">
        <v>0</v>
      </c>
      <c r="J213" s="1">
        <v>0</v>
      </c>
      <c r="K213" s="1">
        <f t="shared" si="11"/>
        <v>1591.6557474667072</v>
      </c>
      <c r="L213" s="1">
        <f t="shared" si="9"/>
        <v>2367.3817615439866</v>
      </c>
      <c r="M213" s="1">
        <f t="shared" si="10"/>
        <v>-48.655747466707226</v>
      </c>
    </row>
    <row r="214" spans="2:13" x14ac:dyDescent="0.2">
      <c r="B214" s="1">
        <v>10</v>
      </c>
      <c r="C214" s="1">
        <v>29</v>
      </c>
      <c r="D214" s="1">
        <v>1</v>
      </c>
      <c r="E214" s="1">
        <v>974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f t="shared" si="11"/>
        <v>982.92990570263578</v>
      </c>
      <c r="L214" s="1">
        <f t="shared" si="9"/>
        <v>79.743215857967002</v>
      </c>
      <c r="M214" s="1">
        <f t="shared" si="10"/>
        <v>-8.9299057026357787</v>
      </c>
    </row>
    <row r="215" spans="2:13" x14ac:dyDescent="0.2">
      <c r="B215" s="1">
        <v>10</v>
      </c>
      <c r="C215" s="1">
        <v>30</v>
      </c>
      <c r="D215" s="1">
        <v>2</v>
      </c>
      <c r="E215" s="1">
        <v>685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f t="shared" si="11"/>
        <v>736.29234577236139</v>
      </c>
      <c r="L215" s="1">
        <f t="shared" si="9"/>
        <v>2630.9047348314789</v>
      </c>
      <c r="M215" s="1">
        <f t="shared" si="10"/>
        <v>-51.292345772361386</v>
      </c>
    </row>
    <row r="216" spans="2:13" x14ac:dyDescent="0.2">
      <c r="B216" s="1">
        <v>10</v>
      </c>
      <c r="C216" s="1">
        <v>31</v>
      </c>
      <c r="D216" s="1">
        <v>3</v>
      </c>
      <c r="E216" s="1">
        <v>848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f t="shared" si="11"/>
        <v>721.90781612442242</v>
      </c>
      <c r="L216" s="1">
        <f t="shared" si="9"/>
        <v>15899.238834512465</v>
      </c>
      <c r="M216" s="1">
        <f t="shared" si="10"/>
        <v>126.09218387557758</v>
      </c>
    </row>
    <row r="217" spans="2:13" x14ac:dyDescent="0.2">
      <c r="B217" s="1">
        <v>11</v>
      </c>
      <c r="C217" s="1">
        <v>1</v>
      </c>
      <c r="D217" s="1">
        <v>4</v>
      </c>
      <c r="E217" s="1">
        <v>1406</v>
      </c>
      <c r="F217" s="1" t="s">
        <v>6</v>
      </c>
      <c r="G217" s="1">
        <v>0</v>
      </c>
      <c r="H217" s="1">
        <v>1</v>
      </c>
      <c r="I217" s="1">
        <v>0</v>
      </c>
      <c r="J217" s="1">
        <v>0</v>
      </c>
      <c r="K217" s="1">
        <f t="shared" si="11"/>
        <v>1444.7848260346623</v>
      </c>
      <c r="L217" s="1">
        <f t="shared" si="9"/>
        <v>1504.2627305390165</v>
      </c>
      <c r="M217" s="1">
        <f t="shared" si="10"/>
        <v>-38.784826034662274</v>
      </c>
    </row>
    <row r="218" spans="2:13" x14ac:dyDescent="0.2">
      <c r="B218" s="1">
        <v>11</v>
      </c>
      <c r="C218" s="1">
        <v>2</v>
      </c>
      <c r="D218" s="1">
        <v>5</v>
      </c>
      <c r="E218" s="1">
        <v>1578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f t="shared" si="11"/>
        <v>1577.375245830794</v>
      </c>
      <c r="L218" s="1">
        <f t="shared" si="9"/>
        <v>0.39031777194024336</v>
      </c>
      <c r="M218" s="1">
        <f t="shared" si="10"/>
        <v>0.62475416920597127</v>
      </c>
    </row>
    <row r="219" spans="2:13" x14ac:dyDescent="0.2">
      <c r="B219" s="1">
        <v>11</v>
      </c>
      <c r="C219" s="1">
        <v>5</v>
      </c>
      <c r="D219" s="1">
        <v>1</v>
      </c>
      <c r="E219" s="1">
        <v>1004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f t="shared" si="11"/>
        <v>1017.4811395070149</v>
      </c>
      <c r="L219" s="1">
        <f t="shared" si="9"/>
        <v>181.74112240759683</v>
      </c>
      <c r="M219" s="1">
        <f t="shared" si="10"/>
        <v>-13.481139507014859</v>
      </c>
    </row>
    <row r="220" spans="2:13" x14ac:dyDescent="0.2">
      <c r="B220" s="1">
        <v>11</v>
      </c>
      <c r="C220" s="1">
        <v>6</v>
      </c>
      <c r="D220" s="1">
        <v>2</v>
      </c>
      <c r="E220" s="1">
        <v>742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f t="shared" si="11"/>
        <v>770.84357957674047</v>
      </c>
      <c r="L220" s="1">
        <f t="shared" si="9"/>
        <v>831.95208279975975</v>
      </c>
      <c r="M220" s="1">
        <f t="shared" si="10"/>
        <v>-28.843579576740467</v>
      </c>
    </row>
    <row r="221" spans="2:13" x14ac:dyDescent="0.2">
      <c r="B221" s="1">
        <v>11</v>
      </c>
      <c r="C221" s="1">
        <v>7</v>
      </c>
      <c r="D221" s="1">
        <v>3</v>
      </c>
      <c r="E221" s="1">
        <v>685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f t="shared" si="11"/>
        <v>756.45904992880151</v>
      </c>
      <c r="L221" s="1">
        <f t="shared" si="9"/>
        <v>5106.3958167269466</v>
      </c>
      <c r="M221" s="1">
        <f t="shared" si="10"/>
        <v>-71.459049928801505</v>
      </c>
    </row>
    <row r="222" spans="2:13" x14ac:dyDescent="0.2">
      <c r="B222" s="1">
        <v>11</v>
      </c>
      <c r="C222" s="1">
        <v>8</v>
      </c>
      <c r="D222" s="1">
        <v>4</v>
      </c>
      <c r="E222" s="1">
        <v>800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f t="shared" si="11"/>
        <v>794.6917135665683</v>
      </c>
      <c r="L222" s="1">
        <f t="shared" si="9"/>
        <v>28.177904859355078</v>
      </c>
      <c r="M222" s="1">
        <f t="shared" si="10"/>
        <v>5.3082864334317037</v>
      </c>
    </row>
    <row r="223" spans="2:13" x14ac:dyDescent="0.2">
      <c r="B223" s="1">
        <v>11</v>
      </c>
      <c r="C223" s="1">
        <v>9</v>
      </c>
      <c r="D223" s="1">
        <v>5</v>
      </c>
      <c r="E223" s="1">
        <v>1454</v>
      </c>
      <c r="F223" s="1" t="s">
        <v>5</v>
      </c>
      <c r="G223" s="1">
        <v>1</v>
      </c>
      <c r="H223" s="1">
        <v>0</v>
      </c>
      <c r="I223" s="1">
        <v>0</v>
      </c>
      <c r="J223" s="1">
        <v>0</v>
      </c>
      <c r="K223" s="1">
        <f t="shared" si="11"/>
        <v>1626.2069812710863</v>
      </c>
      <c r="L223" s="1">
        <f t="shared" si="9"/>
        <v>29655.244398500268</v>
      </c>
      <c r="M223" s="1">
        <f t="shared" si="10"/>
        <v>-172.20698127108631</v>
      </c>
    </row>
    <row r="224" spans="2:13" x14ac:dyDescent="0.2">
      <c r="B224" s="1">
        <v>11</v>
      </c>
      <c r="C224" s="1">
        <v>12</v>
      </c>
      <c r="D224" s="1">
        <v>1</v>
      </c>
      <c r="E224" s="1">
        <v>890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f t="shared" si="11"/>
        <v>1017.4811395070149</v>
      </c>
      <c r="L224" s="1">
        <f t="shared" si="9"/>
        <v>16251.440930006986</v>
      </c>
      <c r="M224" s="1">
        <f t="shared" si="10"/>
        <v>-127.48113950701486</v>
      </c>
    </row>
    <row r="225" spans="2:13" x14ac:dyDescent="0.2">
      <c r="B225" s="1">
        <v>11</v>
      </c>
      <c r="C225" s="1">
        <v>13</v>
      </c>
      <c r="D225" s="1">
        <v>2</v>
      </c>
      <c r="E225" s="1">
        <v>693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f t="shared" si="11"/>
        <v>770.84357957674047</v>
      </c>
      <c r="L225" s="1">
        <f t="shared" si="9"/>
        <v>6059.6228813203252</v>
      </c>
      <c r="M225" s="1">
        <f t="shared" si="10"/>
        <v>-77.843579576740467</v>
      </c>
    </row>
    <row r="226" spans="2:13" x14ac:dyDescent="0.2">
      <c r="B226" s="1">
        <v>11</v>
      </c>
      <c r="C226" s="1">
        <v>14</v>
      </c>
      <c r="D226" s="1">
        <v>3</v>
      </c>
      <c r="E226" s="1">
        <v>693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f t="shared" si="11"/>
        <v>756.45904992880151</v>
      </c>
      <c r="L226" s="1">
        <f t="shared" si="9"/>
        <v>4027.0510178661225</v>
      </c>
      <c r="M226" s="1">
        <f t="shared" si="10"/>
        <v>-63.459049928801505</v>
      </c>
    </row>
    <row r="227" spans="2:13" x14ac:dyDescent="0.2">
      <c r="B227" s="1">
        <v>11</v>
      </c>
      <c r="C227" s="1">
        <v>15</v>
      </c>
      <c r="D227" s="1">
        <v>4</v>
      </c>
      <c r="E227" s="1">
        <v>914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f t="shared" si="11"/>
        <v>794.6917135665683</v>
      </c>
      <c r="L227" s="1">
        <f t="shared" si="9"/>
        <v>14234.467211681784</v>
      </c>
      <c r="M227" s="1">
        <f t="shared" si="10"/>
        <v>119.3082864334317</v>
      </c>
    </row>
    <row r="228" spans="2:13" x14ac:dyDescent="0.2">
      <c r="B228" s="1">
        <v>11</v>
      </c>
      <c r="C228" s="1">
        <v>16</v>
      </c>
      <c r="D228" s="1">
        <v>5</v>
      </c>
      <c r="E228" s="1">
        <v>1271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f t="shared" si="11"/>
        <v>1209.3986468175424</v>
      </c>
      <c r="L228" s="1">
        <f t="shared" si="9"/>
        <v>3794.7267139098808</v>
      </c>
      <c r="M228" s="1">
        <f t="shared" si="10"/>
        <v>61.601353182457615</v>
      </c>
    </row>
    <row r="229" spans="2:13" x14ac:dyDescent="0.2">
      <c r="B229" s="1">
        <v>11</v>
      </c>
      <c r="C229" s="1">
        <v>19</v>
      </c>
      <c r="D229" s="1">
        <v>1</v>
      </c>
      <c r="E229" s="1">
        <v>1031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f t="shared" si="11"/>
        <v>1017.4811395070149</v>
      </c>
      <c r="L229" s="1">
        <f t="shared" si="9"/>
        <v>182.75958902879444</v>
      </c>
      <c r="M229" s="1">
        <f t="shared" si="10"/>
        <v>13.518860492985141</v>
      </c>
    </row>
    <row r="230" spans="2:13" x14ac:dyDescent="0.2">
      <c r="B230" s="1">
        <v>11</v>
      </c>
      <c r="C230" s="1">
        <v>20</v>
      </c>
      <c r="D230" s="1">
        <v>2</v>
      </c>
      <c r="E230" s="1">
        <v>949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f t="shared" si="11"/>
        <v>770.84357957674047</v>
      </c>
      <c r="L230" s="1">
        <f t="shared" si="9"/>
        <v>31739.710138029208</v>
      </c>
      <c r="M230" s="1">
        <f t="shared" si="10"/>
        <v>178.15642042325953</v>
      </c>
    </row>
    <row r="231" spans="2:13" x14ac:dyDescent="0.2">
      <c r="B231" s="1">
        <v>11</v>
      </c>
      <c r="C231" s="1">
        <v>21</v>
      </c>
      <c r="D231" s="1">
        <v>3</v>
      </c>
      <c r="E231" s="1">
        <v>1356</v>
      </c>
      <c r="F231" s="1" t="s">
        <v>7</v>
      </c>
      <c r="G231" s="1">
        <v>0</v>
      </c>
      <c r="H231" s="1">
        <v>0</v>
      </c>
      <c r="I231" s="1">
        <v>1</v>
      </c>
      <c r="J231" s="1">
        <v>0</v>
      </c>
      <c r="K231" s="1">
        <f t="shared" si="11"/>
        <v>952.9156946988553</v>
      </c>
      <c r="L231" s="1">
        <f t="shared" si="9"/>
        <v>162476.95718010643</v>
      </c>
      <c r="M231" s="1">
        <f t="shared" si="10"/>
        <v>403.0843053011447</v>
      </c>
    </row>
    <row r="232" spans="2:13" x14ac:dyDescent="0.2">
      <c r="B232" s="1">
        <v>11</v>
      </c>
      <c r="C232" s="1">
        <v>23</v>
      </c>
      <c r="D232" s="1">
        <v>5</v>
      </c>
      <c r="E232" s="1">
        <v>1085</v>
      </c>
      <c r="F232" s="1" t="s">
        <v>8</v>
      </c>
      <c r="G232" s="1">
        <v>0</v>
      </c>
      <c r="H232" s="1">
        <v>0</v>
      </c>
      <c r="I232" s="1">
        <v>0</v>
      </c>
      <c r="J232" s="1">
        <v>1</v>
      </c>
      <c r="K232" s="1">
        <f t="shared" si="11"/>
        <v>1508.5145470984598</v>
      </c>
      <c r="L232" s="1">
        <f t="shared" si="9"/>
        <v>179364.57160401356</v>
      </c>
      <c r="M232" s="1">
        <f t="shared" si="10"/>
        <v>-423.51454709845984</v>
      </c>
    </row>
    <row r="233" spans="2:13" x14ac:dyDescent="0.2">
      <c r="B233" s="1">
        <v>11</v>
      </c>
      <c r="C233" s="1">
        <v>26</v>
      </c>
      <c r="D233" s="1">
        <v>1</v>
      </c>
      <c r="E233" s="1">
        <v>1063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f t="shared" si="11"/>
        <v>1017.4811395070149</v>
      </c>
      <c r="L233" s="1">
        <f t="shared" si="9"/>
        <v>2071.9666605798434</v>
      </c>
      <c r="M233" s="1">
        <f t="shared" si="10"/>
        <v>45.518860492985141</v>
      </c>
    </row>
    <row r="234" spans="2:13" x14ac:dyDescent="0.2">
      <c r="B234" s="1">
        <v>11</v>
      </c>
      <c r="C234" s="1">
        <v>27</v>
      </c>
      <c r="D234" s="1">
        <v>2</v>
      </c>
      <c r="E234" s="1">
        <v>797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f t="shared" si="11"/>
        <v>770.84357957674047</v>
      </c>
      <c r="L234" s="1">
        <f t="shared" si="9"/>
        <v>684.15832935830838</v>
      </c>
      <c r="M234" s="1">
        <f t="shared" si="10"/>
        <v>26.156420423259533</v>
      </c>
    </row>
    <row r="235" spans="2:13" x14ac:dyDescent="0.2">
      <c r="B235" s="1">
        <v>11</v>
      </c>
      <c r="C235" s="1">
        <v>28</v>
      </c>
      <c r="D235" s="1">
        <v>3</v>
      </c>
      <c r="E235" s="1">
        <v>632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f t="shared" si="11"/>
        <v>756.45904992880151</v>
      </c>
      <c r="L235" s="1">
        <f t="shared" si="9"/>
        <v>15490.055109179906</v>
      </c>
      <c r="M235" s="1">
        <f t="shared" si="10"/>
        <v>-124.45904992880151</v>
      </c>
    </row>
    <row r="236" spans="2:13" x14ac:dyDescent="0.2">
      <c r="B236" s="1">
        <v>11</v>
      </c>
      <c r="C236" s="1">
        <v>29</v>
      </c>
      <c r="D236" s="1">
        <v>4</v>
      </c>
      <c r="E236" s="1">
        <v>698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f t="shared" si="11"/>
        <v>794.6917135665683</v>
      </c>
      <c r="L236" s="1">
        <f t="shared" si="9"/>
        <v>9349.2874724392877</v>
      </c>
      <c r="M236" s="1">
        <f t="shared" si="10"/>
        <v>-96.691713566568296</v>
      </c>
    </row>
    <row r="237" spans="2:13" x14ac:dyDescent="0.2">
      <c r="B237" s="1">
        <v>11</v>
      </c>
      <c r="C237" s="1">
        <v>30</v>
      </c>
      <c r="D237" s="1">
        <v>5</v>
      </c>
      <c r="E237" s="1">
        <v>1691</v>
      </c>
      <c r="F237" s="1" t="s">
        <v>6</v>
      </c>
      <c r="G237" s="1">
        <v>0</v>
      </c>
      <c r="H237" s="1">
        <v>1</v>
      </c>
      <c r="I237" s="1">
        <v>0</v>
      </c>
      <c r="J237" s="1">
        <v>0</v>
      </c>
      <c r="K237" s="1">
        <f t="shared" si="11"/>
        <v>1306.0428292483161</v>
      </c>
      <c r="L237" s="1">
        <f t="shared" si="9"/>
        <v>148192.02331314108</v>
      </c>
      <c r="M237" s="1">
        <f t="shared" si="10"/>
        <v>384.95717075168386</v>
      </c>
    </row>
    <row r="238" spans="2:13" x14ac:dyDescent="0.2">
      <c r="B238" s="1">
        <v>12</v>
      </c>
      <c r="C238" s="1">
        <v>3</v>
      </c>
      <c r="D238" s="1">
        <v>1</v>
      </c>
      <c r="E238" s="1">
        <v>1504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f t="shared" si="11"/>
        <v>1416.7049940827208</v>
      </c>
      <c r="L238" s="1">
        <f t="shared" si="9"/>
        <v>7620.4180580978173</v>
      </c>
      <c r="M238" s="1">
        <f t="shared" si="10"/>
        <v>87.295005917279241</v>
      </c>
    </row>
    <row r="239" spans="2:13" x14ac:dyDescent="0.2">
      <c r="B239" s="1">
        <v>12</v>
      </c>
      <c r="C239" s="1">
        <v>4</v>
      </c>
      <c r="D239" s="1">
        <v>2</v>
      </c>
      <c r="E239" s="1">
        <v>828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f t="shared" si="11"/>
        <v>859.3688073499593</v>
      </c>
      <c r="L239" s="1">
        <f t="shared" si="9"/>
        <v>984.00207455886039</v>
      </c>
      <c r="M239" s="1">
        <f t="shared" si="10"/>
        <v>-31.368807349959297</v>
      </c>
    </row>
    <row r="240" spans="2:13" x14ac:dyDescent="0.2">
      <c r="B240" s="1">
        <v>12</v>
      </c>
      <c r="C240" s="1">
        <v>5</v>
      </c>
      <c r="D240" s="1">
        <v>3</v>
      </c>
      <c r="E240" s="1">
        <v>863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f t="shared" si="11"/>
        <v>844.98427770202022</v>
      </c>
      <c r="L240" s="1">
        <f t="shared" si="9"/>
        <v>324.56624991792575</v>
      </c>
      <c r="M240" s="1">
        <f t="shared" si="10"/>
        <v>18.015722297979778</v>
      </c>
    </row>
    <row r="241" spans="2:13" x14ac:dyDescent="0.2">
      <c r="B241" s="1">
        <v>12</v>
      </c>
      <c r="C241" s="1">
        <v>6</v>
      </c>
      <c r="D241" s="1">
        <v>4</v>
      </c>
      <c r="E241" s="1">
        <v>957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f t="shared" si="11"/>
        <v>883.21694133978701</v>
      </c>
      <c r="L241" s="1">
        <f t="shared" si="9"/>
        <v>5443.9397452564308</v>
      </c>
      <c r="M241" s="1">
        <f t="shared" si="10"/>
        <v>73.783058660212987</v>
      </c>
    </row>
    <row r="242" spans="2:13" x14ac:dyDescent="0.2">
      <c r="B242" s="1">
        <v>12</v>
      </c>
      <c r="C242" s="1">
        <v>7</v>
      </c>
      <c r="D242" s="1">
        <v>5</v>
      </c>
      <c r="E242" s="1">
        <v>1585</v>
      </c>
      <c r="F242" s="1" t="s">
        <v>5</v>
      </c>
      <c r="G242" s="1">
        <v>1</v>
      </c>
      <c r="H242" s="1">
        <v>0</v>
      </c>
      <c r="I242" s="1">
        <v>0</v>
      </c>
      <c r="J242" s="1">
        <v>0</v>
      </c>
      <c r="K242" s="1">
        <f t="shared" si="11"/>
        <v>1714.7322090443051</v>
      </c>
      <c r="L242" s="1">
        <f t="shared" si="9"/>
        <v>16830.446063515286</v>
      </c>
      <c r="M242" s="1">
        <f t="shared" si="10"/>
        <v>-129.73220904430514</v>
      </c>
    </row>
    <row r="243" spans="2:13" x14ac:dyDescent="0.2">
      <c r="B243" s="1">
        <v>12</v>
      </c>
      <c r="C243" s="1">
        <v>10</v>
      </c>
      <c r="D243" s="1">
        <v>1</v>
      </c>
      <c r="E243" s="1">
        <v>1126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f t="shared" si="11"/>
        <v>1106.0063672802335</v>
      </c>
      <c r="L243" s="1">
        <f t="shared" si="9"/>
        <v>399.74534933291909</v>
      </c>
      <c r="M243" s="1">
        <f t="shared" si="10"/>
        <v>19.993632719766538</v>
      </c>
    </row>
    <row r="244" spans="2:13" x14ac:dyDescent="0.2">
      <c r="B244" s="1">
        <v>12</v>
      </c>
      <c r="C244" s="1">
        <v>11</v>
      </c>
      <c r="D244" s="1">
        <v>2</v>
      </c>
      <c r="E244" s="1">
        <v>896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f t="shared" si="11"/>
        <v>859.3688073499593</v>
      </c>
      <c r="L244" s="1">
        <f t="shared" si="9"/>
        <v>1341.8442749643959</v>
      </c>
      <c r="M244" s="1">
        <f t="shared" si="10"/>
        <v>36.631192650040703</v>
      </c>
    </row>
    <row r="245" spans="2:13" x14ac:dyDescent="0.2">
      <c r="B245" s="1">
        <v>12</v>
      </c>
      <c r="C245" s="1">
        <v>12</v>
      </c>
      <c r="D245" s="1">
        <v>3</v>
      </c>
      <c r="E245" s="1">
        <v>870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f t="shared" si="11"/>
        <v>844.98427770202022</v>
      </c>
      <c r="L245" s="1">
        <f t="shared" si="9"/>
        <v>625.78636208964269</v>
      </c>
      <c r="M245" s="1">
        <f t="shared" si="10"/>
        <v>25.015722297979778</v>
      </c>
    </row>
    <row r="246" spans="2:13" x14ac:dyDescent="0.2">
      <c r="B246" s="1">
        <v>12</v>
      </c>
      <c r="C246" s="1">
        <v>13</v>
      </c>
      <c r="D246" s="1">
        <v>4</v>
      </c>
      <c r="E246" s="1">
        <v>873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f t="shared" si="11"/>
        <v>883.21694133978701</v>
      </c>
      <c r="L246" s="1">
        <f t="shared" si="9"/>
        <v>104.38589034064884</v>
      </c>
      <c r="M246" s="1">
        <f t="shared" si="10"/>
        <v>-10.216941339787013</v>
      </c>
    </row>
    <row r="247" spans="2:13" x14ac:dyDescent="0.2">
      <c r="B247" s="1">
        <v>12</v>
      </c>
      <c r="C247" s="1">
        <v>14</v>
      </c>
      <c r="D247" s="1">
        <v>5</v>
      </c>
      <c r="E247" s="1">
        <v>1471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f t="shared" si="11"/>
        <v>1297.9238745907612</v>
      </c>
      <c r="L247" s="1">
        <f t="shared" si="9"/>
        <v>29955.345186674553</v>
      </c>
      <c r="M247" s="1">
        <f t="shared" si="10"/>
        <v>173.07612540923878</v>
      </c>
    </row>
    <row r="248" spans="2:13" x14ac:dyDescent="0.2">
      <c r="B248" s="1">
        <v>12</v>
      </c>
      <c r="C248" s="1">
        <v>17</v>
      </c>
      <c r="D248" s="1">
        <v>1</v>
      </c>
      <c r="E248" s="1">
        <v>1299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f t="shared" si="11"/>
        <v>1106.0063672802335</v>
      </c>
      <c r="L248" s="1">
        <f t="shared" si="9"/>
        <v>37246.542270372142</v>
      </c>
      <c r="M248" s="1">
        <f t="shared" si="10"/>
        <v>192.99363271976654</v>
      </c>
    </row>
    <row r="249" spans="2:13" x14ac:dyDescent="0.2">
      <c r="B249" s="1">
        <v>12</v>
      </c>
      <c r="C249" s="1">
        <v>18</v>
      </c>
      <c r="D249" s="1">
        <v>2</v>
      </c>
      <c r="E249" s="1">
        <v>1058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f t="shared" si="11"/>
        <v>859.3688073499593</v>
      </c>
      <c r="L249" s="1">
        <f t="shared" si="9"/>
        <v>39454.35069357758</v>
      </c>
      <c r="M249" s="1">
        <f t="shared" si="10"/>
        <v>198.6311926500407</v>
      </c>
    </row>
    <row r="250" spans="2:13" x14ac:dyDescent="0.2">
      <c r="B250" s="1">
        <v>12</v>
      </c>
      <c r="C250" s="1">
        <v>19</v>
      </c>
      <c r="D250" s="1">
        <v>3</v>
      </c>
      <c r="E250" s="1">
        <v>1104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f t="shared" si="11"/>
        <v>844.98427770202022</v>
      </c>
      <c r="L250" s="1">
        <f t="shared" si="9"/>
        <v>67089.14439754418</v>
      </c>
      <c r="M250" s="1">
        <f t="shared" si="10"/>
        <v>259.01572229797978</v>
      </c>
    </row>
    <row r="251" spans="2:13" x14ac:dyDescent="0.2">
      <c r="B251" s="1">
        <v>12</v>
      </c>
      <c r="C251" s="1">
        <v>20</v>
      </c>
      <c r="D251" s="1">
        <v>4</v>
      </c>
      <c r="E251" s="1">
        <v>1018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f t="shared" si="11"/>
        <v>883.21694133978701</v>
      </c>
      <c r="L251" s="1">
        <f t="shared" si="9"/>
        <v>18166.472901802415</v>
      </c>
      <c r="M251" s="1">
        <f t="shared" si="10"/>
        <v>134.78305866021299</v>
      </c>
    </row>
    <row r="252" spans="2:13" x14ac:dyDescent="0.2">
      <c r="B252" s="1">
        <v>12</v>
      </c>
      <c r="C252" s="1">
        <v>21</v>
      </c>
      <c r="D252" s="1">
        <v>5</v>
      </c>
      <c r="E252" s="1">
        <v>1955</v>
      </c>
      <c r="F252" s="1" t="s">
        <v>5</v>
      </c>
      <c r="G252" s="1">
        <v>1</v>
      </c>
      <c r="H252" s="1">
        <v>0</v>
      </c>
      <c r="I252" s="1">
        <v>0</v>
      </c>
      <c r="J252" s="1">
        <v>0</v>
      </c>
      <c r="K252" s="1">
        <f t="shared" si="11"/>
        <v>1714.7322090443051</v>
      </c>
      <c r="L252" s="1">
        <f t="shared" si="9"/>
        <v>57728.611370729486</v>
      </c>
      <c r="M252" s="1">
        <f t="shared" si="10"/>
        <v>240.26779095569486</v>
      </c>
    </row>
    <row r="253" spans="2:13" x14ac:dyDescent="0.2">
      <c r="B253" s="1">
        <v>12</v>
      </c>
      <c r="C253" s="1">
        <v>24</v>
      </c>
      <c r="D253" s="1">
        <v>1</v>
      </c>
      <c r="E253" s="1">
        <v>941</v>
      </c>
      <c r="F253" s="1" t="s">
        <v>7</v>
      </c>
      <c r="G253" s="1">
        <v>0</v>
      </c>
      <c r="H253" s="1">
        <v>0</v>
      </c>
      <c r="I253" s="1">
        <v>1</v>
      </c>
      <c r="J253" s="1">
        <v>0</v>
      </c>
      <c r="K253" s="1">
        <f t="shared" si="11"/>
        <v>1302.4630120502873</v>
      </c>
      <c r="L253" s="1">
        <f t="shared" si="9"/>
        <v>130655.50908046612</v>
      </c>
      <c r="M253" s="1">
        <f t="shared" si="10"/>
        <v>-361.46301205028726</v>
      </c>
    </row>
    <row r="254" spans="2:13" x14ac:dyDescent="0.2">
      <c r="B254" s="1">
        <v>12</v>
      </c>
      <c r="C254" s="1">
        <v>26</v>
      </c>
      <c r="D254" s="1">
        <v>3</v>
      </c>
      <c r="E254" s="1">
        <v>999</v>
      </c>
      <c r="F254" s="1" t="s">
        <v>8</v>
      </c>
      <c r="G254" s="1">
        <v>0</v>
      </c>
      <c r="H254" s="1">
        <v>0</v>
      </c>
      <c r="I254" s="1">
        <v>0</v>
      </c>
      <c r="J254" s="1">
        <v>1</v>
      </c>
      <c r="K254" s="1">
        <f t="shared" si="11"/>
        <v>1144.1001779829378</v>
      </c>
      <c r="L254" s="1">
        <f t="shared" si="9"/>
        <v>21054.061650680225</v>
      </c>
      <c r="M254" s="1">
        <f t="shared" si="10"/>
        <v>-145.10017798293779</v>
      </c>
    </row>
    <row r="255" spans="2:13" x14ac:dyDescent="0.2">
      <c r="B255" s="1">
        <v>12</v>
      </c>
      <c r="C255" s="1">
        <v>27</v>
      </c>
      <c r="D255" s="1">
        <v>4</v>
      </c>
      <c r="E255" s="1">
        <v>619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f t="shared" si="11"/>
        <v>883.21694133978701</v>
      </c>
      <c r="L255" s="1">
        <f t="shared" si="9"/>
        <v>69810.592090952458</v>
      </c>
      <c r="M255" s="1">
        <f t="shared" si="10"/>
        <v>-264.21694133978701</v>
      </c>
    </row>
    <row r="256" spans="2:13" x14ac:dyDescent="0.2">
      <c r="B256" s="1">
        <v>12</v>
      </c>
      <c r="C256" s="1">
        <v>28</v>
      </c>
      <c r="D256" s="1">
        <v>5</v>
      </c>
      <c r="E256" s="1">
        <v>937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f t="shared" si="11"/>
        <v>1297.9238745907612</v>
      </c>
      <c r="L256" s="1">
        <f t="shared" si="9"/>
        <v>130266.04324960752</v>
      </c>
      <c r="M256" s="1">
        <f t="shared" si="10"/>
        <v>-360.92387459076122</v>
      </c>
    </row>
    <row r="257" spans="2:13" x14ac:dyDescent="0.2">
      <c r="B257" s="1">
        <v>12</v>
      </c>
      <c r="C257" s="1">
        <v>31</v>
      </c>
      <c r="D257" s="1">
        <v>1</v>
      </c>
      <c r="E257" s="1">
        <v>1146</v>
      </c>
      <c r="F257" s="1" t="s">
        <v>7</v>
      </c>
      <c r="G257" s="1">
        <v>0</v>
      </c>
      <c r="H257" s="1">
        <v>0</v>
      </c>
      <c r="I257" s="1">
        <v>1</v>
      </c>
      <c r="J257" s="1">
        <v>0</v>
      </c>
      <c r="K257" s="1">
        <f t="shared" si="11"/>
        <v>1302.4630120502873</v>
      </c>
      <c r="L257" s="1">
        <f t="shared" si="9"/>
        <v>24480.674139848335</v>
      </c>
      <c r="M257" s="1">
        <f t="shared" si="10"/>
        <v>-156.46301205028726</v>
      </c>
    </row>
  </sheetData>
  <phoneticPr fontId="0" type="noConversion"/>
  <conditionalFormatting sqref="M4:M257">
    <cfRule type="expression" dxfId="1" priority="1" stopIfTrue="1">
      <formula>ABS(M4)&gt;2*$M$1</formula>
    </cfRule>
  </conditionalFormatting>
  <printOptions headings="1" gridLines="1"/>
  <pageMargins left="0.75" right="0.75" top="1" bottom="1" header="0.5" footer="0.5"/>
  <pageSetup scale="1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U257"/>
  <sheetViews>
    <sheetView tabSelected="1" topLeftCell="F1" zoomScale="72" zoomScaleNormal="72" workbookViewId="0">
      <selection activeCell="AM11" sqref="AM11"/>
    </sheetView>
  </sheetViews>
  <sheetFormatPr defaultRowHeight="12.75" x14ac:dyDescent="0.2"/>
  <cols>
    <col min="1" max="1" width="9.33203125" style="1"/>
    <col min="2" max="5" width="10.83203125" style="1" customWidth="1"/>
    <col min="6" max="6" width="11.83203125" style="1" customWidth="1"/>
    <col min="7" max="7" width="7.6640625" style="1" customWidth="1"/>
    <col min="8" max="8" width="8.33203125" style="1" customWidth="1"/>
    <col min="9" max="9" width="7.6640625" style="1" customWidth="1"/>
    <col min="10" max="10" width="9.6640625" style="1" customWidth="1"/>
    <col min="11" max="11" width="9.33203125" style="1"/>
    <col min="12" max="12" width="14.5" style="1" customWidth="1"/>
    <col min="13" max="13" width="10.1640625" style="1" customWidth="1"/>
    <col min="14" max="14" width="21.33203125" style="1" customWidth="1"/>
    <col min="15" max="15" width="9.33203125" style="1"/>
    <col min="16" max="16" width="16.1640625" style="1" customWidth="1"/>
    <col min="17" max="17" width="13" style="1" customWidth="1"/>
    <col min="18" max="16384" width="9.33203125" style="1"/>
  </cols>
  <sheetData>
    <row r="1" spans="2:18" x14ac:dyDescent="0.2">
      <c r="I1" s="1" t="s">
        <v>19</v>
      </c>
      <c r="J1" s="1">
        <f>RSQ(E4:E257,K4:K257)</f>
        <v>0.91643068977021569</v>
      </c>
      <c r="L1" s="1" t="s">
        <v>21</v>
      </c>
      <c r="M1" s="1">
        <f>STDEV(M4:M257)</f>
        <v>98.61471176092526</v>
      </c>
      <c r="O1" s="1" t="s">
        <v>39</v>
      </c>
      <c r="P1" s="1">
        <f>(254-1)/2-SQRT(254)</f>
        <v>110.56262254949077</v>
      </c>
    </row>
    <row r="2" spans="2:18" x14ac:dyDescent="0.2">
      <c r="K2" s="1" t="s">
        <v>18</v>
      </c>
      <c r="L2" s="1">
        <f>SUM(L4:L257)</f>
        <v>2460389.9280860098</v>
      </c>
      <c r="O2" s="1" t="s">
        <v>40</v>
      </c>
      <c r="P2" s="1">
        <f>SUM(P5:P257)</f>
        <v>125</v>
      </c>
    </row>
    <row r="3" spans="2:18" x14ac:dyDescent="0.2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16</v>
      </c>
      <c r="L3" s="1" t="s">
        <v>17</v>
      </c>
      <c r="M3" s="1" t="s">
        <v>20</v>
      </c>
      <c r="N3" s="1" t="s">
        <v>9</v>
      </c>
      <c r="P3" s="1" t="s">
        <v>36</v>
      </c>
      <c r="Q3" s="1" t="s">
        <v>29</v>
      </c>
    </row>
    <row r="4" spans="2:18" x14ac:dyDescent="0.2">
      <c r="B4" s="1">
        <v>1</v>
      </c>
      <c r="C4" s="1">
        <v>2</v>
      </c>
      <c r="D4" s="1">
        <v>2</v>
      </c>
      <c r="E4" s="1">
        <v>1825</v>
      </c>
      <c r="F4" s="1" t="s">
        <v>10</v>
      </c>
      <c r="G4" s="1">
        <v>1</v>
      </c>
      <c r="H4" s="1">
        <v>1</v>
      </c>
      <c r="I4" s="1">
        <v>0</v>
      </c>
      <c r="J4" s="1">
        <v>1</v>
      </c>
      <c r="K4" s="1">
        <f t="shared" ref="K4:K51" si="0">$O$25+VLOOKUP(B4,$N$13:$O$24,2)+VLOOKUP(D4,$N$4:$O$8,2)+G4*$O$9+H4*$O$10+I4*$O$11+J4*$O$12+IF(C4=1,$O$26,IF(C4=2,$O$27,IF(C4=3,$O$28,0)))</f>
        <v>1981.0896787359193</v>
      </c>
      <c r="L4" s="1">
        <f t="shared" ref="L4:L67" si="1">(E4-K4)^2</f>
        <v>24363.987807882491</v>
      </c>
      <c r="M4" s="1">
        <f t="shared" ref="M4:M67" si="2">E4-K4</f>
        <v>-156.08967873591928</v>
      </c>
      <c r="N4" s="1">
        <v>1</v>
      </c>
      <c r="O4" s="1">
        <v>108.11657141674868</v>
      </c>
      <c r="Q4" s="1" t="s">
        <v>30</v>
      </c>
      <c r="R4" s="1">
        <f>AVERAGE(O4:O8)</f>
        <v>-9.0949470177292829E-14</v>
      </c>
    </row>
    <row r="5" spans="2:18" x14ac:dyDescent="0.2">
      <c r="B5" s="1">
        <v>1</v>
      </c>
      <c r="C5" s="1">
        <v>3</v>
      </c>
      <c r="D5" s="1">
        <v>3</v>
      </c>
      <c r="E5" s="1">
        <v>1257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f t="shared" si="0"/>
        <v>976.08192389268515</v>
      </c>
      <c r="L5" s="1">
        <f t="shared" si="1"/>
        <v>78914.965483835142</v>
      </c>
      <c r="M5" s="1">
        <f t="shared" si="2"/>
        <v>280.91807610731485</v>
      </c>
      <c r="N5" s="1">
        <v>2</v>
      </c>
      <c r="O5" s="1">
        <v>-154.58037606867734</v>
      </c>
      <c r="P5" s="1">
        <f>IF(M5*M4&lt;0,1,0)</f>
        <v>1</v>
      </c>
      <c r="Q5" s="1" t="s">
        <v>31</v>
      </c>
      <c r="R5" s="1">
        <f>AVERAGE(O13:O24)</f>
        <v>9.9999997379048478E-7</v>
      </c>
    </row>
    <row r="6" spans="2:18" x14ac:dyDescent="0.2">
      <c r="B6" s="1">
        <v>1</v>
      </c>
      <c r="C6" s="1">
        <v>4</v>
      </c>
      <c r="D6" s="1">
        <v>4</v>
      </c>
      <c r="E6" s="1">
        <v>969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f t="shared" si="0"/>
        <v>717.67630975028715</v>
      </c>
      <c r="L6" s="1">
        <f t="shared" si="1"/>
        <v>63163.597280733615</v>
      </c>
      <c r="M6" s="1">
        <f t="shared" si="2"/>
        <v>251.32369024971285</v>
      </c>
      <c r="N6" s="1">
        <v>3</v>
      </c>
      <c r="O6" s="1">
        <v>-164.77559450449345</v>
      </c>
      <c r="P6" s="1">
        <f t="shared" ref="P6:P69" si="3">IF(M6*M5&lt;0,1,0)</f>
        <v>0</v>
      </c>
    </row>
    <row r="7" spans="2:18" x14ac:dyDescent="0.2">
      <c r="B7" s="1">
        <v>1</v>
      </c>
      <c r="C7" s="1">
        <v>5</v>
      </c>
      <c r="D7" s="1">
        <v>5</v>
      </c>
      <c r="E7" s="1">
        <v>1672</v>
      </c>
      <c r="F7" s="1" t="s">
        <v>5</v>
      </c>
      <c r="G7" s="1">
        <v>1</v>
      </c>
      <c r="H7" s="1">
        <v>0</v>
      </c>
      <c r="I7" s="1">
        <v>0</v>
      </c>
      <c r="J7" s="1">
        <v>0</v>
      </c>
      <c r="K7" s="1">
        <f t="shared" si="0"/>
        <v>1539.4179951357773</v>
      </c>
      <c r="L7" s="1">
        <f t="shared" si="1"/>
        <v>17577.988013816761</v>
      </c>
      <c r="M7" s="1">
        <f t="shared" si="2"/>
        <v>132.58200486422265</v>
      </c>
      <c r="N7" s="1">
        <v>4</v>
      </c>
      <c r="O7" s="1">
        <v>-121.08061196436869</v>
      </c>
      <c r="P7" s="1">
        <f t="shared" si="3"/>
        <v>0</v>
      </c>
    </row>
    <row r="8" spans="2:18" x14ac:dyDescent="0.2">
      <c r="B8" s="1">
        <v>1</v>
      </c>
      <c r="C8" s="1">
        <v>8</v>
      </c>
      <c r="D8" s="1">
        <v>1</v>
      </c>
      <c r="E8" s="1">
        <v>1098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f t="shared" si="0"/>
        <v>946.87349313140453</v>
      </c>
      <c r="L8" s="1">
        <f t="shared" si="1"/>
        <v>22839.221078303635</v>
      </c>
      <c r="M8" s="1">
        <f t="shared" si="2"/>
        <v>151.12650686859547</v>
      </c>
      <c r="N8" s="1">
        <v>5</v>
      </c>
      <c r="O8" s="1">
        <v>332.32001112079035</v>
      </c>
      <c r="P8" s="1">
        <f t="shared" si="3"/>
        <v>0</v>
      </c>
    </row>
    <row r="9" spans="2:18" x14ac:dyDescent="0.2">
      <c r="B9" s="1">
        <v>1</v>
      </c>
      <c r="C9" s="1">
        <v>9</v>
      </c>
      <c r="D9" s="1">
        <v>2</v>
      </c>
      <c r="E9" s="1">
        <v>691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f t="shared" si="0"/>
        <v>684.17654564597854</v>
      </c>
      <c r="L9" s="1">
        <f t="shared" si="1"/>
        <v>46.55952932141448</v>
      </c>
      <c r="M9" s="1">
        <f t="shared" si="2"/>
        <v>6.8234543540214645</v>
      </c>
      <c r="N9" s="1" t="s">
        <v>5</v>
      </c>
      <c r="O9" s="1">
        <v>368.34106230033092</v>
      </c>
      <c r="P9" s="1">
        <f t="shared" si="3"/>
        <v>0</v>
      </c>
    </row>
    <row r="10" spans="2:18" x14ac:dyDescent="0.2">
      <c r="B10" s="1">
        <v>1</v>
      </c>
      <c r="C10" s="1">
        <v>10</v>
      </c>
      <c r="D10" s="1">
        <v>3</v>
      </c>
      <c r="E10" s="1">
        <v>672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f t="shared" si="0"/>
        <v>673.98132721016236</v>
      </c>
      <c r="L10" s="1">
        <f t="shared" si="1"/>
        <v>3.9256575137297705</v>
      </c>
      <c r="M10" s="1">
        <f t="shared" si="2"/>
        <v>-1.9813272101623625</v>
      </c>
      <c r="N10" s="1" t="s">
        <v>6</v>
      </c>
      <c r="O10" s="1">
        <v>97.120276404583905</v>
      </c>
      <c r="P10" s="1">
        <f t="shared" si="3"/>
        <v>1</v>
      </c>
    </row>
    <row r="11" spans="2:18" x14ac:dyDescent="0.2">
      <c r="B11" s="1">
        <v>1</v>
      </c>
      <c r="C11" s="1">
        <v>11</v>
      </c>
      <c r="D11" s="1">
        <v>4</v>
      </c>
      <c r="E11" s="1">
        <v>754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f t="shared" si="0"/>
        <v>717.67630975028715</v>
      </c>
      <c r="L11" s="1">
        <f t="shared" si="1"/>
        <v>1319.4104733570846</v>
      </c>
      <c r="M11" s="1">
        <f t="shared" si="2"/>
        <v>36.323690249712854</v>
      </c>
      <c r="N11" s="1" t="s">
        <v>7</v>
      </c>
      <c r="O11" s="1">
        <v>272.63960175504593</v>
      </c>
      <c r="P11" s="1">
        <f t="shared" si="3"/>
        <v>1</v>
      </c>
    </row>
    <row r="12" spans="2:18" x14ac:dyDescent="0.2">
      <c r="B12" s="1">
        <v>1</v>
      </c>
      <c r="C12" s="1">
        <v>12</v>
      </c>
      <c r="D12" s="1">
        <v>5</v>
      </c>
      <c r="E12" s="1">
        <v>972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f t="shared" si="0"/>
        <v>1171.0769328354463</v>
      </c>
      <c r="L12" s="1">
        <f t="shared" si="1"/>
        <v>39631.6251871688</v>
      </c>
      <c r="M12" s="1">
        <f t="shared" si="2"/>
        <v>-199.07693283544631</v>
      </c>
      <c r="N12" s="1" t="s">
        <v>8</v>
      </c>
      <c r="O12" s="1">
        <v>477.8521674819101</v>
      </c>
      <c r="P12" s="1">
        <f t="shared" si="3"/>
        <v>1</v>
      </c>
    </row>
    <row r="13" spans="2:18" x14ac:dyDescent="0.2">
      <c r="B13" s="1">
        <v>1</v>
      </c>
      <c r="C13" s="1">
        <v>15</v>
      </c>
      <c r="D13" s="1">
        <v>1</v>
      </c>
      <c r="E13" s="1">
        <v>816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f t="shared" si="0"/>
        <v>946.87349313140453</v>
      </c>
      <c r="L13" s="1">
        <f t="shared" si="1"/>
        <v>17127.871204415787</v>
      </c>
      <c r="M13" s="1">
        <f t="shared" si="2"/>
        <v>-130.87349313140453</v>
      </c>
      <c r="N13" s="1">
        <v>1</v>
      </c>
      <c r="O13" s="1">
        <v>-111.14698505521986</v>
      </c>
      <c r="P13" s="1">
        <f t="shared" si="3"/>
        <v>0</v>
      </c>
    </row>
    <row r="14" spans="2:18" x14ac:dyDescent="0.2">
      <c r="B14" s="1">
        <v>1</v>
      </c>
      <c r="C14" s="1">
        <v>16</v>
      </c>
      <c r="D14" s="1">
        <v>2</v>
      </c>
      <c r="E14" s="1">
        <v>717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f t="shared" si="0"/>
        <v>684.17654564597854</v>
      </c>
      <c r="L14" s="1">
        <f t="shared" si="1"/>
        <v>1077.3791557305306</v>
      </c>
      <c r="M14" s="1">
        <f t="shared" si="2"/>
        <v>32.823454354021464</v>
      </c>
      <c r="N14" s="1">
        <v>2</v>
      </c>
      <c r="O14" s="1">
        <v>-82.1259549772508</v>
      </c>
      <c r="P14" s="1">
        <f t="shared" si="3"/>
        <v>1</v>
      </c>
    </row>
    <row r="15" spans="2:18" x14ac:dyDescent="0.2">
      <c r="B15" s="1">
        <v>1</v>
      </c>
      <c r="C15" s="1">
        <v>17</v>
      </c>
      <c r="D15" s="1">
        <v>3</v>
      </c>
      <c r="E15" s="1">
        <v>728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f t="shared" si="0"/>
        <v>673.98132721016236</v>
      </c>
      <c r="L15" s="1">
        <f t="shared" si="1"/>
        <v>2918.0170099755451</v>
      </c>
      <c r="M15" s="1">
        <f t="shared" si="2"/>
        <v>54.018672789837638</v>
      </c>
      <c r="N15" s="1">
        <v>3</v>
      </c>
      <c r="O15" s="1">
        <v>-26.373621185974489</v>
      </c>
      <c r="P15" s="1">
        <f t="shared" si="3"/>
        <v>0</v>
      </c>
    </row>
    <row r="16" spans="2:18" x14ac:dyDescent="0.2">
      <c r="B16" s="1">
        <v>1</v>
      </c>
      <c r="C16" s="1">
        <v>18</v>
      </c>
      <c r="D16" s="1">
        <v>4</v>
      </c>
      <c r="E16" s="1">
        <v>711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f t="shared" si="0"/>
        <v>717.67630975028715</v>
      </c>
      <c r="L16" s="1">
        <f t="shared" si="1"/>
        <v>44.573111881779212</v>
      </c>
      <c r="M16" s="1">
        <f t="shared" si="2"/>
        <v>-6.676309750287146</v>
      </c>
      <c r="N16" s="1">
        <v>4</v>
      </c>
      <c r="O16" s="1">
        <v>-34.813873836234144</v>
      </c>
      <c r="P16" s="1">
        <f t="shared" si="3"/>
        <v>1</v>
      </c>
    </row>
    <row r="17" spans="2:21" x14ac:dyDescent="0.2">
      <c r="B17" s="1">
        <v>1</v>
      </c>
      <c r="C17" s="1">
        <v>19</v>
      </c>
      <c r="D17" s="1">
        <v>5</v>
      </c>
      <c r="E17" s="1">
        <v>1545</v>
      </c>
      <c r="F17" s="1" t="s">
        <v>5</v>
      </c>
      <c r="G17" s="1">
        <v>1</v>
      </c>
      <c r="H17" s="1">
        <v>0</v>
      </c>
      <c r="I17" s="1">
        <v>0</v>
      </c>
      <c r="J17" s="1">
        <v>0</v>
      </c>
      <c r="K17" s="1">
        <f t="shared" si="0"/>
        <v>1539.4179951357773</v>
      </c>
      <c r="L17" s="1">
        <f t="shared" si="1"/>
        <v>31.158778304205367</v>
      </c>
      <c r="M17" s="1">
        <f t="shared" si="2"/>
        <v>5.5820048642226539</v>
      </c>
      <c r="N17" s="1">
        <v>5</v>
      </c>
      <c r="O17" s="1">
        <v>71.04197204107831</v>
      </c>
      <c r="P17" s="1">
        <f t="shared" si="3"/>
        <v>1</v>
      </c>
    </row>
    <row r="18" spans="2:21" x14ac:dyDescent="0.2">
      <c r="B18" s="1">
        <v>1</v>
      </c>
      <c r="C18" s="1">
        <v>22</v>
      </c>
      <c r="D18" s="1">
        <v>1</v>
      </c>
      <c r="E18" s="1">
        <v>873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f t="shared" si="0"/>
        <v>946.87349313140453</v>
      </c>
      <c r="L18" s="1">
        <f t="shared" si="1"/>
        <v>5457.2929874356723</v>
      </c>
      <c r="M18" s="1">
        <f t="shared" si="2"/>
        <v>-73.87349313140453</v>
      </c>
      <c r="N18" s="1">
        <v>6</v>
      </c>
      <c r="O18" s="1">
        <v>127.40257526664837</v>
      </c>
      <c r="P18" s="1">
        <f t="shared" si="3"/>
        <v>1</v>
      </c>
    </row>
    <row r="19" spans="2:21" x14ac:dyDescent="0.2">
      <c r="B19" s="1">
        <v>1</v>
      </c>
      <c r="C19" s="1">
        <v>23</v>
      </c>
      <c r="D19" s="1">
        <v>2</v>
      </c>
      <c r="E19" s="1">
        <v>713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f t="shared" si="0"/>
        <v>684.17654564597854</v>
      </c>
      <c r="L19" s="1">
        <f t="shared" si="1"/>
        <v>830.79152089835895</v>
      </c>
      <c r="M19" s="1">
        <f t="shared" si="2"/>
        <v>28.823454354021464</v>
      </c>
      <c r="N19" s="1">
        <v>7</v>
      </c>
      <c r="O19" s="1">
        <v>93.986747844853468</v>
      </c>
      <c r="P19" s="1">
        <f t="shared" si="3"/>
        <v>1</v>
      </c>
    </row>
    <row r="20" spans="2:21" x14ac:dyDescent="0.2">
      <c r="B20" s="1">
        <v>1</v>
      </c>
      <c r="C20" s="1">
        <v>24</v>
      </c>
      <c r="D20" s="1">
        <v>3</v>
      </c>
      <c r="E20" s="1">
        <v>626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f t="shared" si="0"/>
        <v>673.98132721016236</v>
      </c>
      <c r="L20" s="1">
        <f t="shared" si="1"/>
        <v>2302.207760848667</v>
      </c>
      <c r="M20" s="1">
        <f t="shared" si="2"/>
        <v>-47.981327210162362</v>
      </c>
      <c r="N20" s="1">
        <v>8</v>
      </c>
      <c r="O20" s="1">
        <v>60.871962569929011</v>
      </c>
      <c r="P20" s="1">
        <f t="shared" si="3"/>
        <v>1</v>
      </c>
    </row>
    <row r="21" spans="2:21" x14ac:dyDescent="0.2">
      <c r="B21" s="1">
        <v>1</v>
      </c>
      <c r="C21" s="1">
        <v>25</v>
      </c>
      <c r="D21" s="1">
        <v>4</v>
      </c>
      <c r="E21" s="1">
        <v>653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f t="shared" si="0"/>
        <v>717.67630975028715</v>
      </c>
      <c r="L21" s="1">
        <f t="shared" si="1"/>
        <v>4183.0250429150883</v>
      </c>
      <c r="M21" s="1">
        <f t="shared" si="2"/>
        <v>-64.676309750287146</v>
      </c>
      <c r="N21" s="1">
        <v>9</v>
      </c>
      <c r="O21" s="1">
        <v>-75.349429111134214</v>
      </c>
      <c r="P21" s="1">
        <f t="shared" si="3"/>
        <v>0</v>
      </c>
    </row>
    <row r="22" spans="2:21" x14ac:dyDescent="0.2">
      <c r="B22" s="1">
        <v>1</v>
      </c>
      <c r="C22" s="1">
        <v>26</v>
      </c>
      <c r="D22" s="1">
        <v>5</v>
      </c>
      <c r="E22" s="1">
        <v>1080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f t="shared" si="0"/>
        <v>1171.0769328354463</v>
      </c>
      <c r="L22" s="1">
        <f t="shared" si="1"/>
        <v>8295.0076947123998</v>
      </c>
      <c r="M22" s="1">
        <f t="shared" si="2"/>
        <v>-91.076932835446314</v>
      </c>
      <c r="N22" s="1">
        <v>10</v>
      </c>
      <c r="O22" s="1">
        <v>-67.91572171474138</v>
      </c>
      <c r="P22" s="1">
        <f t="shared" si="3"/>
        <v>0</v>
      </c>
      <c r="U22" s="1" t="s">
        <v>41</v>
      </c>
    </row>
    <row r="23" spans="2:21" x14ac:dyDescent="0.2">
      <c r="B23" s="1">
        <v>1</v>
      </c>
      <c r="C23" s="1">
        <v>29</v>
      </c>
      <c r="D23" s="1">
        <v>1</v>
      </c>
      <c r="E23" s="1">
        <v>650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f t="shared" si="0"/>
        <v>946.87349313140453</v>
      </c>
      <c r="L23" s="1">
        <f t="shared" si="1"/>
        <v>88133.870924042087</v>
      </c>
      <c r="M23" s="1">
        <f t="shared" si="2"/>
        <v>-296.87349313140453</v>
      </c>
      <c r="N23" s="1">
        <v>11</v>
      </c>
      <c r="O23" s="1">
        <v>-35.909709734224329</v>
      </c>
      <c r="P23" s="1">
        <f t="shared" si="3"/>
        <v>0</v>
      </c>
      <c r="U23" s="1" t="s">
        <v>42</v>
      </c>
    </row>
    <row r="24" spans="2:21" x14ac:dyDescent="0.2">
      <c r="B24" s="1">
        <v>1</v>
      </c>
      <c r="C24" s="1">
        <v>30</v>
      </c>
      <c r="D24" s="1">
        <v>2</v>
      </c>
      <c r="E24" s="1">
        <v>644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f t="shared" si="0"/>
        <v>684.17654564597854</v>
      </c>
      <c r="L24" s="1">
        <f t="shared" si="1"/>
        <v>1614.1548200433967</v>
      </c>
      <c r="M24" s="1">
        <f t="shared" si="2"/>
        <v>-40.176545645978536</v>
      </c>
      <c r="N24" s="1">
        <v>12</v>
      </c>
      <c r="O24" s="1">
        <v>80.332049892269737</v>
      </c>
      <c r="P24" s="1">
        <f t="shared" si="3"/>
        <v>0</v>
      </c>
    </row>
    <row r="25" spans="2:21" x14ac:dyDescent="0.2">
      <c r="B25" s="1">
        <v>1</v>
      </c>
      <c r="C25" s="1">
        <v>31</v>
      </c>
      <c r="D25" s="1">
        <v>3</v>
      </c>
      <c r="E25" s="1">
        <v>803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f t="shared" si="0"/>
        <v>673.98132721016236</v>
      </c>
      <c r="L25" s="1">
        <f t="shared" si="1"/>
        <v>16645.81792845119</v>
      </c>
      <c r="M25" s="1">
        <f t="shared" si="2"/>
        <v>129.01867278983764</v>
      </c>
      <c r="N25" s="1" t="s">
        <v>15</v>
      </c>
      <c r="O25" s="1">
        <v>949.90390676987568</v>
      </c>
      <c r="P25" s="1">
        <f t="shared" si="3"/>
        <v>1</v>
      </c>
    </row>
    <row r="26" spans="2:21" x14ac:dyDescent="0.2">
      <c r="B26" s="1">
        <v>2</v>
      </c>
      <c r="C26" s="1">
        <v>1</v>
      </c>
      <c r="D26" s="1">
        <v>4</v>
      </c>
      <c r="E26" s="1">
        <v>1282</v>
      </c>
      <c r="F26" s="1" t="s">
        <v>6</v>
      </c>
      <c r="G26" s="1">
        <v>0</v>
      </c>
      <c r="H26" s="1">
        <v>1</v>
      </c>
      <c r="I26" s="1">
        <v>0</v>
      </c>
      <c r="J26" s="1">
        <v>0</v>
      </c>
      <c r="K26" s="1">
        <f t="shared" si="0"/>
        <v>1387.8637965435275</v>
      </c>
      <c r="L26" s="1">
        <f t="shared" si="1"/>
        <v>11207.143418609394</v>
      </c>
      <c r="M26" s="1">
        <f t="shared" si="2"/>
        <v>-105.86379654352754</v>
      </c>
      <c r="N26" s="1" t="s">
        <v>22</v>
      </c>
      <c r="O26" s="1">
        <v>544.04618031068742</v>
      </c>
      <c r="P26" s="1">
        <f t="shared" si="3"/>
        <v>1</v>
      </c>
    </row>
    <row r="27" spans="2:21" x14ac:dyDescent="0.2">
      <c r="B27" s="1">
        <v>2</v>
      </c>
      <c r="C27" s="1">
        <v>2</v>
      </c>
      <c r="D27" s="1">
        <v>5</v>
      </c>
      <c r="E27" s="1">
        <v>2043</v>
      </c>
      <c r="F27" s="1" t="s">
        <v>5</v>
      </c>
      <c r="G27" s="1">
        <v>1</v>
      </c>
      <c r="H27" s="1">
        <v>0</v>
      </c>
      <c r="I27" s="1">
        <v>0</v>
      </c>
      <c r="J27" s="1">
        <v>0</v>
      </c>
      <c r="K27" s="1">
        <f t="shared" si="0"/>
        <v>1922.0386521168621</v>
      </c>
      <c r="L27" s="1">
        <f t="shared" si="1"/>
        <v>14631.647681705517</v>
      </c>
      <c r="M27" s="1">
        <f t="shared" si="2"/>
        <v>120.96134788313793</v>
      </c>
      <c r="N27" s="1" t="s">
        <v>23</v>
      </c>
      <c r="O27" s="1">
        <v>353.59962690311579</v>
      </c>
      <c r="P27" s="1">
        <f t="shared" si="3"/>
        <v>1</v>
      </c>
    </row>
    <row r="28" spans="2:21" x14ac:dyDescent="0.2">
      <c r="B28" s="1">
        <v>2</v>
      </c>
      <c r="C28" s="1">
        <v>5</v>
      </c>
      <c r="D28" s="1">
        <v>1</v>
      </c>
      <c r="E28" s="1">
        <v>1146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f t="shared" si="0"/>
        <v>975.89452320937357</v>
      </c>
      <c r="L28" s="1">
        <f t="shared" si="1"/>
        <v>28935.873234166345</v>
      </c>
      <c r="M28" s="1">
        <f t="shared" si="2"/>
        <v>170.10547679062643</v>
      </c>
      <c r="N28" s="1" t="s">
        <v>24</v>
      </c>
      <c r="O28" s="1">
        <v>302.10059668252279</v>
      </c>
      <c r="P28" s="1">
        <f t="shared" si="3"/>
        <v>0</v>
      </c>
    </row>
    <row r="29" spans="2:21" x14ac:dyDescent="0.2">
      <c r="B29" s="1">
        <v>2</v>
      </c>
      <c r="C29" s="1">
        <v>6</v>
      </c>
      <c r="D29" s="1">
        <v>2</v>
      </c>
      <c r="E29" s="1">
        <v>740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f t="shared" si="0"/>
        <v>713.19757572394758</v>
      </c>
      <c r="L29" s="1">
        <f t="shared" si="1"/>
        <v>718.36994707352414</v>
      </c>
      <c r="M29" s="1">
        <f t="shared" si="2"/>
        <v>26.80242427605242</v>
      </c>
      <c r="N29" s="1" t="s">
        <v>26</v>
      </c>
      <c r="O29" s="1">
        <v>183.24232646980633</v>
      </c>
      <c r="P29" s="1">
        <f t="shared" si="3"/>
        <v>0</v>
      </c>
    </row>
    <row r="30" spans="2:21" x14ac:dyDescent="0.2">
      <c r="B30" s="1">
        <v>2</v>
      </c>
      <c r="C30" s="1">
        <v>7</v>
      </c>
      <c r="D30" s="1">
        <v>3</v>
      </c>
      <c r="E30" s="1">
        <v>698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f t="shared" si="0"/>
        <v>703.00235728813141</v>
      </c>
      <c r="L30" s="1">
        <f t="shared" si="1"/>
        <v>25.023578438121401</v>
      </c>
      <c r="M30" s="1">
        <f t="shared" si="2"/>
        <v>-5.0023572881314067</v>
      </c>
      <c r="N30" s="1" t="s">
        <v>27</v>
      </c>
      <c r="O30" s="1">
        <v>-55.21001445419526</v>
      </c>
      <c r="P30" s="1">
        <f t="shared" si="3"/>
        <v>1</v>
      </c>
    </row>
    <row r="31" spans="2:21" x14ac:dyDescent="0.2">
      <c r="B31" s="1">
        <v>2</v>
      </c>
      <c r="C31" s="1">
        <v>8</v>
      </c>
      <c r="D31" s="1">
        <v>4</v>
      </c>
      <c r="E31" s="1">
        <v>695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f t="shared" si="0"/>
        <v>746.69733982825619</v>
      </c>
      <c r="L31" s="1">
        <f t="shared" si="1"/>
        <v>2672.6149453182038</v>
      </c>
      <c r="M31" s="1">
        <f t="shared" si="2"/>
        <v>-51.69733982825619</v>
      </c>
      <c r="N31" s="1" t="s">
        <v>28</v>
      </c>
      <c r="O31" s="1">
        <v>-359.02025283413394</v>
      </c>
      <c r="P31" s="1">
        <f t="shared" si="3"/>
        <v>0</v>
      </c>
    </row>
    <row r="32" spans="2:21" x14ac:dyDescent="0.2">
      <c r="B32" s="1">
        <v>2</v>
      </c>
      <c r="C32" s="1">
        <v>9</v>
      </c>
      <c r="D32" s="1">
        <v>5</v>
      </c>
      <c r="E32" s="1">
        <v>1159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f t="shared" si="0"/>
        <v>1200.0979629134154</v>
      </c>
      <c r="L32" s="1">
        <f t="shared" si="1"/>
        <v>1689.0425556324642</v>
      </c>
      <c r="M32" s="1">
        <f t="shared" si="2"/>
        <v>-41.097962913415358</v>
      </c>
      <c r="N32" s="1" t="s">
        <v>32</v>
      </c>
      <c r="O32" s="1">
        <v>182.93706100400706</v>
      </c>
      <c r="P32" s="1">
        <f t="shared" si="3"/>
        <v>0</v>
      </c>
    </row>
    <row r="33" spans="2:16" x14ac:dyDescent="0.2">
      <c r="B33" s="1">
        <v>2</v>
      </c>
      <c r="C33" s="1">
        <v>12</v>
      </c>
      <c r="D33" s="1">
        <v>1</v>
      </c>
      <c r="E33" s="1">
        <v>881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f t="shared" si="0"/>
        <v>975.89452320937357</v>
      </c>
      <c r="L33" s="1">
        <f t="shared" si="1"/>
        <v>9004.97053513434</v>
      </c>
      <c r="M33" s="1">
        <f t="shared" si="2"/>
        <v>-94.894523209373574</v>
      </c>
      <c r="N33" s="1" t="s">
        <v>33</v>
      </c>
      <c r="O33" s="1">
        <v>606.80732880216112</v>
      </c>
      <c r="P33" s="1">
        <f t="shared" si="3"/>
        <v>0</v>
      </c>
    </row>
    <row r="34" spans="2:16" x14ac:dyDescent="0.2">
      <c r="B34" s="1">
        <v>2</v>
      </c>
      <c r="C34" s="1">
        <v>13</v>
      </c>
      <c r="D34" s="1">
        <v>2</v>
      </c>
      <c r="E34" s="1">
        <v>768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f t="shared" si="0"/>
        <v>713.19757572394758</v>
      </c>
      <c r="L34" s="1">
        <f t="shared" si="1"/>
        <v>3003.3057065324597</v>
      </c>
      <c r="M34" s="1">
        <f t="shared" si="2"/>
        <v>54.80242427605242</v>
      </c>
      <c r="N34" s="1" t="s">
        <v>34</v>
      </c>
      <c r="O34" s="1">
        <v>-161.23953287762299</v>
      </c>
      <c r="P34" s="1">
        <f t="shared" si="3"/>
        <v>1</v>
      </c>
    </row>
    <row r="35" spans="2:16" x14ac:dyDescent="0.2">
      <c r="B35" s="1">
        <v>2</v>
      </c>
      <c r="C35" s="1">
        <v>14</v>
      </c>
      <c r="D35" s="1">
        <v>3</v>
      </c>
      <c r="E35" s="1">
        <v>654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f t="shared" si="0"/>
        <v>703.00235728813141</v>
      </c>
      <c r="L35" s="1">
        <f t="shared" si="1"/>
        <v>2401.2310197936854</v>
      </c>
      <c r="M35" s="1">
        <f t="shared" si="2"/>
        <v>-49.002357288131407</v>
      </c>
      <c r="N35" s="1" t="s">
        <v>35</v>
      </c>
      <c r="O35" s="1">
        <v>319.92532640015492</v>
      </c>
      <c r="P35" s="1">
        <f t="shared" si="3"/>
        <v>1</v>
      </c>
    </row>
    <row r="36" spans="2:16" x14ac:dyDescent="0.2">
      <c r="B36" s="1">
        <v>2</v>
      </c>
      <c r="C36" s="1">
        <v>15</v>
      </c>
      <c r="D36" s="1">
        <v>4</v>
      </c>
      <c r="E36" s="1">
        <v>858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f t="shared" si="0"/>
        <v>746.69733982825619</v>
      </c>
      <c r="L36" s="1">
        <f t="shared" si="1"/>
        <v>12388.282161306686</v>
      </c>
      <c r="M36" s="1">
        <f t="shared" si="2"/>
        <v>111.30266017174381</v>
      </c>
      <c r="N36" s="1" t="s">
        <v>37</v>
      </c>
      <c r="O36" s="1">
        <v>-165.1171997509548</v>
      </c>
      <c r="P36" s="1">
        <f t="shared" si="3"/>
        <v>1</v>
      </c>
    </row>
    <row r="37" spans="2:16" x14ac:dyDescent="0.2">
      <c r="B37" s="1">
        <v>2</v>
      </c>
      <c r="C37" s="1">
        <v>16</v>
      </c>
      <c r="D37" s="1">
        <v>5</v>
      </c>
      <c r="E37" s="1">
        <v>1647</v>
      </c>
      <c r="F37" s="1" t="s">
        <v>5</v>
      </c>
      <c r="G37" s="1">
        <v>1</v>
      </c>
      <c r="H37" s="1">
        <v>0</v>
      </c>
      <c r="I37" s="1">
        <v>0</v>
      </c>
      <c r="J37" s="1">
        <v>0</v>
      </c>
      <c r="K37" s="1">
        <f t="shared" si="0"/>
        <v>1568.4390252137464</v>
      </c>
      <c r="L37" s="1">
        <f t="shared" si="1"/>
        <v>6171.826759366375</v>
      </c>
      <c r="M37" s="1">
        <f t="shared" si="2"/>
        <v>78.56097478625361</v>
      </c>
      <c r="N37" s="1" t="s">
        <v>38</v>
      </c>
      <c r="O37" s="1">
        <v>243.74700771536888</v>
      </c>
      <c r="P37" s="1">
        <f t="shared" si="3"/>
        <v>0</v>
      </c>
    </row>
    <row r="38" spans="2:16" x14ac:dyDescent="0.2">
      <c r="B38" s="1">
        <v>2</v>
      </c>
      <c r="C38" s="1">
        <v>19</v>
      </c>
      <c r="D38" s="1">
        <v>1</v>
      </c>
      <c r="E38" s="1">
        <v>773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f t="shared" si="0"/>
        <v>975.89452320937357</v>
      </c>
      <c r="L38" s="1">
        <f t="shared" si="1"/>
        <v>41166.187548359034</v>
      </c>
      <c r="M38" s="1">
        <f t="shared" si="2"/>
        <v>-202.89452320937357</v>
      </c>
      <c r="P38" s="1">
        <f t="shared" si="3"/>
        <v>1</v>
      </c>
    </row>
    <row r="39" spans="2:16" x14ac:dyDescent="0.2">
      <c r="B39" s="1">
        <v>2</v>
      </c>
      <c r="C39" s="1">
        <v>20</v>
      </c>
      <c r="D39" s="1">
        <v>2</v>
      </c>
      <c r="E39" s="1">
        <v>755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f t="shared" si="0"/>
        <v>713.19757572394758</v>
      </c>
      <c r="L39" s="1">
        <f t="shared" si="1"/>
        <v>1747.4426753550968</v>
      </c>
      <c r="M39" s="1">
        <f t="shared" si="2"/>
        <v>41.80242427605242</v>
      </c>
      <c r="P39" s="1">
        <f t="shared" si="3"/>
        <v>1</v>
      </c>
    </row>
    <row r="40" spans="2:16" x14ac:dyDescent="0.2">
      <c r="B40" s="1">
        <v>2</v>
      </c>
      <c r="C40" s="1">
        <v>21</v>
      </c>
      <c r="D40" s="1">
        <v>3</v>
      </c>
      <c r="E40" s="1">
        <v>788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f t="shared" si="0"/>
        <v>703.00235728813141</v>
      </c>
      <c r="L40" s="1">
        <f t="shared" si="1"/>
        <v>7224.5992665744679</v>
      </c>
      <c r="M40" s="1">
        <f t="shared" si="2"/>
        <v>84.997642711868593</v>
      </c>
      <c r="P40" s="1">
        <f t="shared" si="3"/>
        <v>0</v>
      </c>
    </row>
    <row r="41" spans="2:16" x14ac:dyDescent="0.2">
      <c r="B41" s="1">
        <v>2</v>
      </c>
      <c r="C41" s="1">
        <v>22</v>
      </c>
      <c r="D41" s="1">
        <v>4</v>
      </c>
      <c r="E41" s="1">
        <v>702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f t="shared" si="0"/>
        <v>746.69733982825619</v>
      </c>
      <c r="L41" s="1">
        <f t="shared" si="1"/>
        <v>1997.8521877226171</v>
      </c>
      <c r="M41" s="1">
        <f t="shared" si="2"/>
        <v>-44.69733982825619</v>
      </c>
      <c r="P41" s="1">
        <f t="shared" si="3"/>
        <v>1</v>
      </c>
    </row>
    <row r="42" spans="2:16" x14ac:dyDescent="0.2">
      <c r="B42" s="1">
        <v>2</v>
      </c>
      <c r="C42" s="1">
        <v>23</v>
      </c>
      <c r="D42" s="1">
        <v>5</v>
      </c>
      <c r="E42" s="1">
        <v>1037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f t="shared" si="0"/>
        <v>1200.0979629134154</v>
      </c>
      <c r="L42" s="1">
        <f t="shared" si="1"/>
        <v>26600.94550650581</v>
      </c>
      <c r="M42" s="1">
        <f t="shared" si="2"/>
        <v>-163.09796291341536</v>
      </c>
      <c r="P42" s="1">
        <f t="shared" si="3"/>
        <v>0</v>
      </c>
    </row>
    <row r="43" spans="2:16" x14ac:dyDescent="0.2">
      <c r="B43" s="1">
        <v>2</v>
      </c>
      <c r="C43" s="1">
        <v>26</v>
      </c>
      <c r="D43" s="1">
        <v>1</v>
      </c>
      <c r="E43" s="1">
        <v>931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f t="shared" si="0"/>
        <v>975.89452320937357</v>
      </c>
      <c r="L43" s="1">
        <f t="shared" si="1"/>
        <v>2015.5182141969824</v>
      </c>
      <c r="M43" s="1">
        <f t="shared" si="2"/>
        <v>-44.894523209373574</v>
      </c>
      <c r="P43" s="1">
        <f t="shared" si="3"/>
        <v>0</v>
      </c>
    </row>
    <row r="44" spans="2:16" x14ac:dyDescent="0.2">
      <c r="B44" s="1">
        <v>2</v>
      </c>
      <c r="C44" s="1">
        <v>27</v>
      </c>
      <c r="D44" s="1">
        <v>2</v>
      </c>
      <c r="E44" s="1">
        <v>719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f t="shared" si="0"/>
        <v>713.19757572394758</v>
      </c>
      <c r="L44" s="1">
        <f t="shared" si="1"/>
        <v>33.66812747932245</v>
      </c>
      <c r="M44" s="1">
        <f t="shared" si="2"/>
        <v>5.8024242760524203</v>
      </c>
      <c r="P44" s="1">
        <f t="shared" si="3"/>
        <v>1</v>
      </c>
    </row>
    <row r="45" spans="2:16" x14ac:dyDescent="0.2">
      <c r="B45" s="1">
        <v>2</v>
      </c>
      <c r="C45" s="1">
        <v>28</v>
      </c>
      <c r="D45" s="1">
        <v>3</v>
      </c>
      <c r="E45" s="1">
        <v>811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f t="shared" si="0"/>
        <v>703.00235728813141</v>
      </c>
      <c r="L45" s="1">
        <f t="shared" si="1"/>
        <v>11663.490831320423</v>
      </c>
      <c r="M45" s="1">
        <f t="shared" si="2"/>
        <v>107.99764271186859</v>
      </c>
      <c r="P45" s="1">
        <f t="shared" si="3"/>
        <v>0</v>
      </c>
    </row>
    <row r="46" spans="2:16" x14ac:dyDescent="0.2">
      <c r="B46" s="1">
        <v>3</v>
      </c>
      <c r="C46" s="1">
        <v>1</v>
      </c>
      <c r="D46" s="1">
        <v>4</v>
      </c>
      <c r="E46" s="1">
        <v>1383</v>
      </c>
      <c r="F46" s="1" t="s">
        <v>6</v>
      </c>
      <c r="G46" s="1">
        <v>0</v>
      </c>
      <c r="H46" s="1">
        <v>1</v>
      </c>
      <c r="I46" s="1">
        <v>0</v>
      </c>
      <c r="J46" s="1">
        <v>0</v>
      </c>
      <c r="K46" s="1">
        <f t="shared" si="0"/>
        <v>1443.616130334804</v>
      </c>
      <c r="L46" s="1">
        <f t="shared" si="1"/>
        <v>3674.3152567659436</v>
      </c>
      <c r="M46" s="1">
        <f t="shared" si="2"/>
        <v>-60.616130334803984</v>
      </c>
      <c r="P46" s="1">
        <f t="shared" si="3"/>
        <v>1</v>
      </c>
    </row>
    <row r="47" spans="2:16" x14ac:dyDescent="0.2">
      <c r="B47" s="1">
        <v>3</v>
      </c>
      <c r="C47" s="1">
        <v>2</v>
      </c>
      <c r="D47" s="1">
        <v>5</v>
      </c>
      <c r="E47" s="1">
        <v>2022</v>
      </c>
      <c r="F47" s="1" t="s">
        <v>5</v>
      </c>
      <c r="G47" s="1">
        <v>1</v>
      </c>
      <c r="H47" s="1">
        <v>0</v>
      </c>
      <c r="I47" s="1">
        <v>0</v>
      </c>
      <c r="J47" s="1">
        <v>0</v>
      </c>
      <c r="K47" s="1">
        <f t="shared" si="0"/>
        <v>1977.7909859081383</v>
      </c>
      <c r="L47" s="1">
        <f t="shared" si="1"/>
        <v>1954.4369269744279</v>
      </c>
      <c r="M47" s="1">
        <f t="shared" si="2"/>
        <v>44.209014091861718</v>
      </c>
      <c r="P47" s="1">
        <f t="shared" si="3"/>
        <v>1</v>
      </c>
    </row>
    <row r="48" spans="2:16" x14ac:dyDescent="0.2">
      <c r="B48" s="1">
        <v>3</v>
      </c>
      <c r="C48" s="1">
        <v>5</v>
      </c>
      <c r="D48" s="1">
        <v>1</v>
      </c>
      <c r="E48" s="1">
        <v>1130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f t="shared" si="0"/>
        <v>1031.64685700065</v>
      </c>
      <c r="L48" s="1">
        <f t="shared" si="1"/>
        <v>9673.3407378505872</v>
      </c>
      <c r="M48" s="1">
        <f t="shared" si="2"/>
        <v>98.353142999349984</v>
      </c>
      <c r="P48" s="1">
        <f t="shared" si="3"/>
        <v>0</v>
      </c>
    </row>
    <row r="49" spans="2:16" x14ac:dyDescent="0.2">
      <c r="B49" s="1">
        <v>3</v>
      </c>
      <c r="C49" s="1">
        <v>6</v>
      </c>
      <c r="D49" s="1">
        <v>2</v>
      </c>
      <c r="E49" s="1">
        <v>798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f t="shared" si="0"/>
        <v>768.94990951522391</v>
      </c>
      <c r="L49" s="1">
        <f t="shared" si="1"/>
        <v>843.90775717367842</v>
      </c>
      <c r="M49" s="1">
        <f t="shared" si="2"/>
        <v>29.050090484776092</v>
      </c>
      <c r="P49" s="1">
        <f t="shared" si="3"/>
        <v>0</v>
      </c>
    </row>
    <row r="50" spans="2:16" x14ac:dyDescent="0.2">
      <c r="B50" s="1">
        <v>3</v>
      </c>
      <c r="C50" s="1">
        <v>7</v>
      </c>
      <c r="D50" s="1">
        <v>3</v>
      </c>
      <c r="E50" s="1">
        <v>885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f t="shared" si="0"/>
        <v>758.75469107940773</v>
      </c>
      <c r="L50" s="1">
        <f t="shared" si="1"/>
        <v>15937.878024455773</v>
      </c>
      <c r="M50" s="1">
        <f t="shared" si="2"/>
        <v>126.24530892059227</v>
      </c>
      <c r="P50" s="1">
        <f t="shared" si="3"/>
        <v>0</v>
      </c>
    </row>
    <row r="51" spans="2:16" x14ac:dyDescent="0.2">
      <c r="B51" s="1">
        <v>3</v>
      </c>
      <c r="C51" s="1">
        <v>8</v>
      </c>
      <c r="D51" s="1">
        <v>4</v>
      </c>
      <c r="E51" s="1">
        <v>983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f t="shared" si="0"/>
        <v>802.44967361953252</v>
      </c>
      <c r="L51" s="1">
        <f t="shared" si="1"/>
        <v>32598.420356093331</v>
      </c>
      <c r="M51" s="1">
        <f t="shared" si="2"/>
        <v>180.55032638046748</v>
      </c>
      <c r="P51" s="1">
        <f t="shared" si="3"/>
        <v>0</v>
      </c>
    </row>
    <row r="52" spans="2:16" x14ac:dyDescent="0.2">
      <c r="B52" s="1">
        <v>3</v>
      </c>
      <c r="C52" s="1">
        <v>9</v>
      </c>
      <c r="D52" s="1">
        <v>5</v>
      </c>
      <c r="E52" s="1">
        <v>1439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f>$O$25+VLOOKUP(B52,$N$13:$O$24,2)+VLOOKUP(D52,$N$4:$O$8,2)+G52*$O$9+H52*$O$10+I52*$O$11+J52*$O$12+IF(C52=1,$O$26,IF(C52=2,$O$27,IF(C52=3,$O$28,0)))+O29</f>
        <v>1439.0926231744979</v>
      </c>
      <c r="L52" s="1">
        <f t="shared" si="1"/>
        <v>8.5790524540740737E-3</v>
      </c>
      <c r="M52" s="1">
        <f t="shared" si="2"/>
        <v>-9.2623174497930449E-2</v>
      </c>
      <c r="P52" s="1">
        <f t="shared" si="3"/>
        <v>1</v>
      </c>
    </row>
    <row r="53" spans="2:16" x14ac:dyDescent="0.2">
      <c r="B53" s="1">
        <v>3</v>
      </c>
      <c r="C53" s="1">
        <v>12</v>
      </c>
      <c r="D53" s="1">
        <v>1</v>
      </c>
      <c r="E53" s="1">
        <v>973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f>$O$25+VLOOKUP(B53,$N$13:$O$24,2)+VLOOKUP(D53,$N$4:$O$8,2)+G53*$O$9+H53*$O$10+I53*$O$11+J53*$O$12+IF(C53=1,$O$26,IF(C53=2,$O$27,IF(C53=3,$O$28,0)))+$O$30</f>
        <v>976.43684254645473</v>
      </c>
      <c r="L53" s="1">
        <f t="shared" si="1"/>
        <v>11.811886689121414</v>
      </c>
      <c r="M53" s="1">
        <f t="shared" si="2"/>
        <v>-3.4368425464547272</v>
      </c>
      <c r="P53" s="1">
        <f t="shared" si="3"/>
        <v>0</v>
      </c>
    </row>
    <row r="54" spans="2:16" x14ac:dyDescent="0.2">
      <c r="B54" s="1">
        <v>3</v>
      </c>
      <c r="C54" s="1">
        <v>13</v>
      </c>
      <c r="D54" s="1">
        <v>2</v>
      </c>
      <c r="E54" s="1">
        <v>725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f>$O$25+VLOOKUP(B54,$N$13:$O$24,2)+VLOOKUP(D54,$N$4:$O$8,2)+G54*$O$9+H54*$O$10+I54*$O$11+J54*$O$12+IF(C54=1,$O$26,IF(C54=2,$O$27,IF(C54=3,$O$28,0)))+$O$30</f>
        <v>713.73989506102862</v>
      </c>
      <c r="L54" s="1">
        <f t="shared" si="1"/>
        <v>126.78996323664768</v>
      </c>
      <c r="M54" s="1">
        <f t="shared" si="2"/>
        <v>11.260104938971381</v>
      </c>
      <c r="P54" s="1">
        <f t="shared" si="3"/>
        <v>1</v>
      </c>
    </row>
    <row r="55" spans="2:16" x14ac:dyDescent="0.2">
      <c r="B55" s="1">
        <v>3</v>
      </c>
      <c r="C55" s="1">
        <v>14</v>
      </c>
      <c r="D55" s="1">
        <v>3</v>
      </c>
      <c r="E55" s="1">
        <v>681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f>$O$25+VLOOKUP(B55,$N$13:$O$24,2)+VLOOKUP(D55,$N$4:$O$8,2)+G55*$O$9+H55*$O$10+I55*$O$11+J55*$O$12+IF(C55=1,$O$26,IF(C55=2,$O$27,IF(C55=3,$O$28,0)))+$O$30</f>
        <v>703.54467662521245</v>
      </c>
      <c r="L55" s="1">
        <f t="shared" si="1"/>
        <v>508.26244413540047</v>
      </c>
      <c r="M55" s="1">
        <f t="shared" si="2"/>
        <v>-22.544676625212446</v>
      </c>
      <c r="P55" s="1">
        <f t="shared" si="3"/>
        <v>1</v>
      </c>
    </row>
    <row r="56" spans="2:16" x14ac:dyDescent="0.2">
      <c r="B56" s="1">
        <v>3</v>
      </c>
      <c r="C56" s="1">
        <v>15</v>
      </c>
      <c r="D56" s="1">
        <v>4</v>
      </c>
      <c r="E56" s="1">
        <v>840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f>$O$25+VLOOKUP(B56,$N$13:$O$24,2)+VLOOKUP(D56,$N$4:$O$8,2)+G56*$O$9+H56*$O$10+I56*$O$11+J56*$O$12+IF(C56=1,$O$26,IF(C56=2,$O$27,IF(C56=3,$O$28,0)))+$O$30</f>
        <v>747.23965916533723</v>
      </c>
      <c r="L56" s="1">
        <f t="shared" si="1"/>
        <v>8604.4808317628049</v>
      </c>
      <c r="M56" s="1">
        <f t="shared" si="2"/>
        <v>92.76034083466277</v>
      </c>
      <c r="P56" s="1">
        <f t="shared" si="3"/>
        <v>1</v>
      </c>
    </row>
    <row r="57" spans="2:16" x14ac:dyDescent="0.2">
      <c r="B57" s="1">
        <v>3</v>
      </c>
      <c r="C57" s="1">
        <v>16</v>
      </c>
      <c r="D57" s="1">
        <v>5</v>
      </c>
      <c r="E57" s="1">
        <v>1491</v>
      </c>
      <c r="F57" s="1" t="s">
        <v>5</v>
      </c>
      <c r="G57" s="1">
        <v>1</v>
      </c>
      <c r="H57" s="1">
        <v>0</v>
      </c>
      <c r="I57" s="1">
        <v>0</v>
      </c>
      <c r="J57" s="1">
        <v>0</v>
      </c>
      <c r="K57" s="1">
        <f>$O$25+VLOOKUP(B57,$N$13:$O$24,2)+VLOOKUP(D57,$N$4:$O$8,2)+G57*$O$9+H57*$O$10+I57*$O$11+J57*$O$12+IF(C57=1,$O$26,IF(C57=2,$O$27,IF(C57=3,$O$28,0)))+$O$30</f>
        <v>1568.9813445508273</v>
      </c>
      <c r="L57" s="1">
        <f t="shared" si="1"/>
        <v>6081.0900979548451</v>
      </c>
      <c r="M57" s="1">
        <f t="shared" si="2"/>
        <v>-77.981344550827316</v>
      </c>
      <c r="P57" s="1">
        <f t="shared" si="3"/>
        <v>1</v>
      </c>
    </row>
    <row r="58" spans="2:16" x14ac:dyDescent="0.2">
      <c r="B58" s="1">
        <v>3</v>
      </c>
      <c r="C58" s="1">
        <v>19</v>
      </c>
      <c r="D58" s="1">
        <v>1</v>
      </c>
      <c r="E58" s="1">
        <v>1050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f t="shared" ref="K58:K89" si="4">$O$25+VLOOKUP(B58,$N$13:$O$24,2)+VLOOKUP(D58,$N$4:$O$8,2)+G58*$O$9+H58*$O$10+I58*$O$11+J58*$O$12+IF(C58=1,$O$26,IF(C58=2,$O$27,IF(C58=3,$O$28,0)))</f>
        <v>1031.64685700065</v>
      </c>
      <c r="L58" s="1">
        <f t="shared" si="1"/>
        <v>336.83785795458931</v>
      </c>
      <c r="M58" s="1">
        <f t="shared" si="2"/>
        <v>18.353142999349984</v>
      </c>
      <c r="P58" s="1">
        <f t="shared" si="3"/>
        <v>1</v>
      </c>
    </row>
    <row r="59" spans="2:16" x14ac:dyDescent="0.2">
      <c r="B59" s="1">
        <v>3</v>
      </c>
      <c r="C59" s="1">
        <v>20</v>
      </c>
      <c r="D59" s="1">
        <v>2</v>
      </c>
      <c r="E59" s="1">
        <v>779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f t="shared" si="4"/>
        <v>768.94990951522391</v>
      </c>
      <c r="L59" s="1">
        <f t="shared" si="1"/>
        <v>101.00431875218695</v>
      </c>
      <c r="M59" s="1">
        <f t="shared" si="2"/>
        <v>10.050090484776092</v>
      </c>
      <c r="P59" s="1">
        <f t="shared" si="3"/>
        <v>0</v>
      </c>
    </row>
    <row r="60" spans="2:16" x14ac:dyDescent="0.2">
      <c r="B60" s="1">
        <v>3</v>
      </c>
      <c r="C60" s="1">
        <v>21</v>
      </c>
      <c r="D60" s="1">
        <v>3</v>
      </c>
      <c r="E60" s="1">
        <v>686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f t="shared" si="4"/>
        <v>758.75469107940773</v>
      </c>
      <c r="L60" s="1">
        <f t="shared" si="1"/>
        <v>5293.2450740600516</v>
      </c>
      <c r="M60" s="1">
        <f t="shared" si="2"/>
        <v>-72.754691079407735</v>
      </c>
      <c r="P60" s="1">
        <f t="shared" si="3"/>
        <v>1</v>
      </c>
    </row>
    <row r="61" spans="2:16" x14ac:dyDescent="0.2">
      <c r="B61" s="1">
        <v>3</v>
      </c>
      <c r="C61" s="1">
        <v>22</v>
      </c>
      <c r="D61" s="1">
        <v>4</v>
      </c>
      <c r="E61" s="1">
        <v>663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f t="shared" si="4"/>
        <v>802.44967361953252</v>
      </c>
      <c r="L61" s="1">
        <f t="shared" si="1"/>
        <v>19446.211472594143</v>
      </c>
      <c r="M61" s="1">
        <f t="shared" si="2"/>
        <v>-139.44967361953252</v>
      </c>
      <c r="P61" s="1">
        <f t="shared" si="3"/>
        <v>0</v>
      </c>
    </row>
    <row r="62" spans="2:16" x14ac:dyDescent="0.2">
      <c r="B62" s="1">
        <v>3</v>
      </c>
      <c r="C62" s="1">
        <v>23</v>
      </c>
      <c r="D62" s="1">
        <v>5</v>
      </c>
      <c r="E62" s="1">
        <v>1059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f t="shared" si="4"/>
        <v>1255.8502967046916</v>
      </c>
      <c r="L62" s="1">
        <f t="shared" si="1"/>
        <v>38750.039312725108</v>
      </c>
      <c r="M62" s="1">
        <f t="shared" si="2"/>
        <v>-196.85029670469157</v>
      </c>
      <c r="P62" s="1">
        <f t="shared" si="3"/>
        <v>0</v>
      </c>
    </row>
    <row r="63" spans="2:16" x14ac:dyDescent="0.2">
      <c r="B63" s="1">
        <v>3</v>
      </c>
      <c r="C63" s="1">
        <v>26</v>
      </c>
      <c r="D63" s="1">
        <v>1</v>
      </c>
      <c r="E63" s="1">
        <v>1005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f t="shared" si="4"/>
        <v>1031.64685700065</v>
      </c>
      <c r="L63" s="1">
        <f t="shared" si="1"/>
        <v>710.05498801309079</v>
      </c>
      <c r="M63" s="1">
        <f t="shared" si="2"/>
        <v>-26.646857000650016</v>
      </c>
      <c r="P63" s="1">
        <f t="shared" si="3"/>
        <v>0</v>
      </c>
    </row>
    <row r="64" spans="2:16" x14ac:dyDescent="0.2">
      <c r="B64" s="1">
        <v>3</v>
      </c>
      <c r="C64" s="1">
        <v>27</v>
      </c>
      <c r="D64" s="1">
        <v>2</v>
      </c>
      <c r="E64" s="1">
        <v>704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f t="shared" si="4"/>
        <v>768.94990951522391</v>
      </c>
      <c r="L64" s="1">
        <f t="shared" si="1"/>
        <v>4218.4907460357736</v>
      </c>
      <c r="M64" s="1">
        <f t="shared" si="2"/>
        <v>-64.949909515223908</v>
      </c>
      <c r="P64" s="1">
        <f t="shared" si="3"/>
        <v>0</v>
      </c>
    </row>
    <row r="65" spans="2:16" x14ac:dyDescent="0.2">
      <c r="B65" s="1">
        <v>3</v>
      </c>
      <c r="C65" s="1">
        <v>28</v>
      </c>
      <c r="D65" s="1">
        <v>3</v>
      </c>
      <c r="E65" s="1">
        <v>732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f t="shared" si="4"/>
        <v>758.75469107940773</v>
      </c>
      <c r="L65" s="1">
        <f t="shared" si="1"/>
        <v>715.81349475453987</v>
      </c>
      <c r="M65" s="1">
        <f t="shared" si="2"/>
        <v>-26.754691079407735</v>
      </c>
      <c r="P65" s="1">
        <f t="shared" si="3"/>
        <v>0</v>
      </c>
    </row>
    <row r="66" spans="2:16" x14ac:dyDescent="0.2">
      <c r="B66" s="1">
        <v>3</v>
      </c>
      <c r="C66" s="1">
        <v>29</v>
      </c>
      <c r="D66" s="1">
        <v>4</v>
      </c>
      <c r="E66" s="1">
        <v>738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f t="shared" si="4"/>
        <v>802.44967361953252</v>
      </c>
      <c r="L66" s="1">
        <f t="shared" si="1"/>
        <v>4153.7604296642658</v>
      </c>
      <c r="M66" s="1">
        <f t="shared" si="2"/>
        <v>-64.449673619532518</v>
      </c>
      <c r="P66" s="1">
        <f t="shared" si="3"/>
        <v>0</v>
      </c>
    </row>
    <row r="67" spans="2:16" x14ac:dyDescent="0.2">
      <c r="B67" s="1">
        <v>3</v>
      </c>
      <c r="C67" s="1">
        <v>30</v>
      </c>
      <c r="D67" s="1">
        <v>5</v>
      </c>
      <c r="E67" s="1">
        <v>1867</v>
      </c>
      <c r="F67" s="1" t="s">
        <v>12</v>
      </c>
      <c r="G67" s="1">
        <v>1</v>
      </c>
      <c r="H67" s="1">
        <v>1</v>
      </c>
      <c r="I67" s="1">
        <v>0</v>
      </c>
      <c r="J67" s="1">
        <v>0</v>
      </c>
      <c r="K67" s="1">
        <f t="shared" si="4"/>
        <v>1721.3116354096064</v>
      </c>
      <c r="L67" s="1">
        <f t="shared" si="1"/>
        <v>21225.099577023444</v>
      </c>
      <c r="M67" s="1">
        <f t="shared" si="2"/>
        <v>145.68836459039358</v>
      </c>
      <c r="P67" s="1">
        <f t="shared" si="3"/>
        <v>1</v>
      </c>
    </row>
    <row r="68" spans="2:16" x14ac:dyDescent="0.2">
      <c r="B68" s="1">
        <v>4</v>
      </c>
      <c r="C68" s="1">
        <v>2</v>
      </c>
      <c r="D68" s="1">
        <v>1</v>
      </c>
      <c r="E68" s="1">
        <v>1486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f t="shared" si="4"/>
        <v>1376.806231253506</v>
      </c>
      <c r="L68" s="1">
        <f t="shared" ref="L68:L131" si="5">(E68-K68)^2</f>
        <v>11923.279133062813</v>
      </c>
      <c r="M68" s="1">
        <f t="shared" ref="M68:M131" si="6">E68-K68</f>
        <v>109.19376874649402</v>
      </c>
      <c r="P68" s="1">
        <f t="shared" si="3"/>
        <v>0</v>
      </c>
    </row>
    <row r="69" spans="2:16" x14ac:dyDescent="0.2">
      <c r="B69" s="1">
        <v>4</v>
      </c>
      <c r="C69" s="1">
        <v>3</v>
      </c>
      <c r="D69" s="1">
        <v>2</v>
      </c>
      <c r="E69" s="1">
        <v>1155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f t="shared" si="4"/>
        <v>1062.610253547487</v>
      </c>
      <c r="L69" s="1">
        <f t="shared" si="5"/>
        <v>8535.8652495596398</v>
      </c>
      <c r="M69" s="1">
        <f t="shared" si="6"/>
        <v>92.389746452513009</v>
      </c>
      <c r="P69" s="1">
        <f t="shared" si="3"/>
        <v>0</v>
      </c>
    </row>
    <row r="70" spans="2:16" x14ac:dyDescent="0.2">
      <c r="B70" s="1">
        <v>4</v>
      </c>
      <c r="C70" s="1">
        <v>4</v>
      </c>
      <c r="D70" s="1">
        <v>3</v>
      </c>
      <c r="E70" s="1">
        <v>871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f t="shared" si="4"/>
        <v>750.31443842914803</v>
      </c>
      <c r="L70" s="1">
        <f t="shared" si="5"/>
        <v>14565.004771671902</v>
      </c>
      <c r="M70" s="1">
        <f t="shared" si="6"/>
        <v>120.68556157085197</v>
      </c>
      <c r="P70" s="1">
        <f t="shared" ref="P70:P133" si="7">IF(M70*M69&lt;0,1,0)</f>
        <v>0</v>
      </c>
    </row>
    <row r="71" spans="2:16" x14ac:dyDescent="0.2">
      <c r="B71" s="1">
        <v>4</v>
      </c>
      <c r="C71" s="1">
        <v>5</v>
      </c>
      <c r="D71" s="1">
        <v>4</v>
      </c>
      <c r="E71" s="1">
        <v>832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f t="shared" si="4"/>
        <v>794.00942096927281</v>
      </c>
      <c r="L71" s="1">
        <f t="shared" si="5"/>
        <v>1443.2840950899285</v>
      </c>
      <c r="M71" s="1">
        <f t="shared" si="6"/>
        <v>37.99057903072719</v>
      </c>
      <c r="P71" s="1">
        <f t="shared" si="7"/>
        <v>0</v>
      </c>
    </row>
    <row r="72" spans="2:16" x14ac:dyDescent="0.2">
      <c r="B72" s="1">
        <v>4</v>
      </c>
      <c r="C72" s="1">
        <v>6</v>
      </c>
      <c r="D72" s="1">
        <v>5</v>
      </c>
      <c r="E72" s="1">
        <v>1101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f t="shared" si="4"/>
        <v>1247.4100440544319</v>
      </c>
      <c r="L72" s="1">
        <f t="shared" si="5"/>
        <v>21435.90100002068</v>
      </c>
      <c r="M72" s="1">
        <f t="shared" si="6"/>
        <v>-146.41004405443186</v>
      </c>
      <c r="P72" s="1">
        <f t="shared" si="7"/>
        <v>1</v>
      </c>
    </row>
    <row r="73" spans="2:16" x14ac:dyDescent="0.2">
      <c r="B73" s="1">
        <v>4</v>
      </c>
      <c r="C73" s="1">
        <v>9</v>
      </c>
      <c r="D73" s="1">
        <v>1</v>
      </c>
      <c r="E73" s="1">
        <v>929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f t="shared" si="4"/>
        <v>1023.2066043503902</v>
      </c>
      <c r="L73" s="1">
        <f t="shared" si="5"/>
        <v>8874.884303230956</v>
      </c>
      <c r="M73" s="1">
        <f t="shared" si="6"/>
        <v>-94.206604350390194</v>
      </c>
      <c r="P73" s="1">
        <f t="shared" si="7"/>
        <v>0</v>
      </c>
    </row>
    <row r="74" spans="2:16" x14ac:dyDescent="0.2">
      <c r="B74" s="1">
        <v>4</v>
      </c>
      <c r="C74" s="1">
        <v>10</v>
      </c>
      <c r="D74" s="1">
        <v>2</v>
      </c>
      <c r="E74" s="1">
        <v>672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f t="shared" si="4"/>
        <v>760.5096568649642</v>
      </c>
      <c r="L74" s="1">
        <f t="shared" si="5"/>
        <v>7833.9593583537044</v>
      </c>
      <c r="M74" s="1">
        <f t="shared" si="6"/>
        <v>-88.509656864964199</v>
      </c>
      <c r="P74" s="1">
        <f t="shared" si="7"/>
        <v>0</v>
      </c>
    </row>
    <row r="75" spans="2:16" x14ac:dyDescent="0.2">
      <c r="B75" s="1">
        <v>4</v>
      </c>
      <c r="C75" s="1">
        <v>11</v>
      </c>
      <c r="D75" s="1">
        <v>3</v>
      </c>
      <c r="E75" s="1">
        <v>751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f t="shared" si="4"/>
        <v>750.31443842914803</v>
      </c>
      <c r="L75" s="1">
        <f t="shared" si="5"/>
        <v>0.46999466742902557</v>
      </c>
      <c r="M75" s="1">
        <f t="shared" si="6"/>
        <v>0.68556157085197356</v>
      </c>
      <c r="P75" s="1">
        <f t="shared" si="7"/>
        <v>1</v>
      </c>
    </row>
    <row r="76" spans="2:16" x14ac:dyDescent="0.2">
      <c r="B76" s="1">
        <v>4</v>
      </c>
      <c r="C76" s="1">
        <v>12</v>
      </c>
      <c r="D76" s="1">
        <v>4</v>
      </c>
      <c r="E76" s="1">
        <v>1114</v>
      </c>
      <c r="F76" s="1" t="s">
        <v>5</v>
      </c>
      <c r="G76" s="1">
        <v>0</v>
      </c>
      <c r="H76" s="1">
        <v>0</v>
      </c>
      <c r="I76" s="1">
        <v>0</v>
      </c>
      <c r="J76" s="1">
        <v>0</v>
      </c>
      <c r="K76" s="1">
        <f>$O$25+VLOOKUP(B76,$N$13:$O$24,2)+VLOOKUP(D76,$N$4:$O$8,2)+G76*$O$9+H76*$O$10+I76*$O$11+J76*$O$12+IF(C76=1,$O$26,IF(C76=2,$O$27,IF(C76=3,$O$28,0)))+$O$35</f>
        <v>1113.9347473694277</v>
      </c>
      <c r="L76" s="1">
        <f t="shared" si="5"/>
        <v>4.2579057966091486E-3</v>
      </c>
      <c r="M76" s="1">
        <f t="shared" si="6"/>
        <v>6.5252630572331327E-2</v>
      </c>
      <c r="P76" s="1">
        <f t="shared" si="7"/>
        <v>0</v>
      </c>
    </row>
    <row r="77" spans="2:16" x14ac:dyDescent="0.2">
      <c r="B77" s="1">
        <v>4</v>
      </c>
      <c r="C77" s="1">
        <v>13</v>
      </c>
      <c r="D77" s="1">
        <v>5</v>
      </c>
      <c r="E77" s="1">
        <v>1612</v>
      </c>
      <c r="F77" s="1" t="s">
        <v>5</v>
      </c>
      <c r="G77" s="1">
        <v>1</v>
      </c>
      <c r="H77" s="1">
        <v>0</v>
      </c>
      <c r="I77" s="1">
        <v>0</v>
      </c>
      <c r="J77" s="1">
        <v>0</v>
      </c>
      <c r="K77" s="1">
        <f t="shared" si="4"/>
        <v>1615.7511063547627</v>
      </c>
      <c r="L77" s="1">
        <f t="shared" si="5"/>
        <v>14.07079888474088</v>
      </c>
      <c r="M77" s="1">
        <f t="shared" si="6"/>
        <v>-3.7511063547626691</v>
      </c>
      <c r="P77" s="1">
        <f t="shared" si="7"/>
        <v>1</v>
      </c>
    </row>
    <row r="78" spans="2:16" x14ac:dyDescent="0.2">
      <c r="B78" s="1">
        <v>4</v>
      </c>
      <c r="C78" s="1">
        <v>16</v>
      </c>
      <c r="D78" s="1">
        <v>1</v>
      </c>
      <c r="E78" s="1">
        <v>1267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f>$O$25+VLOOKUP(B78,$N$13:$O$24,2)+VLOOKUP(D78,$N$4:$O$8,2)+G78*$O$9+H78*$O$10+I78*$O$11+J78*$O$12+IF(C78=1,$O$26,IF(C78=2,$O$27,IF(C78=3,$O$28,0)))+O37</f>
        <v>1266.953612065759</v>
      </c>
      <c r="L78" s="1">
        <f t="shared" si="5"/>
        <v>2.1518404431483565E-3</v>
      </c>
      <c r="M78" s="1">
        <f t="shared" si="6"/>
        <v>4.6387934241010953E-2</v>
      </c>
      <c r="P78" s="1">
        <f t="shared" si="7"/>
        <v>1</v>
      </c>
    </row>
    <row r="79" spans="2:16" x14ac:dyDescent="0.2">
      <c r="B79" s="1">
        <v>4</v>
      </c>
      <c r="C79" s="1">
        <v>17</v>
      </c>
      <c r="D79" s="1">
        <v>2</v>
      </c>
      <c r="E79" s="1">
        <v>825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f t="shared" si="4"/>
        <v>760.5096568649642</v>
      </c>
      <c r="L79" s="1">
        <f t="shared" si="5"/>
        <v>4159.0043576746593</v>
      </c>
      <c r="M79" s="1">
        <f t="shared" si="6"/>
        <v>64.490343135035801</v>
      </c>
      <c r="P79" s="1">
        <f t="shared" si="7"/>
        <v>0</v>
      </c>
    </row>
    <row r="80" spans="2:16" x14ac:dyDescent="0.2">
      <c r="B80" s="1">
        <v>4</v>
      </c>
      <c r="C80" s="1">
        <v>18</v>
      </c>
      <c r="D80" s="1">
        <v>3</v>
      </c>
      <c r="E80" s="1">
        <v>729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f t="shared" si="4"/>
        <v>750.31443842914803</v>
      </c>
      <c r="L80" s="1">
        <f t="shared" si="5"/>
        <v>454.3052855499422</v>
      </c>
      <c r="M80" s="1">
        <f t="shared" si="6"/>
        <v>-21.314438429148026</v>
      </c>
      <c r="P80" s="1">
        <f t="shared" si="7"/>
        <v>1</v>
      </c>
    </row>
    <row r="81" spans="2:16" x14ac:dyDescent="0.2">
      <c r="B81" s="1">
        <v>4</v>
      </c>
      <c r="C81" s="1">
        <v>19</v>
      </c>
      <c r="D81" s="1">
        <v>4</v>
      </c>
      <c r="E81" s="1">
        <v>836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f t="shared" si="4"/>
        <v>794.00942096927281</v>
      </c>
      <c r="L81" s="1">
        <f t="shared" si="5"/>
        <v>1763.2087273357461</v>
      </c>
      <c r="M81" s="1">
        <f t="shared" si="6"/>
        <v>41.99057903072719</v>
      </c>
      <c r="P81" s="1">
        <f t="shared" si="7"/>
        <v>1</v>
      </c>
    </row>
    <row r="82" spans="2:16" x14ac:dyDescent="0.2">
      <c r="B82" s="1">
        <v>4</v>
      </c>
      <c r="C82" s="1">
        <v>20</v>
      </c>
      <c r="D82" s="1">
        <v>5</v>
      </c>
      <c r="E82" s="1">
        <v>1123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f t="shared" si="4"/>
        <v>1247.4100440544319</v>
      </c>
      <c r="L82" s="1">
        <f t="shared" si="5"/>
        <v>15477.859061625677</v>
      </c>
      <c r="M82" s="1">
        <f t="shared" si="6"/>
        <v>-124.41004405443186</v>
      </c>
      <c r="P82" s="1">
        <f t="shared" si="7"/>
        <v>1</v>
      </c>
    </row>
    <row r="83" spans="2:16" x14ac:dyDescent="0.2">
      <c r="B83" s="1">
        <v>4</v>
      </c>
      <c r="C83" s="1">
        <v>23</v>
      </c>
      <c r="D83" s="1">
        <v>1</v>
      </c>
      <c r="E83" s="1">
        <v>900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f t="shared" si="4"/>
        <v>1023.2066043503902</v>
      </c>
      <c r="L83" s="1">
        <f t="shared" si="5"/>
        <v>15179.867355553588</v>
      </c>
      <c r="M83" s="1">
        <f t="shared" si="6"/>
        <v>-123.20660435039019</v>
      </c>
      <c r="P83" s="1">
        <f t="shared" si="7"/>
        <v>0</v>
      </c>
    </row>
    <row r="84" spans="2:16" x14ac:dyDescent="0.2">
      <c r="B84" s="1">
        <v>4</v>
      </c>
      <c r="C84" s="1">
        <v>24</v>
      </c>
      <c r="D84" s="1">
        <v>2</v>
      </c>
      <c r="E84" s="1">
        <v>702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f t="shared" si="4"/>
        <v>760.5096568649642</v>
      </c>
      <c r="L84" s="1">
        <f t="shared" si="5"/>
        <v>3423.3799464558524</v>
      </c>
      <c r="M84" s="1">
        <f t="shared" si="6"/>
        <v>-58.509656864964199</v>
      </c>
      <c r="P84" s="1">
        <f t="shared" si="7"/>
        <v>0</v>
      </c>
    </row>
    <row r="85" spans="2:16" x14ac:dyDescent="0.2">
      <c r="B85" s="1">
        <v>4</v>
      </c>
      <c r="C85" s="1">
        <v>25</v>
      </c>
      <c r="D85" s="1">
        <v>3</v>
      </c>
      <c r="E85" s="1">
        <v>724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f t="shared" si="4"/>
        <v>750.31443842914803</v>
      </c>
      <c r="L85" s="1">
        <f t="shared" si="5"/>
        <v>692.44966984142241</v>
      </c>
      <c r="M85" s="1">
        <f t="shared" si="6"/>
        <v>-26.314438429148026</v>
      </c>
      <c r="P85" s="1">
        <f t="shared" si="7"/>
        <v>0</v>
      </c>
    </row>
    <row r="86" spans="2:16" x14ac:dyDescent="0.2">
      <c r="B86" s="1">
        <v>4</v>
      </c>
      <c r="C86" s="1">
        <v>26</v>
      </c>
      <c r="D86" s="1">
        <v>4</v>
      </c>
      <c r="E86" s="1">
        <v>824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f t="shared" si="4"/>
        <v>794.00942096927281</v>
      </c>
      <c r="L86" s="1">
        <f t="shared" si="5"/>
        <v>899.43483059829339</v>
      </c>
      <c r="M86" s="1">
        <f t="shared" si="6"/>
        <v>29.99057903072719</v>
      </c>
      <c r="P86" s="1">
        <f t="shared" si="7"/>
        <v>1</v>
      </c>
    </row>
    <row r="87" spans="2:16" x14ac:dyDescent="0.2">
      <c r="B87" s="1">
        <v>4</v>
      </c>
      <c r="C87" s="1">
        <v>27</v>
      </c>
      <c r="D87" s="1">
        <v>5</v>
      </c>
      <c r="E87" s="1">
        <v>1682</v>
      </c>
      <c r="F87" s="1" t="s">
        <v>5</v>
      </c>
      <c r="G87" s="1">
        <v>1</v>
      </c>
      <c r="H87" s="1">
        <v>0</v>
      </c>
      <c r="I87" s="1">
        <v>0</v>
      </c>
      <c r="J87" s="1">
        <v>0</v>
      </c>
      <c r="K87" s="1">
        <f t="shared" si="4"/>
        <v>1615.7511063547627</v>
      </c>
      <c r="L87" s="1">
        <f t="shared" si="5"/>
        <v>4388.9159092179671</v>
      </c>
      <c r="M87" s="1">
        <f t="shared" si="6"/>
        <v>66.248893645237331</v>
      </c>
      <c r="P87" s="1">
        <f t="shared" si="7"/>
        <v>0</v>
      </c>
    </row>
    <row r="88" spans="2:16" x14ac:dyDescent="0.2">
      <c r="B88" s="1">
        <v>4</v>
      </c>
      <c r="C88" s="1">
        <v>30</v>
      </c>
      <c r="D88" s="1">
        <v>1</v>
      </c>
      <c r="E88" s="1">
        <v>1146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f t="shared" si="4"/>
        <v>1023.2066043503902</v>
      </c>
      <c r="L88" s="1">
        <f t="shared" si="5"/>
        <v>15078.218015161612</v>
      </c>
      <c r="M88" s="1">
        <f t="shared" si="6"/>
        <v>122.79339564960981</v>
      </c>
      <c r="P88" s="1">
        <f t="shared" si="7"/>
        <v>0</v>
      </c>
    </row>
    <row r="89" spans="2:16" x14ac:dyDescent="0.2">
      <c r="B89" s="1">
        <v>5</v>
      </c>
      <c r="C89" s="1">
        <v>1</v>
      </c>
      <c r="D89" s="1">
        <v>2</v>
      </c>
      <c r="E89" s="1">
        <v>1488</v>
      </c>
      <c r="F89" s="1" t="s">
        <v>6</v>
      </c>
      <c r="G89" s="1">
        <v>0</v>
      </c>
      <c r="H89" s="1">
        <v>1</v>
      </c>
      <c r="I89" s="1">
        <v>0</v>
      </c>
      <c r="J89" s="1">
        <v>0</v>
      </c>
      <c r="K89" s="1">
        <f t="shared" si="4"/>
        <v>1507.5319594575481</v>
      </c>
      <c r="L89" s="1">
        <f t="shared" si="5"/>
        <v>381.49744025130093</v>
      </c>
      <c r="M89" s="1">
        <f t="shared" si="6"/>
        <v>-19.531959457548055</v>
      </c>
      <c r="P89" s="1">
        <f t="shared" si="7"/>
        <v>1</v>
      </c>
    </row>
    <row r="90" spans="2:16" x14ac:dyDescent="0.2">
      <c r="B90" s="1">
        <v>5</v>
      </c>
      <c r="C90" s="1">
        <v>2</v>
      </c>
      <c r="D90" s="1">
        <v>3</v>
      </c>
      <c r="E90" s="1">
        <v>1121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f t="shared" ref="K90:K121" si="8">$O$25+VLOOKUP(B90,$N$13:$O$24,2)+VLOOKUP(D90,$N$4:$O$8,2)+G90*$O$9+H90*$O$10+I90*$O$11+J90*$O$12+IF(C90=1,$O$26,IF(C90=2,$O$27,IF(C90=3,$O$28,0)))</f>
        <v>1209.7699112095763</v>
      </c>
      <c r="L90" s="1">
        <f t="shared" si="5"/>
        <v>7880.0971361560642</v>
      </c>
      <c r="M90" s="1">
        <f t="shared" si="6"/>
        <v>-88.769911209576321</v>
      </c>
      <c r="P90" s="1">
        <f t="shared" si="7"/>
        <v>0</v>
      </c>
    </row>
    <row r="91" spans="2:16" x14ac:dyDescent="0.2">
      <c r="B91" s="1">
        <v>5</v>
      </c>
      <c r="C91" s="1">
        <v>3</v>
      </c>
      <c r="D91" s="1">
        <v>4</v>
      </c>
      <c r="E91" s="1">
        <v>1147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f t="shared" si="8"/>
        <v>1201.965863529108</v>
      </c>
      <c r="L91" s="1">
        <f t="shared" si="5"/>
        <v>3021.2461535005241</v>
      </c>
      <c r="M91" s="1">
        <f t="shared" si="6"/>
        <v>-54.965863529107992</v>
      </c>
      <c r="P91" s="1">
        <f t="shared" si="7"/>
        <v>0</v>
      </c>
    </row>
    <row r="92" spans="2:16" x14ac:dyDescent="0.2">
      <c r="B92" s="1">
        <v>5</v>
      </c>
      <c r="C92" s="1">
        <v>4</v>
      </c>
      <c r="D92" s="1">
        <v>5</v>
      </c>
      <c r="E92" s="1">
        <v>1455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f t="shared" si="8"/>
        <v>1353.2658899317444</v>
      </c>
      <c r="L92" s="1">
        <f t="shared" si="5"/>
        <v>10349.829151379952</v>
      </c>
      <c r="M92" s="1">
        <f t="shared" si="6"/>
        <v>101.73411006825563</v>
      </c>
      <c r="P92" s="1">
        <f t="shared" si="7"/>
        <v>1</v>
      </c>
    </row>
    <row r="93" spans="2:16" x14ac:dyDescent="0.2">
      <c r="B93" s="1">
        <v>5</v>
      </c>
      <c r="C93" s="1">
        <v>7</v>
      </c>
      <c r="D93" s="1">
        <v>1</v>
      </c>
      <c r="E93" s="1">
        <v>1330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f t="shared" si="8"/>
        <v>1129.0624502277028</v>
      </c>
      <c r="L93" s="1">
        <f t="shared" si="5"/>
        <v>40375.898908494411</v>
      </c>
      <c r="M93" s="1">
        <f t="shared" si="6"/>
        <v>200.93754977229719</v>
      </c>
      <c r="P93" s="1">
        <f t="shared" si="7"/>
        <v>0</v>
      </c>
    </row>
    <row r="94" spans="2:16" x14ac:dyDescent="0.2">
      <c r="B94" s="1">
        <v>5</v>
      </c>
      <c r="C94" s="1">
        <v>8</v>
      </c>
      <c r="D94" s="1">
        <v>2</v>
      </c>
      <c r="E94" s="1">
        <v>819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f t="shared" si="8"/>
        <v>866.3655027422767</v>
      </c>
      <c r="L94" s="1">
        <f t="shared" si="5"/>
        <v>2243.4908500286219</v>
      </c>
      <c r="M94" s="1">
        <f t="shared" si="6"/>
        <v>-47.365502742276703</v>
      </c>
      <c r="P94" s="1">
        <f t="shared" si="7"/>
        <v>1</v>
      </c>
    </row>
    <row r="95" spans="2:16" x14ac:dyDescent="0.2">
      <c r="B95" s="1">
        <v>5</v>
      </c>
      <c r="C95" s="1">
        <v>9</v>
      </c>
      <c r="D95" s="1">
        <v>3</v>
      </c>
      <c r="E95" s="1">
        <v>743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f t="shared" si="8"/>
        <v>856.17028430646053</v>
      </c>
      <c r="L95" s="1">
        <f t="shared" si="5"/>
        <v>12807.513250005106</v>
      </c>
      <c r="M95" s="1">
        <f t="shared" si="6"/>
        <v>-113.17028430646053</v>
      </c>
      <c r="P95" s="1">
        <f t="shared" si="7"/>
        <v>0</v>
      </c>
    </row>
    <row r="96" spans="2:16" x14ac:dyDescent="0.2">
      <c r="B96" s="1">
        <v>5</v>
      </c>
      <c r="C96" s="1">
        <v>10</v>
      </c>
      <c r="D96" s="1">
        <v>4</v>
      </c>
      <c r="E96" s="1">
        <v>921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f t="shared" si="8"/>
        <v>899.86526684658531</v>
      </c>
      <c r="L96" s="1">
        <f t="shared" si="5"/>
        <v>446.67694546604588</v>
      </c>
      <c r="M96" s="1">
        <f t="shared" si="6"/>
        <v>21.134733153414686</v>
      </c>
      <c r="P96" s="1">
        <f t="shared" si="7"/>
        <v>1</v>
      </c>
    </row>
    <row r="97" spans="2:16" x14ac:dyDescent="0.2">
      <c r="B97" s="1">
        <v>5</v>
      </c>
      <c r="C97" s="1">
        <v>11</v>
      </c>
      <c r="D97" s="1">
        <v>5</v>
      </c>
      <c r="E97" s="1">
        <v>1731</v>
      </c>
      <c r="F97" s="1" t="s">
        <v>13</v>
      </c>
      <c r="G97" s="1">
        <v>1</v>
      </c>
      <c r="H97" s="1">
        <v>1</v>
      </c>
      <c r="I97" s="1">
        <v>0</v>
      </c>
      <c r="J97" s="1">
        <v>0</v>
      </c>
      <c r="K97" s="1">
        <f t="shared" si="8"/>
        <v>1818.7272286366592</v>
      </c>
      <c r="L97" s="1">
        <f t="shared" si="5"/>
        <v>7696.0666442686816</v>
      </c>
      <c r="M97" s="1">
        <f t="shared" si="6"/>
        <v>-87.72722863665922</v>
      </c>
      <c r="P97" s="1">
        <f t="shared" si="7"/>
        <v>1</v>
      </c>
    </row>
    <row r="98" spans="2:16" x14ac:dyDescent="0.2">
      <c r="B98" s="1">
        <v>5</v>
      </c>
      <c r="C98" s="1">
        <v>14</v>
      </c>
      <c r="D98" s="1">
        <v>1</v>
      </c>
      <c r="E98" s="1">
        <v>1118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f t="shared" si="8"/>
        <v>1129.0624502277028</v>
      </c>
      <c r="L98" s="1">
        <f t="shared" si="5"/>
        <v>122.37780504040198</v>
      </c>
      <c r="M98" s="1">
        <f t="shared" si="6"/>
        <v>-11.062450227702811</v>
      </c>
      <c r="P98" s="1">
        <f t="shared" si="7"/>
        <v>0</v>
      </c>
    </row>
    <row r="99" spans="2:16" x14ac:dyDescent="0.2">
      <c r="B99" s="1">
        <v>5</v>
      </c>
      <c r="C99" s="1">
        <v>15</v>
      </c>
      <c r="D99" s="1">
        <v>2</v>
      </c>
      <c r="E99" s="1">
        <v>1064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f t="shared" si="8"/>
        <v>866.3655027422767</v>
      </c>
      <c r="L99" s="1">
        <f t="shared" si="5"/>
        <v>39059.394506313038</v>
      </c>
      <c r="M99" s="1">
        <f t="shared" si="6"/>
        <v>197.6344972577233</v>
      </c>
      <c r="P99" s="1">
        <f t="shared" si="7"/>
        <v>1</v>
      </c>
    </row>
    <row r="100" spans="2:16" x14ac:dyDescent="0.2">
      <c r="B100" s="1">
        <v>5</v>
      </c>
      <c r="C100" s="1">
        <v>16</v>
      </c>
      <c r="D100" s="1">
        <v>3</v>
      </c>
      <c r="E100" s="1">
        <v>869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f t="shared" si="8"/>
        <v>856.17028430646053</v>
      </c>
      <c r="L100" s="1">
        <f t="shared" si="5"/>
        <v>164.60160477705296</v>
      </c>
      <c r="M100" s="1">
        <f t="shared" si="6"/>
        <v>12.82971569353947</v>
      </c>
      <c r="P100" s="1">
        <f t="shared" si="7"/>
        <v>0</v>
      </c>
    </row>
    <row r="101" spans="2:16" x14ac:dyDescent="0.2">
      <c r="B101" s="1">
        <v>5</v>
      </c>
      <c r="C101" s="1">
        <v>17</v>
      </c>
      <c r="D101" s="1">
        <v>4</v>
      </c>
      <c r="E101" s="1">
        <v>844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f t="shared" si="8"/>
        <v>899.86526684658531</v>
      </c>
      <c r="L101" s="1">
        <f t="shared" si="5"/>
        <v>3120.9280398401843</v>
      </c>
      <c r="M101" s="1">
        <f t="shared" si="6"/>
        <v>-55.865266846585314</v>
      </c>
      <c r="P101" s="1">
        <f t="shared" si="7"/>
        <v>1</v>
      </c>
    </row>
    <row r="102" spans="2:16" x14ac:dyDescent="0.2">
      <c r="B102" s="1">
        <v>5</v>
      </c>
      <c r="C102" s="1">
        <v>18</v>
      </c>
      <c r="D102" s="1">
        <v>5</v>
      </c>
      <c r="E102" s="1">
        <v>1251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f t="shared" si="8"/>
        <v>1353.2658899317444</v>
      </c>
      <c r="L102" s="1">
        <f t="shared" si="5"/>
        <v>10458.312243531655</v>
      </c>
      <c r="M102" s="1">
        <f t="shared" si="6"/>
        <v>-102.26588993174437</v>
      </c>
      <c r="P102" s="1">
        <f t="shared" si="7"/>
        <v>0</v>
      </c>
    </row>
    <row r="103" spans="2:16" x14ac:dyDescent="0.2">
      <c r="B103" s="1">
        <v>5</v>
      </c>
      <c r="C103" s="1">
        <v>21</v>
      </c>
      <c r="D103" s="1">
        <v>1</v>
      </c>
      <c r="E103" s="1">
        <v>1187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f t="shared" si="8"/>
        <v>1129.0624502277028</v>
      </c>
      <c r="L103" s="1">
        <f t="shared" si="5"/>
        <v>3356.7596736174141</v>
      </c>
      <c r="M103" s="1">
        <f t="shared" si="6"/>
        <v>57.937549772297189</v>
      </c>
      <c r="P103" s="1">
        <f t="shared" si="7"/>
        <v>1</v>
      </c>
    </row>
    <row r="104" spans="2:16" x14ac:dyDescent="0.2">
      <c r="B104" s="1">
        <v>5</v>
      </c>
      <c r="C104" s="1">
        <v>22</v>
      </c>
      <c r="D104" s="1">
        <v>2</v>
      </c>
      <c r="E104" s="1">
        <v>785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f t="shared" si="8"/>
        <v>866.3655027422767</v>
      </c>
      <c r="L104" s="1">
        <f t="shared" si="5"/>
        <v>6620.3450365034378</v>
      </c>
      <c r="M104" s="1">
        <f t="shared" si="6"/>
        <v>-81.365502742276703</v>
      </c>
      <c r="P104" s="1">
        <f t="shared" si="7"/>
        <v>1</v>
      </c>
    </row>
    <row r="105" spans="2:16" x14ac:dyDescent="0.2">
      <c r="B105" s="1">
        <v>5</v>
      </c>
      <c r="C105" s="1">
        <v>23</v>
      </c>
      <c r="D105" s="1">
        <v>3</v>
      </c>
      <c r="E105" s="1">
        <v>705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f t="shared" si="8"/>
        <v>856.17028430646053</v>
      </c>
      <c r="L105" s="1">
        <f t="shared" si="5"/>
        <v>22852.454857296107</v>
      </c>
      <c r="M105" s="1">
        <f t="shared" si="6"/>
        <v>-151.17028430646053</v>
      </c>
      <c r="P105" s="1">
        <f t="shared" si="7"/>
        <v>0</v>
      </c>
    </row>
    <row r="106" spans="2:16" x14ac:dyDescent="0.2">
      <c r="B106" s="1">
        <v>5</v>
      </c>
      <c r="C106" s="1">
        <v>24</v>
      </c>
      <c r="D106" s="1">
        <v>4</v>
      </c>
      <c r="E106" s="1">
        <v>890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f t="shared" si="8"/>
        <v>899.86526684658531</v>
      </c>
      <c r="L106" s="1">
        <f t="shared" si="5"/>
        <v>97.323489954335344</v>
      </c>
      <c r="M106" s="1">
        <f t="shared" si="6"/>
        <v>-9.8652668465853139</v>
      </c>
      <c r="P106" s="1">
        <f t="shared" si="7"/>
        <v>0</v>
      </c>
    </row>
    <row r="107" spans="2:16" x14ac:dyDescent="0.2">
      <c r="B107" s="1">
        <v>5</v>
      </c>
      <c r="C107" s="1">
        <v>25</v>
      </c>
      <c r="D107" s="1">
        <v>5</v>
      </c>
      <c r="E107" s="1">
        <v>1754</v>
      </c>
      <c r="F107" s="1" t="s">
        <v>7</v>
      </c>
      <c r="G107" s="1">
        <v>0</v>
      </c>
      <c r="H107" s="1">
        <v>0</v>
      </c>
      <c r="I107" s="1">
        <v>1</v>
      </c>
      <c r="J107" s="1">
        <v>0</v>
      </c>
      <c r="K107" s="1">
        <f t="shared" si="8"/>
        <v>1625.9054916867904</v>
      </c>
      <c r="L107" s="1">
        <f t="shared" si="5"/>
        <v>16408.203060002936</v>
      </c>
      <c r="M107" s="1">
        <f t="shared" si="6"/>
        <v>128.09450831320964</v>
      </c>
      <c r="P107" s="1">
        <f t="shared" si="7"/>
        <v>1</v>
      </c>
    </row>
    <row r="108" spans="2:16" x14ac:dyDescent="0.2">
      <c r="B108" s="1">
        <v>5</v>
      </c>
      <c r="C108" s="1">
        <v>29</v>
      </c>
      <c r="D108" s="1">
        <v>2</v>
      </c>
      <c r="E108" s="1">
        <v>1310</v>
      </c>
      <c r="F108" s="1" t="s">
        <v>8</v>
      </c>
      <c r="G108" s="1">
        <v>0</v>
      </c>
      <c r="H108" s="1">
        <v>0</v>
      </c>
      <c r="I108" s="1">
        <v>0</v>
      </c>
      <c r="J108" s="1">
        <v>1</v>
      </c>
      <c r="K108" s="1">
        <f t="shared" si="8"/>
        <v>1344.2176702241868</v>
      </c>
      <c r="L108" s="1">
        <f t="shared" si="5"/>
        <v>1170.8489555712001</v>
      </c>
      <c r="M108" s="1">
        <f t="shared" si="6"/>
        <v>-34.217670224186804</v>
      </c>
      <c r="P108" s="1">
        <f t="shared" si="7"/>
        <v>1</v>
      </c>
    </row>
    <row r="109" spans="2:16" x14ac:dyDescent="0.2">
      <c r="B109" s="1">
        <v>5</v>
      </c>
      <c r="C109" s="1">
        <v>30</v>
      </c>
      <c r="D109" s="1">
        <v>3</v>
      </c>
      <c r="E109" s="1">
        <v>937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f t="shared" si="8"/>
        <v>856.17028430646053</v>
      </c>
      <c r="L109" s="1">
        <f t="shared" si="5"/>
        <v>6533.4429390984205</v>
      </c>
      <c r="M109" s="1">
        <f t="shared" si="6"/>
        <v>80.82971569353947</v>
      </c>
      <c r="P109" s="1">
        <f t="shared" si="7"/>
        <v>1</v>
      </c>
    </row>
    <row r="110" spans="2:16" x14ac:dyDescent="0.2">
      <c r="B110" s="1">
        <v>5</v>
      </c>
      <c r="C110" s="1">
        <v>31</v>
      </c>
      <c r="D110" s="1">
        <v>4</v>
      </c>
      <c r="E110" s="1">
        <v>956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f t="shared" si="8"/>
        <v>899.86526684658531</v>
      </c>
      <c r="L110" s="1">
        <f t="shared" si="5"/>
        <v>3151.108266205074</v>
      </c>
      <c r="M110" s="1">
        <f t="shared" si="6"/>
        <v>56.134733153414686</v>
      </c>
      <c r="P110" s="1">
        <f t="shared" si="7"/>
        <v>0</v>
      </c>
    </row>
    <row r="111" spans="2:16" x14ac:dyDescent="0.2">
      <c r="B111" s="1">
        <v>6</v>
      </c>
      <c r="C111" s="1">
        <v>1</v>
      </c>
      <c r="D111" s="1">
        <v>5</v>
      </c>
      <c r="E111" s="1">
        <v>2068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f t="shared" si="8"/>
        <v>1953.6726734680019</v>
      </c>
      <c r="L111" s="1">
        <f t="shared" si="5"/>
        <v>13070.737591954115</v>
      </c>
      <c r="M111" s="1">
        <f t="shared" si="6"/>
        <v>114.3273265319981</v>
      </c>
      <c r="P111" s="1">
        <f t="shared" si="7"/>
        <v>0</v>
      </c>
    </row>
    <row r="112" spans="2:16" x14ac:dyDescent="0.2">
      <c r="B112" s="1">
        <v>6</v>
      </c>
      <c r="C112" s="1">
        <v>4</v>
      </c>
      <c r="D112" s="1">
        <v>1</v>
      </c>
      <c r="E112" s="1">
        <v>1383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f t="shared" si="8"/>
        <v>1185.4230534532728</v>
      </c>
      <c r="L112" s="1">
        <f t="shared" si="5"/>
        <v>39036.649806728288</v>
      </c>
      <c r="M112" s="1">
        <f t="shared" si="6"/>
        <v>197.57694654672719</v>
      </c>
      <c r="P112" s="1">
        <f t="shared" si="7"/>
        <v>0</v>
      </c>
    </row>
    <row r="113" spans="2:16" x14ac:dyDescent="0.2">
      <c r="B113" s="1">
        <v>6</v>
      </c>
      <c r="C113" s="1">
        <v>5</v>
      </c>
      <c r="D113" s="1">
        <v>2</v>
      </c>
      <c r="E113" s="1">
        <v>842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f t="shared" si="8"/>
        <v>922.72610596784682</v>
      </c>
      <c r="L113" s="1">
        <f t="shared" si="5"/>
        <v>6516.7041847320343</v>
      </c>
      <c r="M113" s="1">
        <f t="shared" si="6"/>
        <v>-80.72610596784682</v>
      </c>
      <c r="P113" s="1">
        <f t="shared" si="7"/>
        <v>1</v>
      </c>
    </row>
    <row r="114" spans="2:16" x14ac:dyDescent="0.2">
      <c r="B114" s="1">
        <v>6</v>
      </c>
      <c r="C114" s="1">
        <v>6</v>
      </c>
      <c r="D114" s="1">
        <v>3</v>
      </c>
      <c r="E114" s="1">
        <v>923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f t="shared" si="8"/>
        <v>912.53088753203065</v>
      </c>
      <c r="L114" s="1">
        <f t="shared" si="5"/>
        <v>109.60231586699136</v>
      </c>
      <c r="M114" s="1">
        <f t="shared" si="6"/>
        <v>10.469112467969353</v>
      </c>
      <c r="P114" s="1">
        <f t="shared" si="7"/>
        <v>1</v>
      </c>
    </row>
    <row r="115" spans="2:16" x14ac:dyDescent="0.2">
      <c r="B115" s="1">
        <v>6</v>
      </c>
      <c r="C115" s="1">
        <v>7</v>
      </c>
      <c r="D115" s="1">
        <v>4</v>
      </c>
      <c r="E115" s="1">
        <v>959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f t="shared" si="8"/>
        <v>956.22587007215543</v>
      </c>
      <c r="L115" s="1">
        <f t="shared" si="5"/>
        <v>7.6957968565629162</v>
      </c>
      <c r="M115" s="1">
        <f t="shared" si="6"/>
        <v>2.7741299278445695</v>
      </c>
      <c r="P115" s="1">
        <f t="shared" si="7"/>
        <v>0</v>
      </c>
    </row>
    <row r="116" spans="2:16" x14ac:dyDescent="0.2">
      <c r="B116" s="1">
        <v>6</v>
      </c>
      <c r="C116" s="1">
        <v>8</v>
      </c>
      <c r="D116" s="1">
        <v>5</v>
      </c>
      <c r="E116" s="1">
        <v>1820</v>
      </c>
      <c r="F116" s="1" t="s">
        <v>5</v>
      </c>
      <c r="G116" s="1">
        <v>1</v>
      </c>
      <c r="H116" s="1">
        <v>0</v>
      </c>
      <c r="I116" s="1">
        <v>0</v>
      </c>
      <c r="J116" s="1">
        <v>0</v>
      </c>
      <c r="K116" s="1">
        <f t="shared" si="8"/>
        <v>1777.9675554576456</v>
      </c>
      <c r="L116" s="1">
        <f t="shared" si="5"/>
        <v>1766.7263942060956</v>
      </c>
      <c r="M116" s="1">
        <f t="shared" si="6"/>
        <v>42.032444542354369</v>
      </c>
      <c r="P116" s="1">
        <f t="shared" si="7"/>
        <v>0</v>
      </c>
    </row>
    <row r="117" spans="2:16" x14ac:dyDescent="0.2">
      <c r="B117" s="1">
        <v>6</v>
      </c>
      <c r="C117" s="1">
        <v>11</v>
      </c>
      <c r="D117" s="1">
        <v>1</v>
      </c>
      <c r="E117" s="1">
        <v>1164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f t="shared" si="8"/>
        <v>1185.4230534532728</v>
      </c>
      <c r="L117" s="1">
        <f t="shared" si="5"/>
        <v>458.94721926178426</v>
      </c>
      <c r="M117" s="1">
        <f t="shared" si="6"/>
        <v>-21.423053453272814</v>
      </c>
      <c r="P117" s="1">
        <f t="shared" si="7"/>
        <v>1</v>
      </c>
    </row>
    <row r="118" spans="2:16" x14ac:dyDescent="0.2">
      <c r="B118" s="1">
        <v>6</v>
      </c>
      <c r="C118" s="1">
        <v>12</v>
      </c>
      <c r="D118" s="1">
        <v>2</v>
      </c>
      <c r="E118" s="1">
        <v>928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f t="shared" si="8"/>
        <v>922.72610596784682</v>
      </c>
      <c r="L118" s="1">
        <f t="shared" si="5"/>
        <v>27.813958262380925</v>
      </c>
      <c r="M118" s="1">
        <f t="shared" si="6"/>
        <v>5.27389403215318</v>
      </c>
      <c r="P118" s="1">
        <f t="shared" si="7"/>
        <v>1</v>
      </c>
    </row>
    <row r="119" spans="2:16" x14ac:dyDescent="0.2">
      <c r="B119" s="1">
        <v>6</v>
      </c>
      <c r="C119" s="1">
        <v>14</v>
      </c>
      <c r="D119" s="1">
        <v>4</v>
      </c>
      <c r="E119" s="1">
        <v>919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f t="shared" si="8"/>
        <v>956.22587007215543</v>
      </c>
      <c r="L119" s="1">
        <f t="shared" si="5"/>
        <v>1385.7654026289974</v>
      </c>
      <c r="M119" s="1">
        <f t="shared" si="6"/>
        <v>-37.225870072155431</v>
      </c>
      <c r="P119" s="1">
        <f t="shared" si="7"/>
        <v>1</v>
      </c>
    </row>
    <row r="120" spans="2:16" x14ac:dyDescent="0.2">
      <c r="B120" s="1">
        <v>6</v>
      </c>
      <c r="C120" s="1">
        <v>15</v>
      </c>
      <c r="D120" s="1">
        <v>5</v>
      </c>
      <c r="E120" s="1">
        <v>1460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f t="shared" si="8"/>
        <v>1409.6264931573146</v>
      </c>
      <c r="L120" s="1">
        <f t="shared" si="5"/>
        <v>2537.4901916300728</v>
      </c>
      <c r="M120" s="1">
        <f t="shared" si="6"/>
        <v>50.373506842685401</v>
      </c>
      <c r="P120" s="1">
        <f t="shared" si="7"/>
        <v>1</v>
      </c>
    </row>
    <row r="121" spans="2:16" x14ac:dyDescent="0.2">
      <c r="B121" s="1">
        <v>6</v>
      </c>
      <c r="C121" s="1">
        <v>18</v>
      </c>
      <c r="D121" s="1">
        <v>1</v>
      </c>
      <c r="E121" s="1">
        <v>1081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f t="shared" si="8"/>
        <v>1185.4230534532728</v>
      </c>
      <c r="L121" s="1">
        <f t="shared" si="5"/>
        <v>10904.174092505071</v>
      </c>
      <c r="M121" s="1">
        <f t="shared" si="6"/>
        <v>-104.42305345327281</v>
      </c>
      <c r="P121" s="1">
        <f t="shared" si="7"/>
        <v>1</v>
      </c>
    </row>
    <row r="122" spans="2:16" x14ac:dyDescent="0.2">
      <c r="B122" s="1">
        <v>6</v>
      </c>
      <c r="C122" s="1">
        <v>19</v>
      </c>
      <c r="D122" s="1">
        <v>2</v>
      </c>
      <c r="E122" s="1">
        <v>993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f t="shared" ref="K122:K153" si="9">$O$25+VLOOKUP(B122,$N$13:$O$24,2)+VLOOKUP(D122,$N$4:$O$8,2)+G122*$O$9+H122*$O$10+I122*$O$11+J122*$O$12+IF(C122=1,$O$26,IF(C122=2,$O$27,IF(C122=3,$O$28,0)))</f>
        <v>922.72610596784682</v>
      </c>
      <c r="L122" s="1">
        <f t="shared" si="5"/>
        <v>4938.4201824422944</v>
      </c>
      <c r="M122" s="1">
        <f t="shared" si="6"/>
        <v>70.27389403215318</v>
      </c>
      <c r="P122" s="1">
        <f t="shared" si="7"/>
        <v>1</v>
      </c>
    </row>
    <row r="123" spans="2:16" x14ac:dyDescent="0.2">
      <c r="B123" s="1">
        <v>6</v>
      </c>
      <c r="C123" s="1">
        <v>20</v>
      </c>
      <c r="D123" s="1">
        <v>3</v>
      </c>
      <c r="E123" s="1">
        <v>862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f t="shared" si="9"/>
        <v>912.53088753203065</v>
      </c>
      <c r="L123" s="1">
        <f t="shared" si="5"/>
        <v>2553.3705947747303</v>
      </c>
      <c r="M123" s="1">
        <f t="shared" si="6"/>
        <v>-50.530887532030647</v>
      </c>
      <c r="P123" s="1">
        <f t="shared" si="7"/>
        <v>1</v>
      </c>
    </row>
    <row r="124" spans="2:16" x14ac:dyDescent="0.2">
      <c r="B124" s="1">
        <v>6</v>
      </c>
      <c r="C124" s="1">
        <v>21</v>
      </c>
      <c r="D124" s="1">
        <v>4</v>
      </c>
      <c r="E124" s="1">
        <v>900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f t="shared" si="9"/>
        <v>956.22587007215543</v>
      </c>
      <c r="L124" s="1">
        <f t="shared" si="5"/>
        <v>3161.3484653709038</v>
      </c>
      <c r="M124" s="1">
        <f t="shared" si="6"/>
        <v>-56.225870072155431</v>
      </c>
      <c r="P124" s="1">
        <f t="shared" si="7"/>
        <v>0</v>
      </c>
    </row>
    <row r="125" spans="2:16" x14ac:dyDescent="0.2">
      <c r="B125" s="1">
        <v>6</v>
      </c>
      <c r="C125" s="1">
        <v>22</v>
      </c>
      <c r="D125" s="1">
        <v>5</v>
      </c>
      <c r="E125" s="1">
        <v>1769</v>
      </c>
      <c r="F125" s="1" t="s">
        <v>5</v>
      </c>
      <c r="G125" s="1">
        <v>1</v>
      </c>
      <c r="H125" s="1">
        <v>0</v>
      </c>
      <c r="I125" s="1">
        <v>0</v>
      </c>
      <c r="J125" s="1">
        <v>0</v>
      </c>
      <c r="K125" s="1">
        <f t="shared" si="9"/>
        <v>1777.9675554576456</v>
      </c>
      <c r="L125" s="1">
        <f t="shared" si="5"/>
        <v>80.417050885949934</v>
      </c>
      <c r="M125" s="1">
        <f t="shared" si="6"/>
        <v>-8.9675554576456307</v>
      </c>
      <c r="P125" s="1">
        <f t="shared" si="7"/>
        <v>0</v>
      </c>
    </row>
    <row r="126" spans="2:16" x14ac:dyDescent="0.2">
      <c r="B126" s="1">
        <v>6</v>
      </c>
      <c r="C126" s="1">
        <v>25</v>
      </c>
      <c r="D126" s="1">
        <v>1</v>
      </c>
      <c r="E126" s="1">
        <v>1059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f t="shared" si="9"/>
        <v>1185.4230534532728</v>
      </c>
      <c r="L126" s="1">
        <f t="shared" si="5"/>
        <v>15982.788444449076</v>
      </c>
      <c r="M126" s="1">
        <f t="shared" si="6"/>
        <v>-126.42305345327281</v>
      </c>
      <c r="P126" s="1">
        <f t="shared" si="7"/>
        <v>0</v>
      </c>
    </row>
    <row r="127" spans="2:16" x14ac:dyDescent="0.2">
      <c r="B127" s="1">
        <v>6</v>
      </c>
      <c r="C127" s="1">
        <v>26</v>
      </c>
      <c r="D127" s="1">
        <v>2</v>
      </c>
      <c r="E127" s="1">
        <v>924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f t="shared" si="9"/>
        <v>922.72610596784682</v>
      </c>
      <c r="L127" s="1">
        <f t="shared" si="5"/>
        <v>1.6228060051554871</v>
      </c>
      <c r="M127" s="1">
        <f t="shared" si="6"/>
        <v>1.27389403215318</v>
      </c>
      <c r="P127" s="1">
        <f t="shared" si="7"/>
        <v>1</v>
      </c>
    </row>
    <row r="128" spans="2:16" x14ac:dyDescent="0.2">
      <c r="B128" s="1">
        <v>6</v>
      </c>
      <c r="C128" s="1">
        <v>27</v>
      </c>
      <c r="D128" s="1">
        <v>3</v>
      </c>
      <c r="E128" s="1">
        <v>859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f t="shared" si="9"/>
        <v>912.53088753203065</v>
      </c>
      <c r="L128" s="1">
        <f t="shared" si="5"/>
        <v>2865.5559199669142</v>
      </c>
      <c r="M128" s="1">
        <f t="shared" si="6"/>
        <v>-53.530887532030647</v>
      </c>
      <c r="P128" s="1">
        <f t="shared" si="7"/>
        <v>1</v>
      </c>
    </row>
    <row r="129" spans="2:16" x14ac:dyDescent="0.2">
      <c r="B129" s="1">
        <v>6</v>
      </c>
      <c r="C129" s="1">
        <v>28</v>
      </c>
      <c r="D129" s="1">
        <v>4</v>
      </c>
      <c r="E129" s="1">
        <v>805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f t="shared" si="9"/>
        <v>956.22587007215543</v>
      </c>
      <c r="L129" s="1">
        <f t="shared" si="5"/>
        <v>22869.263779080437</v>
      </c>
      <c r="M129" s="1">
        <f t="shared" si="6"/>
        <v>-151.22587007215543</v>
      </c>
      <c r="P129" s="1">
        <f t="shared" si="7"/>
        <v>0</v>
      </c>
    </row>
    <row r="130" spans="2:16" x14ac:dyDescent="0.2">
      <c r="B130" s="1">
        <v>6</v>
      </c>
      <c r="C130" s="1">
        <v>29</v>
      </c>
      <c r="D130" s="1">
        <v>5</v>
      </c>
      <c r="E130" s="1">
        <v>1606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f t="shared" si="9"/>
        <v>1409.6264931573146</v>
      </c>
      <c r="L130" s="1">
        <f t="shared" si="5"/>
        <v>38562.554189694209</v>
      </c>
      <c r="M130" s="1">
        <f t="shared" si="6"/>
        <v>196.3735068426854</v>
      </c>
      <c r="P130" s="1">
        <f t="shared" si="7"/>
        <v>1</v>
      </c>
    </row>
    <row r="131" spans="2:16" x14ac:dyDescent="0.2">
      <c r="B131" s="1">
        <v>7</v>
      </c>
      <c r="C131" s="1">
        <v>2</v>
      </c>
      <c r="D131" s="1">
        <v>1</v>
      </c>
      <c r="E131" s="1">
        <v>1648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f t="shared" si="9"/>
        <v>1505.6068529345935</v>
      </c>
      <c r="L131" s="1">
        <f t="shared" si="5"/>
        <v>20275.808331190496</v>
      </c>
      <c r="M131" s="1">
        <f t="shared" si="6"/>
        <v>142.39314706540654</v>
      </c>
      <c r="P131" s="1">
        <f t="shared" si="7"/>
        <v>0</v>
      </c>
    </row>
    <row r="132" spans="2:16" x14ac:dyDescent="0.2">
      <c r="B132" s="1">
        <v>7</v>
      </c>
      <c r="C132" s="1">
        <v>3</v>
      </c>
      <c r="D132" s="1">
        <v>2</v>
      </c>
      <c r="E132" s="1">
        <v>1372</v>
      </c>
      <c r="F132" s="1" t="s">
        <v>7</v>
      </c>
      <c r="G132" s="1">
        <v>0</v>
      </c>
      <c r="H132" s="1">
        <v>0</v>
      </c>
      <c r="I132" s="1">
        <v>1</v>
      </c>
      <c r="J132" s="1">
        <v>0</v>
      </c>
      <c r="K132" s="1">
        <f t="shared" si="9"/>
        <v>1464.0504769836205</v>
      </c>
      <c r="L132" s="1">
        <f t="shared" ref="L132:L195" si="10">(E132-K132)^2</f>
        <v>8473.2903129120386</v>
      </c>
      <c r="M132" s="1">
        <f t="shared" ref="M132:M195" si="11">E132-K132</f>
        <v>-92.050476983620456</v>
      </c>
      <c r="P132" s="1">
        <f t="shared" si="7"/>
        <v>1</v>
      </c>
    </row>
    <row r="133" spans="2:16" x14ac:dyDescent="0.2">
      <c r="B133" s="1">
        <v>7</v>
      </c>
      <c r="C133" s="1">
        <v>5</v>
      </c>
      <c r="D133" s="1">
        <v>4</v>
      </c>
      <c r="E133" s="1">
        <v>1283</v>
      </c>
      <c r="F133" s="1" t="s">
        <v>8</v>
      </c>
      <c r="G133" s="1">
        <v>0</v>
      </c>
      <c r="H133" s="1">
        <v>0</v>
      </c>
      <c r="I133" s="1">
        <v>0</v>
      </c>
      <c r="J133" s="1">
        <v>1</v>
      </c>
      <c r="K133" s="1">
        <f t="shared" si="9"/>
        <v>1400.6622101322705</v>
      </c>
      <c r="L133" s="1">
        <f t="shared" si="10"/>
        <v>13844.395693210579</v>
      </c>
      <c r="M133" s="1">
        <f t="shared" si="11"/>
        <v>-117.6622101322705</v>
      </c>
      <c r="P133" s="1">
        <f t="shared" si="7"/>
        <v>0</v>
      </c>
    </row>
    <row r="134" spans="2:16" x14ac:dyDescent="0.2">
      <c r="B134" s="1">
        <v>7</v>
      </c>
      <c r="C134" s="1">
        <v>6</v>
      </c>
      <c r="D134" s="1">
        <v>5</v>
      </c>
      <c r="E134" s="1">
        <v>1740</v>
      </c>
      <c r="F134" s="1" t="s">
        <v>5</v>
      </c>
      <c r="G134" s="1">
        <v>1</v>
      </c>
      <c r="H134" s="1">
        <v>0</v>
      </c>
      <c r="I134" s="1">
        <v>0</v>
      </c>
      <c r="J134" s="1">
        <v>0</v>
      </c>
      <c r="K134" s="1">
        <f t="shared" si="9"/>
        <v>1744.5517280358504</v>
      </c>
      <c r="L134" s="1">
        <f t="shared" si="10"/>
        <v>20.718228112346303</v>
      </c>
      <c r="M134" s="1">
        <f t="shared" si="11"/>
        <v>-4.551728035850374</v>
      </c>
      <c r="P134" s="1">
        <f t="shared" ref="P134:P197" si="12">IF(M134*M133&lt;0,1,0)</f>
        <v>0</v>
      </c>
    </row>
    <row r="135" spans="2:16" x14ac:dyDescent="0.2">
      <c r="B135" s="1">
        <v>7</v>
      </c>
      <c r="C135" s="1">
        <v>9</v>
      </c>
      <c r="D135" s="1">
        <v>1</v>
      </c>
      <c r="E135" s="1">
        <v>1195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f t="shared" si="9"/>
        <v>1152.0072260314778</v>
      </c>
      <c r="L135" s="1">
        <f t="shared" si="10"/>
        <v>1848.3786135084415</v>
      </c>
      <c r="M135" s="1">
        <f t="shared" si="11"/>
        <v>42.992773968522215</v>
      </c>
      <c r="P135" s="1">
        <f t="shared" si="12"/>
        <v>1</v>
      </c>
    </row>
    <row r="136" spans="2:16" x14ac:dyDescent="0.2">
      <c r="B136" s="1">
        <v>7</v>
      </c>
      <c r="C136" s="1">
        <v>10</v>
      </c>
      <c r="D136" s="1">
        <v>2</v>
      </c>
      <c r="E136" s="1">
        <v>880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f t="shared" si="9"/>
        <v>889.31027854605179</v>
      </c>
      <c r="L136" s="1">
        <f t="shared" si="10"/>
        <v>86.681286605072245</v>
      </c>
      <c r="M136" s="1">
        <f t="shared" si="11"/>
        <v>-9.3102785460517907</v>
      </c>
      <c r="P136" s="1">
        <f t="shared" si="12"/>
        <v>1</v>
      </c>
    </row>
    <row r="137" spans="2:16" x14ac:dyDescent="0.2">
      <c r="B137" s="1">
        <v>7</v>
      </c>
      <c r="C137" s="1">
        <v>11</v>
      </c>
      <c r="D137" s="1">
        <v>3</v>
      </c>
      <c r="E137" s="1">
        <v>855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f t="shared" si="9"/>
        <v>879.11506011023562</v>
      </c>
      <c r="L137" s="1">
        <f t="shared" si="10"/>
        <v>581.53612412027712</v>
      </c>
      <c r="M137" s="1">
        <f t="shared" si="11"/>
        <v>-24.115060110235618</v>
      </c>
      <c r="P137" s="1">
        <f t="shared" si="12"/>
        <v>0</v>
      </c>
    </row>
    <row r="138" spans="2:16" x14ac:dyDescent="0.2">
      <c r="B138" s="1">
        <v>7</v>
      </c>
      <c r="C138" s="1">
        <v>12</v>
      </c>
      <c r="D138" s="1">
        <v>4</v>
      </c>
      <c r="E138" s="1">
        <v>955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f t="shared" si="9"/>
        <v>922.8100426503604</v>
      </c>
      <c r="L138" s="1">
        <f t="shared" si="10"/>
        <v>1036.1933541716164</v>
      </c>
      <c r="M138" s="1">
        <f t="shared" si="11"/>
        <v>32.189957349639599</v>
      </c>
      <c r="P138" s="1">
        <f t="shared" si="12"/>
        <v>1</v>
      </c>
    </row>
    <row r="139" spans="2:16" x14ac:dyDescent="0.2">
      <c r="B139" s="1">
        <v>7</v>
      </c>
      <c r="C139" s="1">
        <v>13</v>
      </c>
      <c r="D139" s="1">
        <v>5</v>
      </c>
      <c r="E139" s="1">
        <v>1466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f t="shared" si="9"/>
        <v>1376.2106657355193</v>
      </c>
      <c r="L139" s="1">
        <f t="shared" si="10"/>
        <v>8062.12454765864</v>
      </c>
      <c r="M139" s="1">
        <f t="shared" si="11"/>
        <v>89.789334264480658</v>
      </c>
      <c r="P139" s="1">
        <f t="shared" si="12"/>
        <v>0</v>
      </c>
    </row>
    <row r="140" spans="2:16" x14ac:dyDescent="0.2">
      <c r="B140" s="1">
        <v>7</v>
      </c>
      <c r="C140" s="1">
        <v>16</v>
      </c>
      <c r="D140" s="1">
        <v>1</v>
      </c>
      <c r="E140" s="1">
        <v>1290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f t="shared" si="9"/>
        <v>1152.0072260314778</v>
      </c>
      <c r="L140" s="1">
        <f t="shared" si="10"/>
        <v>19042.005667527661</v>
      </c>
      <c r="M140" s="1">
        <f t="shared" si="11"/>
        <v>137.99277396852222</v>
      </c>
      <c r="P140" s="1">
        <f t="shared" si="12"/>
        <v>0</v>
      </c>
    </row>
    <row r="141" spans="2:16" x14ac:dyDescent="0.2">
      <c r="B141" s="1">
        <v>7</v>
      </c>
      <c r="C141" s="1">
        <v>17</v>
      </c>
      <c r="D141" s="1">
        <v>2</v>
      </c>
      <c r="E141" s="1">
        <v>968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f t="shared" si="9"/>
        <v>889.31027854605179</v>
      </c>
      <c r="L141" s="1">
        <f t="shared" si="10"/>
        <v>6192.0722624999571</v>
      </c>
      <c r="M141" s="1">
        <f t="shared" si="11"/>
        <v>78.689721453948209</v>
      </c>
      <c r="P141" s="1">
        <f t="shared" si="12"/>
        <v>0</v>
      </c>
    </row>
    <row r="142" spans="2:16" x14ac:dyDescent="0.2">
      <c r="B142" s="1">
        <v>7</v>
      </c>
      <c r="C142" s="1">
        <v>18</v>
      </c>
      <c r="D142" s="1">
        <v>3</v>
      </c>
      <c r="E142" s="1">
        <v>831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f t="shared" si="9"/>
        <v>879.11506011023562</v>
      </c>
      <c r="L142" s="1">
        <f t="shared" si="10"/>
        <v>2315.0590094115869</v>
      </c>
      <c r="M142" s="1">
        <f t="shared" si="11"/>
        <v>-48.115060110235618</v>
      </c>
      <c r="P142" s="1">
        <f t="shared" si="12"/>
        <v>1</v>
      </c>
    </row>
    <row r="143" spans="2:16" x14ac:dyDescent="0.2">
      <c r="B143" s="1">
        <v>7</v>
      </c>
      <c r="C143" s="1">
        <v>19</v>
      </c>
      <c r="D143" s="1">
        <v>4</v>
      </c>
      <c r="E143" s="1">
        <v>838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f t="shared" si="9"/>
        <v>922.8100426503604</v>
      </c>
      <c r="L143" s="1">
        <f t="shared" si="10"/>
        <v>7192.7433343559505</v>
      </c>
      <c r="M143" s="1">
        <f t="shared" si="11"/>
        <v>-84.810042650360401</v>
      </c>
      <c r="P143" s="1">
        <f t="shared" si="12"/>
        <v>0</v>
      </c>
    </row>
    <row r="144" spans="2:16" x14ac:dyDescent="0.2">
      <c r="B144" s="1">
        <v>7</v>
      </c>
      <c r="C144" s="1">
        <v>20</v>
      </c>
      <c r="D144" s="1">
        <v>5</v>
      </c>
      <c r="E144" s="1">
        <v>1747</v>
      </c>
      <c r="F144" s="1" t="s">
        <v>5</v>
      </c>
      <c r="G144" s="1">
        <v>1</v>
      </c>
      <c r="H144" s="1">
        <v>0</v>
      </c>
      <c r="I144" s="1">
        <v>0</v>
      </c>
      <c r="J144" s="1">
        <v>0</v>
      </c>
      <c r="K144" s="1">
        <f t="shared" si="9"/>
        <v>1744.5517280358504</v>
      </c>
      <c r="L144" s="1">
        <f t="shared" si="10"/>
        <v>5.9940356104410677</v>
      </c>
      <c r="M144" s="1">
        <f t="shared" si="11"/>
        <v>2.448271964149626</v>
      </c>
      <c r="P144" s="1">
        <f t="shared" si="12"/>
        <v>1</v>
      </c>
    </row>
    <row r="145" spans="2:16" x14ac:dyDescent="0.2">
      <c r="B145" s="1">
        <v>7</v>
      </c>
      <c r="C145" s="1">
        <v>23</v>
      </c>
      <c r="D145" s="1">
        <v>1</v>
      </c>
      <c r="E145" s="1">
        <v>1182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f t="shared" si="9"/>
        <v>1152.0072260314778</v>
      </c>
      <c r="L145" s="1">
        <f t="shared" si="10"/>
        <v>899.5664903268638</v>
      </c>
      <c r="M145" s="1">
        <f t="shared" si="11"/>
        <v>29.992773968522215</v>
      </c>
      <c r="P145" s="1">
        <f t="shared" si="12"/>
        <v>0</v>
      </c>
    </row>
    <row r="146" spans="2:16" x14ac:dyDescent="0.2">
      <c r="B146" s="1">
        <v>7</v>
      </c>
      <c r="C146" s="1">
        <v>24</v>
      </c>
      <c r="D146" s="1">
        <v>2</v>
      </c>
      <c r="E146" s="1">
        <v>842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f t="shared" si="9"/>
        <v>889.31027854605179</v>
      </c>
      <c r="L146" s="1">
        <f t="shared" si="10"/>
        <v>2238.2624561050084</v>
      </c>
      <c r="M146" s="1">
        <f t="shared" si="11"/>
        <v>-47.310278546051791</v>
      </c>
      <c r="P146" s="1">
        <f t="shared" si="12"/>
        <v>1</v>
      </c>
    </row>
    <row r="147" spans="2:16" x14ac:dyDescent="0.2">
      <c r="B147" s="1">
        <v>7</v>
      </c>
      <c r="C147" s="1">
        <v>25</v>
      </c>
      <c r="D147" s="1">
        <v>3</v>
      </c>
      <c r="E147" s="1">
        <v>818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f t="shared" si="9"/>
        <v>879.11506011023562</v>
      </c>
      <c r="L147" s="1">
        <f t="shared" si="10"/>
        <v>3735.0505722777129</v>
      </c>
      <c r="M147" s="1">
        <f t="shared" si="11"/>
        <v>-61.115060110235618</v>
      </c>
      <c r="P147" s="1">
        <f t="shared" si="12"/>
        <v>0</v>
      </c>
    </row>
    <row r="148" spans="2:16" x14ac:dyDescent="0.2">
      <c r="B148" s="1">
        <v>7</v>
      </c>
      <c r="C148" s="1">
        <v>26</v>
      </c>
      <c r="D148" s="1">
        <v>4</v>
      </c>
      <c r="E148" s="1">
        <v>822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f t="shared" si="9"/>
        <v>922.8100426503604</v>
      </c>
      <c r="L148" s="1">
        <f t="shared" si="10"/>
        <v>10162.664699167482</v>
      </c>
      <c r="M148" s="1">
        <f t="shared" si="11"/>
        <v>-100.8100426503604</v>
      </c>
      <c r="P148" s="1">
        <f t="shared" si="12"/>
        <v>0</v>
      </c>
    </row>
    <row r="149" spans="2:16" x14ac:dyDescent="0.2">
      <c r="B149" s="1">
        <v>7</v>
      </c>
      <c r="C149" s="1">
        <v>27</v>
      </c>
      <c r="D149" s="1">
        <v>5</v>
      </c>
      <c r="E149" s="1">
        <v>1278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f t="shared" si="9"/>
        <v>1376.2106657355193</v>
      </c>
      <c r="L149" s="1">
        <f t="shared" si="10"/>
        <v>9645.3348642139135</v>
      </c>
      <c r="M149" s="1">
        <f t="shared" si="11"/>
        <v>-98.210665735519342</v>
      </c>
      <c r="P149" s="1">
        <f t="shared" si="12"/>
        <v>0</v>
      </c>
    </row>
    <row r="150" spans="2:16" x14ac:dyDescent="0.2">
      <c r="B150" s="1">
        <v>7</v>
      </c>
      <c r="C150" s="1">
        <v>30</v>
      </c>
      <c r="D150" s="1">
        <v>1</v>
      </c>
      <c r="E150" s="1">
        <v>1184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f t="shared" si="9"/>
        <v>1152.0072260314778</v>
      </c>
      <c r="L150" s="1">
        <f t="shared" si="10"/>
        <v>1023.5375862009527</v>
      </c>
      <c r="M150" s="1">
        <f t="shared" si="11"/>
        <v>31.992773968522215</v>
      </c>
      <c r="P150" s="1">
        <f t="shared" si="12"/>
        <v>1</v>
      </c>
    </row>
    <row r="151" spans="2:16" x14ac:dyDescent="0.2">
      <c r="B151" s="1">
        <v>7</v>
      </c>
      <c r="C151" s="1">
        <v>31</v>
      </c>
      <c r="D151" s="1">
        <v>2</v>
      </c>
      <c r="E151" s="1">
        <v>989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f t="shared" si="9"/>
        <v>889.31027854605179</v>
      </c>
      <c r="L151" s="1">
        <f t="shared" si="10"/>
        <v>9938.0405635657826</v>
      </c>
      <c r="M151" s="1">
        <f t="shared" si="11"/>
        <v>99.689721453948209</v>
      </c>
      <c r="P151" s="1">
        <f t="shared" si="12"/>
        <v>0</v>
      </c>
    </row>
    <row r="152" spans="2:16" x14ac:dyDescent="0.2">
      <c r="B152" s="1">
        <v>8</v>
      </c>
      <c r="C152" s="1">
        <v>1</v>
      </c>
      <c r="D152" s="1">
        <v>3</v>
      </c>
      <c r="E152" s="1">
        <v>1506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f t="shared" si="9"/>
        <v>1390.0464551459986</v>
      </c>
      <c r="L152" s="1">
        <f t="shared" si="10"/>
        <v>13445.224564208913</v>
      </c>
      <c r="M152" s="1">
        <f t="shared" si="11"/>
        <v>115.95354485400139</v>
      </c>
      <c r="P152" s="1">
        <f t="shared" si="12"/>
        <v>0</v>
      </c>
    </row>
    <row r="153" spans="2:16" x14ac:dyDescent="0.2">
      <c r="B153" s="1">
        <v>8</v>
      </c>
      <c r="C153" s="1">
        <v>2</v>
      </c>
      <c r="D153" s="1">
        <v>4</v>
      </c>
      <c r="E153" s="1">
        <v>1155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f t="shared" si="9"/>
        <v>1243.2948842785518</v>
      </c>
      <c r="L153" s="1">
        <f t="shared" si="10"/>
        <v>7795.986589762847</v>
      </c>
      <c r="M153" s="1">
        <f t="shared" si="11"/>
        <v>-88.294884278551763</v>
      </c>
      <c r="P153" s="1">
        <f t="shared" si="12"/>
        <v>1</v>
      </c>
    </row>
    <row r="154" spans="2:16" x14ac:dyDescent="0.2">
      <c r="B154" s="1">
        <v>8</v>
      </c>
      <c r="C154" s="1">
        <v>3</v>
      </c>
      <c r="D154" s="1">
        <v>5</v>
      </c>
      <c r="E154" s="1">
        <v>1889</v>
      </c>
      <c r="F154" s="1" t="s">
        <v>5</v>
      </c>
      <c r="G154" s="1">
        <v>1</v>
      </c>
      <c r="H154" s="1">
        <v>0</v>
      </c>
      <c r="I154" s="1">
        <v>0</v>
      </c>
      <c r="J154" s="1">
        <v>0</v>
      </c>
      <c r="K154" s="1">
        <f t="shared" ref="K154:K185" si="13">$O$25+VLOOKUP(B154,$N$13:$O$24,2)+VLOOKUP(D154,$N$4:$O$8,2)+G154*$O$9+H154*$O$10+I154*$O$11+J154*$O$12+IF(C154=1,$O$26,IF(C154=2,$O$27,IF(C154=3,$O$28,0)))</f>
        <v>2013.5375394434486</v>
      </c>
      <c r="L154" s="1">
        <f t="shared" si="10"/>
        <v>15509.598730628521</v>
      </c>
      <c r="M154" s="1">
        <f t="shared" si="11"/>
        <v>-124.53753944344862</v>
      </c>
      <c r="P154" s="1">
        <f t="shared" si="12"/>
        <v>0</v>
      </c>
    </row>
    <row r="155" spans="2:16" x14ac:dyDescent="0.2">
      <c r="B155" s="1">
        <v>8</v>
      </c>
      <c r="C155" s="1">
        <v>6</v>
      </c>
      <c r="D155" s="1">
        <v>1</v>
      </c>
      <c r="E155" s="1">
        <v>1235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f t="shared" si="13"/>
        <v>1118.8924407565532</v>
      </c>
      <c r="L155" s="1">
        <f t="shared" si="10"/>
        <v>13480.965313470499</v>
      </c>
      <c r="M155" s="1">
        <f t="shared" si="11"/>
        <v>116.10755924344676</v>
      </c>
      <c r="P155" s="1">
        <f t="shared" si="12"/>
        <v>1</v>
      </c>
    </row>
    <row r="156" spans="2:16" x14ac:dyDescent="0.2">
      <c r="B156" s="1">
        <v>8</v>
      </c>
      <c r="C156" s="1">
        <v>7</v>
      </c>
      <c r="D156" s="1">
        <v>2</v>
      </c>
      <c r="E156" s="1">
        <v>957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f t="shared" si="13"/>
        <v>856.19549327112736</v>
      </c>
      <c r="L156" s="1">
        <f t="shared" si="10"/>
        <v>10161.54857685133</v>
      </c>
      <c r="M156" s="1">
        <f t="shared" si="11"/>
        <v>100.80450672887264</v>
      </c>
      <c r="P156" s="1">
        <f t="shared" si="12"/>
        <v>0</v>
      </c>
    </row>
    <row r="157" spans="2:16" x14ac:dyDescent="0.2">
      <c r="B157" s="1">
        <v>8</v>
      </c>
      <c r="C157" s="1">
        <v>8</v>
      </c>
      <c r="D157" s="1">
        <v>3</v>
      </c>
      <c r="E157" s="1">
        <v>891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f t="shared" si="13"/>
        <v>846.00027483531119</v>
      </c>
      <c r="L157" s="1">
        <f t="shared" si="10"/>
        <v>2024.9752648975275</v>
      </c>
      <c r="M157" s="1">
        <f t="shared" si="11"/>
        <v>44.999725164688812</v>
      </c>
      <c r="P157" s="1">
        <f t="shared" si="12"/>
        <v>0</v>
      </c>
    </row>
    <row r="158" spans="2:16" x14ac:dyDescent="0.2">
      <c r="B158" s="1">
        <v>8</v>
      </c>
      <c r="C158" s="1">
        <v>9</v>
      </c>
      <c r="D158" s="1">
        <v>4</v>
      </c>
      <c r="E158" s="1">
        <v>1067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f t="shared" si="13"/>
        <v>889.69525737543597</v>
      </c>
      <c r="L158" s="1">
        <f t="shared" si="10"/>
        <v>31436.971757162893</v>
      </c>
      <c r="M158" s="1">
        <f t="shared" si="11"/>
        <v>177.30474262456403</v>
      </c>
      <c r="P158" s="1">
        <f t="shared" si="12"/>
        <v>0</v>
      </c>
    </row>
    <row r="159" spans="2:16" x14ac:dyDescent="0.2">
      <c r="B159" s="1">
        <v>8</v>
      </c>
      <c r="C159" s="1">
        <v>10</v>
      </c>
      <c r="D159" s="1">
        <v>5</v>
      </c>
      <c r="E159" s="1">
        <v>1475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f t="shared" si="13"/>
        <v>1343.095880460595</v>
      </c>
      <c r="L159" s="1">
        <f t="shared" si="10"/>
        <v>17398.696751465635</v>
      </c>
      <c r="M159" s="1">
        <f t="shared" si="11"/>
        <v>131.90411953940497</v>
      </c>
      <c r="P159" s="1">
        <f t="shared" si="12"/>
        <v>0</v>
      </c>
    </row>
    <row r="160" spans="2:16" x14ac:dyDescent="0.2">
      <c r="B160" s="1">
        <v>8</v>
      </c>
      <c r="C160" s="1">
        <v>13</v>
      </c>
      <c r="D160" s="1">
        <v>1</v>
      </c>
      <c r="E160" s="1">
        <v>1051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f>$O$25+VLOOKUP(B160,$N$13:$O$24,2)+VLOOKUP(D160,$N$4:$O$8,2)+G160*$O$9+H160*$O$10+I160*$O$11+J160*$O$12+IF(C160=1,$O$26,IF(C160=2,$O$27,IF(C160=3,$O$28,0)))+$O$38</f>
        <v>1118.8924407565532</v>
      </c>
      <c r="L160" s="1">
        <f t="shared" si="10"/>
        <v>4609.3835118820916</v>
      </c>
      <c r="M160" s="1">
        <f t="shared" si="11"/>
        <v>-67.892440756553242</v>
      </c>
      <c r="P160" s="1">
        <f t="shared" si="12"/>
        <v>1</v>
      </c>
    </row>
    <row r="161" spans="2:16" x14ac:dyDescent="0.2">
      <c r="B161" s="1">
        <v>8</v>
      </c>
      <c r="C161" s="1">
        <v>14</v>
      </c>
      <c r="D161" s="1">
        <v>2</v>
      </c>
      <c r="E161" s="1">
        <v>742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f>$O$25+VLOOKUP(B161,$N$13:$O$24,2)+VLOOKUP(D161,$N$4:$O$8,2)+G161*$O$9+H161*$O$10+I161*$O$11+J161*$O$12+IF(C161=1,$O$26,IF(C161=2,$O$27,IF(C161=3,$O$28,0)))+$O$38</f>
        <v>856.19549327112736</v>
      </c>
      <c r="L161" s="1">
        <f t="shared" si="10"/>
        <v>13040.610683436094</v>
      </c>
      <c r="M161" s="1">
        <f t="shared" si="11"/>
        <v>-114.19549327112736</v>
      </c>
      <c r="P161" s="1">
        <f t="shared" si="12"/>
        <v>0</v>
      </c>
    </row>
    <row r="162" spans="2:16" x14ac:dyDescent="0.2">
      <c r="B162" s="1">
        <v>8</v>
      </c>
      <c r="C162" s="1">
        <v>15</v>
      </c>
      <c r="D162" s="1">
        <v>3</v>
      </c>
      <c r="E162" s="1">
        <v>903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f>$O$25+VLOOKUP(B162,$N$13:$O$24,2)+VLOOKUP(D162,$N$4:$O$8,2)+G162*$O$9+H162*$O$10+I162*$O$11+J162*$O$12+IF(C162=1,$O$26,IF(C162=2,$O$27,IF(C162=3,$O$28,0)))+$O$38</f>
        <v>846.00027483531119</v>
      </c>
      <c r="L162" s="1">
        <f t="shared" si="10"/>
        <v>3248.9686688500592</v>
      </c>
      <c r="M162" s="1">
        <f t="shared" si="11"/>
        <v>56.999725164688812</v>
      </c>
      <c r="P162" s="1">
        <f t="shared" si="12"/>
        <v>1</v>
      </c>
    </row>
    <row r="163" spans="2:16" x14ac:dyDescent="0.2">
      <c r="B163" s="1">
        <v>8</v>
      </c>
      <c r="C163" s="1">
        <v>16</v>
      </c>
      <c r="D163" s="1">
        <v>4</v>
      </c>
      <c r="E163" s="1">
        <v>793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f>$O$25+VLOOKUP(B163,$N$13:$O$24,2)+VLOOKUP(D163,$N$4:$O$8,2)+G163*$O$9+H163*$O$10+I163*$O$11+J163*$O$12+IF(C163=1,$O$26,IF(C163=2,$O$27,IF(C163=3,$O$28,0)))+$O$38</f>
        <v>889.69525737543597</v>
      </c>
      <c r="L163" s="1">
        <f t="shared" si="10"/>
        <v>9349.9727989018047</v>
      </c>
      <c r="M163" s="1">
        <f t="shared" si="11"/>
        <v>-96.695257375435972</v>
      </c>
      <c r="P163" s="1">
        <f t="shared" si="12"/>
        <v>1</v>
      </c>
    </row>
    <row r="164" spans="2:16" x14ac:dyDescent="0.2">
      <c r="B164" s="1">
        <v>8</v>
      </c>
      <c r="C164" s="1">
        <v>17</v>
      </c>
      <c r="D164" s="1">
        <v>5</v>
      </c>
      <c r="E164" s="1">
        <v>1515</v>
      </c>
      <c r="F164" s="1" t="s">
        <v>5</v>
      </c>
      <c r="G164" s="1">
        <v>1</v>
      </c>
      <c r="H164" s="1">
        <v>0</v>
      </c>
      <c r="I164" s="1">
        <v>0</v>
      </c>
      <c r="J164" s="1">
        <v>0</v>
      </c>
      <c r="K164" s="1">
        <f>$O$25+VLOOKUP(B164,$N$13:$O$24,2)+VLOOKUP(D164,$N$4:$O$8,2)+G164*$O$9+H164*$O$10+I164*$O$11+J164*$O$12+IF(C164=1,$O$26,IF(C164=2,$O$27,IF(C164=3,$O$28,0)))+$O$38</f>
        <v>1711.4369427609258</v>
      </c>
      <c r="L164" s="1">
        <f t="shared" si="10"/>
        <v>38587.472481259254</v>
      </c>
      <c r="M164" s="1">
        <f t="shared" si="11"/>
        <v>-196.43694276092583</v>
      </c>
      <c r="P164" s="1">
        <f t="shared" si="12"/>
        <v>0</v>
      </c>
    </row>
    <row r="165" spans="2:16" x14ac:dyDescent="0.2">
      <c r="B165" s="1">
        <v>8</v>
      </c>
      <c r="C165" s="1">
        <v>20</v>
      </c>
      <c r="D165" s="1">
        <v>1</v>
      </c>
      <c r="E165" s="1">
        <v>1127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f t="shared" si="13"/>
        <v>1118.8924407565532</v>
      </c>
      <c r="L165" s="1">
        <f t="shared" si="10"/>
        <v>65.732516885998962</v>
      </c>
      <c r="M165" s="1">
        <f t="shared" si="11"/>
        <v>8.107559243446758</v>
      </c>
      <c r="P165" s="1">
        <f t="shared" si="12"/>
        <v>1</v>
      </c>
    </row>
    <row r="166" spans="2:16" x14ac:dyDescent="0.2">
      <c r="B166" s="1">
        <v>8</v>
      </c>
      <c r="C166" s="1">
        <v>21</v>
      </c>
      <c r="D166" s="1">
        <v>2</v>
      </c>
      <c r="E166" s="1">
        <v>860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f t="shared" si="13"/>
        <v>856.19549327112736</v>
      </c>
      <c r="L166" s="1">
        <f t="shared" si="10"/>
        <v>14.474271450037184</v>
      </c>
      <c r="M166" s="1">
        <f t="shared" si="11"/>
        <v>3.8045067288726386</v>
      </c>
      <c r="P166" s="1">
        <f t="shared" si="12"/>
        <v>0</v>
      </c>
    </row>
    <row r="167" spans="2:16" x14ac:dyDescent="0.2">
      <c r="B167" s="1">
        <v>8</v>
      </c>
      <c r="C167" s="1">
        <v>22</v>
      </c>
      <c r="D167" s="1">
        <v>3</v>
      </c>
      <c r="E167" s="1">
        <v>778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f t="shared" si="13"/>
        <v>846.00027483531119</v>
      </c>
      <c r="L167" s="1">
        <f t="shared" si="10"/>
        <v>4624.0373776778561</v>
      </c>
      <c r="M167" s="1">
        <f t="shared" si="11"/>
        <v>-68.000274835311188</v>
      </c>
      <c r="P167" s="1">
        <f t="shared" si="12"/>
        <v>1</v>
      </c>
    </row>
    <row r="168" spans="2:16" x14ac:dyDescent="0.2">
      <c r="B168" s="1">
        <v>8</v>
      </c>
      <c r="C168" s="1">
        <v>23</v>
      </c>
      <c r="D168" s="1">
        <v>4</v>
      </c>
      <c r="E168" s="1">
        <v>784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f>$O$25+VLOOKUP(B168,$N$13:$O$24,2)+VLOOKUP(D168,$N$4:$O$8,2)+G168*$O$9+H168*$O$10+I168*$O$11+J168*$O$12+IF(C168=1,$O$26,IF(C168=2,$O$27,IF(C168=3,$O$28,0)))+$O$36</f>
        <v>724.57805762448118</v>
      </c>
      <c r="L168" s="1">
        <f t="shared" si="10"/>
        <v>3530.9672356794799</v>
      </c>
      <c r="M168" s="1">
        <f t="shared" si="11"/>
        <v>59.421942375518825</v>
      </c>
      <c r="P168" s="1">
        <f t="shared" si="12"/>
        <v>1</v>
      </c>
    </row>
    <row r="169" spans="2:16" x14ac:dyDescent="0.2">
      <c r="B169" s="1">
        <v>8</v>
      </c>
      <c r="C169" s="1">
        <v>24</v>
      </c>
      <c r="D169" s="1">
        <v>5</v>
      </c>
      <c r="E169" s="1">
        <v>1060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f t="shared" ref="K169:K174" si="14">$O$25+VLOOKUP(B169,$N$13:$O$24,2)+VLOOKUP(D169,$N$4:$O$8,2)+G169*$O$9+H169*$O$10+I169*$O$11+J169*$O$12+IF(C169=1,$O$26,IF(C169=2,$O$27,IF(C169=3,$O$28,0)))+$O$36</f>
        <v>1177.9786807096402</v>
      </c>
      <c r="L169" s="1">
        <f t="shared" si="10"/>
        <v>13918.969101987235</v>
      </c>
      <c r="M169" s="1">
        <f t="shared" si="11"/>
        <v>-117.97868070964023</v>
      </c>
      <c r="P169" s="1">
        <f t="shared" si="12"/>
        <v>1</v>
      </c>
    </row>
    <row r="170" spans="2:16" x14ac:dyDescent="0.2">
      <c r="B170" s="1">
        <v>8</v>
      </c>
      <c r="C170" s="1">
        <v>27</v>
      </c>
      <c r="D170" s="1">
        <v>1</v>
      </c>
      <c r="E170" s="1">
        <v>930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f t="shared" si="14"/>
        <v>953.77524100559845</v>
      </c>
      <c r="L170" s="1">
        <f t="shared" si="10"/>
        <v>565.26208487428983</v>
      </c>
      <c r="M170" s="1">
        <f t="shared" si="11"/>
        <v>-23.775241005598446</v>
      </c>
      <c r="P170" s="1">
        <f t="shared" si="12"/>
        <v>0</v>
      </c>
    </row>
    <row r="171" spans="2:16" x14ac:dyDescent="0.2">
      <c r="B171" s="1">
        <v>8</v>
      </c>
      <c r="C171" s="1">
        <v>28</v>
      </c>
      <c r="D171" s="1">
        <v>2</v>
      </c>
      <c r="E171" s="1">
        <v>738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f t="shared" si="14"/>
        <v>691.07829352017256</v>
      </c>
      <c r="L171" s="1">
        <f t="shared" si="10"/>
        <v>2201.6465389790801</v>
      </c>
      <c r="M171" s="1">
        <f t="shared" si="11"/>
        <v>46.921706479827435</v>
      </c>
      <c r="P171" s="1">
        <f t="shared" si="12"/>
        <v>1</v>
      </c>
    </row>
    <row r="172" spans="2:16" x14ac:dyDescent="0.2">
      <c r="B172" s="1">
        <v>8</v>
      </c>
      <c r="C172" s="1">
        <v>29</v>
      </c>
      <c r="D172" s="1">
        <v>3</v>
      </c>
      <c r="E172" s="1">
        <v>660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f t="shared" si="14"/>
        <v>680.88307508435639</v>
      </c>
      <c r="L172" s="1">
        <f t="shared" si="10"/>
        <v>436.10282497886675</v>
      </c>
      <c r="M172" s="1">
        <f t="shared" si="11"/>
        <v>-20.883075084356392</v>
      </c>
      <c r="P172" s="1">
        <f t="shared" si="12"/>
        <v>1</v>
      </c>
    </row>
    <row r="173" spans="2:16" x14ac:dyDescent="0.2">
      <c r="B173" s="1">
        <v>8</v>
      </c>
      <c r="C173" s="1">
        <v>30</v>
      </c>
      <c r="D173" s="1">
        <v>4</v>
      </c>
      <c r="E173" s="1">
        <v>800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f t="shared" si="14"/>
        <v>724.57805762448118</v>
      </c>
      <c r="L173" s="1">
        <f t="shared" si="10"/>
        <v>5688.4693916960823</v>
      </c>
      <c r="M173" s="1">
        <f t="shared" si="11"/>
        <v>75.421942375518825</v>
      </c>
      <c r="P173" s="1">
        <f t="shared" si="12"/>
        <v>1</v>
      </c>
    </row>
    <row r="174" spans="2:16" x14ac:dyDescent="0.2">
      <c r="B174" s="1">
        <v>8</v>
      </c>
      <c r="C174" s="1">
        <v>31</v>
      </c>
      <c r="D174" s="1">
        <v>5</v>
      </c>
      <c r="E174" s="1">
        <v>1897</v>
      </c>
      <c r="F174" s="1" t="s">
        <v>14</v>
      </c>
      <c r="G174" s="1">
        <v>1</v>
      </c>
      <c r="H174" s="1">
        <v>1</v>
      </c>
      <c r="I174" s="1">
        <v>1</v>
      </c>
      <c r="J174" s="1">
        <v>0</v>
      </c>
      <c r="K174" s="1">
        <f t="shared" si="14"/>
        <v>1916.0796211696008</v>
      </c>
      <c r="L174" s="1">
        <f t="shared" si="10"/>
        <v>364.0319439754806</v>
      </c>
      <c r="M174" s="1">
        <f t="shared" si="11"/>
        <v>-19.079621169600841</v>
      </c>
      <c r="P174" s="1">
        <f t="shared" si="12"/>
        <v>1</v>
      </c>
    </row>
    <row r="175" spans="2:16" x14ac:dyDescent="0.2">
      <c r="B175" s="1">
        <v>9</v>
      </c>
      <c r="C175" s="1">
        <v>4</v>
      </c>
      <c r="D175" s="1">
        <v>2</v>
      </c>
      <c r="E175" s="1">
        <v>1491</v>
      </c>
      <c r="F175" s="1" t="s">
        <v>8</v>
      </c>
      <c r="G175" s="1">
        <v>0</v>
      </c>
      <c r="H175" s="1">
        <v>0</v>
      </c>
      <c r="I175" s="1">
        <v>0</v>
      </c>
      <c r="J175" s="1">
        <v>1</v>
      </c>
      <c r="K175" s="1">
        <f t="shared" si="13"/>
        <v>1197.8262690719744</v>
      </c>
      <c r="L175" s="1">
        <f t="shared" si="10"/>
        <v>85950.836506258376</v>
      </c>
      <c r="M175" s="1">
        <f t="shared" si="11"/>
        <v>293.17373092802563</v>
      </c>
      <c r="P175" s="1">
        <f t="shared" si="12"/>
        <v>1</v>
      </c>
    </row>
    <row r="176" spans="2:16" x14ac:dyDescent="0.2">
      <c r="B176" s="1">
        <v>9</v>
      </c>
      <c r="C176" s="1">
        <v>5</v>
      </c>
      <c r="D176" s="1">
        <v>3</v>
      </c>
      <c r="E176" s="1">
        <v>859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f t="shared" si="13"/>
        <v>709.77888315424798</v>
      </c>
      <c r="L176" s="1">
        <f t="shared" si="10"/>
        <v>22266.941712693577</v>
      </c>
      <c r="M176" s="1">
        <f t="shared" si="11"/>
        <v>149.22111684575202</v>
      </c>
      <c r="P176" s="1">
        <f t="shared" si="12"/>
        <v>0</v>
      </c>
    </row>
    <row r="177" spans="2:16" x14ac:dyDescent="0.2">
      <c r="B177" s="1">
        <v>9</v>
      </c>
      <c r="C177" s="1">
        <v>6</v>
      </c>
      <c r="D177" s="1">
        <v>4</v>
      </c>
      <c r="E177" s="1">
        <v>810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f t="shared" si="13"/>
        <v>753.47386569437276</v>
      </c>
      <c r="L177" s="1">
        <f t="shared" si="10"/>
        <v>3195.2038595378085</v>
      </c>
      <c r="M177" s="1">
        <f t="shared" si="11"/>
        <v>56.526134305627238</v>
      </c>
      <c r="P177" s="1">
        <f t="shared" si="12"/>
        <v>0</v>
      </c>
    </row>
    <row r="178" spans="2:16" x14ac:dyDescent="0.2">
      <c r="B178" s="1">
        <v>9</v>
      </c>
      <c r="C178" s="1">
        <v>7</v>
      </c>
      <c r="D178" s="1">
        <v>5</v>
      </c>
      <c r="E178" s="1">
        <v>1173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f t="shared" si="13"/>
        <v>1206.8744887795319</v>
      </c>
      <c r="L178" s="1">
        <f t="shared" si="10"/>
        <v>1147.4809900746345</v>
      </c>
      <c r="M178" s="1">
        <f t="shared" si="11"/>
        <v>-33.87448877953193</v>
      </c>
      <c r="P178" s="1">
        <f t="shared" si="12"/>
        <v>1</v>
      </c>
    </row>
    <row r="179" spans="2:16" x14ac:dyDescent="0.2">
      <c r="B179" s="1">
        <v>9</v>
      </c>
      <c r="C179" s="1">
        <v>10</v>
      </c>
      <c r="D179" s="1">
        <v>1</v>
      </c>
      <c r="E179" s="1">
        <v>929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f t="shared" si="13"/>
        <v>982.67104907549015</v>
      </c>
      <c r="L179" s="1">
        <f t="shared" si="10"/>
        <v>2880.5815088636718</v>
      </c>
      <c r="M179" s="1">
        <f t="shared" si="11"/>
        <v>-53.671049075490146</v>
      </c>
      <c r="P179" s="1">
        <f t="shared" si="12"/>
        <v>0</v>
      </c>
    </row>
    <row r="180" spans="2:16" x14ac:dyDescent="0.2">
      <c r="B180" s="1">
        <v>9</v>
      </c>
      <c r="C180" s="1">
        <v>11</v>
      </c>
      <c r="D180" s="1">
        <v>2</v>
      </c>
      <c r="E180" s="1">
        <v>701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f t="shared" si="13"/>
        <v>719.97410159006415</v>
      </c>
      <c r="L180" s="1">
        <f t="shared" si="10"/>
        <v>360.01653115007497</v>
      </c>
      <c r="M180" s="1">
        <f t="shared" si="11"/>
        <v>-18.974101590064151</v>
      </c>
      <c r="P180" s="1">
        <f t="shared" si="12"/>
        <v>0</v>
      </c>
    </row>
    <row r="181" spans="2:16" x14ac:dyDescent="0.2">
      <c r="B181" s="1">
        <v>9</v>
      </c>
      <c r="C181" s="1">
        <v>12</v>
      </c>
      <c r="D181" s="1">
        <v>3</v>
      </c>
      <c r="E181" s="1">
        <v>647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f t="shared" si="13"/>
        <v>709.77888315424798</v>
      </c>
      <c r="L181" s="1">
        <f t="shared" si="10"/>
        <v>3941.1881700947206</v>
      </c>
      <c r="M181" s="1">
        <f t="shared" si="11"/>
        <v>-62.778883154247978</v>
      </c>
      <c r="P181" s="1">
        <f t="shared" si="12"/>
        <v>0</v>
      </c>
    </row>
    <row r="182" spans="2:16" x14ac:dyDescent="0.2">
      <c r="B182" s="1">
        <v>9</v>
      </c>
      <c r="C182" s="1">
        <v>13</v>
      </c>
      <c r="D182" s="1">
        <v>4</v>
      </c>
      <c r="E182" s="1">
        <v>851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f t="shared" si="13"/>
        <v>753.47386569437276</v>
      </c>
      <c r="L182" s="1">
        <f t="shared" si="10"/>
        <v>9511.3468725992425</v>
      </c>
      <c r="M182" s="1">
        <f t="shared" si="11"/>
        <v>97.526134305627238</v>
      </c>
      <c r="P182" s="1">
        <f t="shared" si="12"/>
        <v>1</v>
      </c>
    </row>
    <row r="183" spans="2:16" x14ac:dyDescent="0.2">
      <c r="B183" s="1">
        <v>9</v>
      </c>
      <c r="C183" s="1">
        <v>14</v>
      </c>
      <c r="D183" s="1">
        <v>5</v>
      </c>
      <c r="E183" s="1">
        <v>1559</v>
      </c>
      <c r="F183" s="1" t="s">
        <v>5</v>
      </c>
      <c r="G183" s="1">
        <v>1</v>
      </c>
      <c r="H183" s="1">
        <v>0</v>
      </c>
      <c r="I183" s="1">
        <v>0</v>
      </c>
      <c r="J183" s="1">
        <v>0</v>
      </c>
      <c r="K183" s="1">
        <f t="shared" si="13"/>
        <v>1575.215551079863</v>
      </c>
      <c r="L183" s="1">
        <f t="shared" si="10"/>
        <v>262.94409682364488</v>
      </c>
      <c r="M183" s="1">
        <f t="shared" si="11"/>
        <v>-16.215551079862962</v>
      </c>
      <c r="P183" s="1">
        <f t="shared" si="12"/>
        <v>1</v>
      </c>
    </row>
    <row r="184" spans="2:16" x14ac:dyDescent="0.2">
      <c r="B184" s="1">
        <v>9</v>
      </c>
      <c r="C184" s="1">
        <v>17</v>
      </c>
      <c r="D184" s="1">
        <v>1</v>
      </c>
      <c r="E184" s="1">
        <v>1090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f t="shared" si="13"/>
        <v>982.67104907549015</v>
      </c>
      <c r="L184" s="1">
        <f t="shared" si="10"/>
        <v>11519.503706555844</v>
      </c>
      <c r="M184" s="1">
        <f t="shared" si="11"/>
        <v>107.32895092450985</v>
      </c>
      <c r="P184" s="1">
        <f t="shared" si="12"/>
        <v>1</v>
      </c>
    </row>
    <row r="185" spans="2:16" x14ac:dyDescent="0.2">
      <c r="B185" s="1">
        <v>9</v>
      </c>
      <c r="C185" s="1">
        <v>18</v>
      </c>
      <c r="D185" s="1">
        <v>2</v>
      </c>
      <c r="E185" s="1">
        <v>404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f t="shared" si="13"/>
        <v>719.97410159006415</v>
      </c>
      <c r="L185" s="1">
        <f t="shared" si="10"/>
        <v>99839.632875648182</v>
      </c>
      <c r="M185" s="1">
        <f t="shared" si="11"/>
        <v>-315.97410159006415</v>
      </c>
      <c r="P185" s="1">
        <f t="shared" si="12"/>
        <v>1</v>
      </c>
    </row>
    <row r="186" spans="2:16" x14ac:dyDescent="0.2">
      <c r="B186" s="1">
        <v>9</v>
      </c>
      <c r="C186" s="1">
        <v>19</v>
      </c>
      <c r="D186" s="1">
        <v>3</v>
      </c>
      <c r="E186" s="1">
        <v>586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f t="shared" ref="K186:K217" si="15">$O$25+VLOOKUP(B186,$N$13:$O$24,2)+VLOOKUP(D186,$N$4:$O$8,2)+G186*$O$9+H186*$O$10+I186*$O$11+J186*$O$12+IF(C186=1,$O$26,IF(C186=2,$O$27,IF(C186=3,$O$28,0)))</f>
        <v>709.77888315424798</v>
      </c>
      <c r="L186" s="1">
        <f t="shared" si="10"/>
        <v>15321.211914912974</v>
      </c>
      <c r="M186" s="1">
        <f t="shared" si="11"/>
        <v>-123.77888315424798</v>
      </c>
      <c r="P186" s="1">
        <f t="shared" si="12"/>
        <v>0</v>
      </c>
    </row>
    <row r="187" spans="2:16" x14ac:dyDescent="0.2">
      <c r="B187" s="1">
        <v>9</v>
      </c>
      <c r="C187" s="1">
        <v>20</v>
      </c>
      <c r="D187" s="1">
        <v>4</v>
      </c>
      <c r="E187" s="1">
        <v>683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f t="shared" si="15"/>
        <v>753.47386569437276</v>
      </c>
      <c r="L187" s="1">
        <f t="shared" si="10"/>
        <v>4966.5657459084905</v>
      </c>
      <c r="M187" s="1">
        <f t="shared" si="11"/>
        <v>-70.473865694372762</v>
      </c>
      <c r="P187" s="1">
        <f t="shared" si="12"/>
        <v>0</v>
      </c>
    </row>
    <row r="188" spans="2:16" x14ac:dyDescent="0.2">
      <c r="B188" s="1">
        <v>9</v>
      </c>
      <c r="C188" s="1">
        <v>21</v>
      </c>
      <c r="D188" s="1">
        <v>5</v>
      </c>
      <c r="E188" s="1">
        <v>1124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f t="shared" si="15"/>
        <v>1206.8744887795319</v>
      </c>
      <c r="L188" s="1">
        <f t="shared" si="10"/>
        <v>6868.1808904687641</v>
      </c>
      <c r="M188" s="1">
        <f t="shared" si="11"/>
        <v>-82.87448877953193</v>
      </c>
      <c r="P188" s="1">
        <f t="shared" si="12"/>
        <v>0</v>
      </c>
    </row>
    <row r="189" spans="2:16" x14ac:dyDescent="0.2">
      <c r="B189" s="1">
        <v>9</v>
      </c>
      <c r="C189" s="1">
        <v>24</v>
      </c>
      <c r="D189" s="1">
        <v>1</v>
      </c>
      <c r="E189" s="1">
        <v>953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f t="shared" si="15"/>
        <v>982.67104907549015</v>
      </c>
      <c r="L189" s="1">
        <f t="shared" si="10"/>
        <v>880.37115324014462</v>
      </c>
      <c r="M189" s="1">
        <f t="shared" si="11"/>
        <v>-29.671049075490146</v>
      </c>
      <c r="P189" s="1">
        <f t="shared" si="12"/>
        <v>0</v>
      </c>
    </row>
    <row r="190" spans="2:16" x14ac:dyDescent="0.2">
      <c r="B190" s="1">
        <v>9</v>
      </c>
      <c r="C190" s="1">
        <v>25</v>
      </c>
      <c r="D190" s="1">
        <v>2</v>
      </c>
      <c r="E190" s="1">
        <v>697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f t="shared" si="15"/>
        <v>719.97410159006415</v>
      </c>
      <c r="L190" s="1">
        <f t="shared" si="10"/>
        <v>527.80934387058812</v>
      </c>
      <c r="M190" s="1">
        <f t="shared" si="11"/>
        <v>-22.974101590064151</v>
      </c>
      <c r="P190" s="1">
        <f t="shared" si="12"/>
        <v>0</v>
      </c>
    </row>
    <row r="191" spans="2:16" x14ac:dyDescent="0.2">
      <c r="B191" s="1">
        <v>9</v>
      </c>
      <c r="C191" s="1">
        <v>26</v>
      </c>
      <c r="D191" s="1">
        <v>3</v>
      </c>
      <c r="E191" s="1">
        <v>727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f t="shared" si="15"/>
        <v>709.77888315424798</v>
      </c>
      <c r="L191" s="1">
        <f t="shared" si="10"/>
        <v>296.56686541504405</v>
      </c>
      <c r="M191" s="1">
        <f t="shared" si="11"/>
        <v>17.221116845752022</v>
      </c>
      <c r="P191" s="1">
        <f t="shared" si="12"/>
        <v>1</v>
      </c>
    </row>
    <row r="192" spans="2:16" x14ac:dyDescent="0.2">
      <c r="B192" s="1">
        <v>9</v>
      </c>
      <c r="C192" s="1">
        <v>27</v>
      </c>
      <c r="D192" s="1">
        <v>4</v>
      </c>
      <c r="E192" s="1">
        <v>678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f t="shared" si="15"/>
        <v>753.47386569437276</v>
      </c>
      <c r="L192" s="1">
        <f t="shared" si="10"/>
        <v>5696.3044028522181</v>
      </c>
      <c r="M192" s="1">
        <f t="shared" si="11"/>
        <v>-75.473865694372762</v>
      </c>
      <c r="P192" s="1">
        <f t="shared" si="12"/>
        <v>1</v>
      </c>
    </row>
    <row r="193" spans="2:16" x14ac:dyDescent="0.2">
      <c r="B193" s="1">
        <v>9</v>
      </c>
      <c r="C193" s="1">
        <v>28</v>
      </c>
      <c r="D193" s="1">
        <v>5</v>
      </c>
      <c r="E193" s="1">
        <v>1761</v>
      </c>
      <c r="F193" s="1" t="s">
        <v>5</v>
      </c>
      <c r="G193" s="1">
        <v>1</v>
      </c>
      <c r="H193" s="1">
        <v>0</v>
      </c>
      <c r="I193" s="1">
        <v>0</v>
      </c>
      <c r="J193" s="1">
        <v>0</v>
      </c>
      <c r="K193" s="1">
        <f t="shared" si="15"/>
        <v>1575.215551079863</v>
      </c>
      <c r="L193" s="1">
        <f t="shared" si="10"/>
        <v>34515.861460559005</v>
      </c>
      <c r="M193" s="1">
        <f t="shared" si="11"/>
        <v>185.78444892013704</v>
      </c>
      <c r="P193" s="1">
        <f t="shared" si="12"/>
        <v>1</v>
      </c>
    </row>
    <row r="194" spans="2:16" x14ac:dyDescent="0.2">
      <c r="B194" s="1">
        <v>10</v>
      </c>
      <c r="C194" s="1">
        <v>1</v>
      </c>
      <c r="D194" s="1">
        <v>1</v>
      </c>
      <c r="E194" s="1">
        <v>1615</v>
      </c>
      <c r="F194" s="1" t="s">
        <v>6</v>
      </c>
      <c r="G194" s="1">
        <v>0</v>
      </c>
      <c r="H194" s="1">
        <v>1</v>
      </c>
      <c r="I194" s="1">
        <v>0</v>
      </c>
      <c r="J194" s="1">
        <v>0</v>
      </c>
      <c r="K194" s="1">
        <f t="shared" si="15"/>
        <v>1631.2712131871544</v>
      </c>
      <c r="L194" s="1">
        <f t="shared" si="10"/>
        <v>264.75237858182868</v>
      </c>
      <c r="M194" s="1">
        <f t="shared" si="11"/>
        <v>-16.271213187154444</v>
      </c>
      <c r="P194" s="1">
        <f t="shared" si="12"/>
        <v>1</v>
      </c>
    </row>
    <row r="195" spans="2:16" x14ac:dyDescent="0.2">
      <c r="B195" s="1">
        <v>10</v>
      </c>
      <c r="C195" s="1">
        <v>2</v>
      </c>
      <c r="D195" s="1">
        <v>2</v>
      </c>
      <c r="E195" s="1">
        <v>1019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f t="shared" si="15"/>
        <v>1081.0074358895727</v>
      </c>
      <c r="L195" s="1">
        <f t="shared" si="10"/>
        <v>3844.922105599464</v>
      </c>
      <c r="M195" s="1">
        <f t="shared" si="11"/>
        <v>-62.007435889572662</v>
      </c>
      <c r="P195" s="1">
        <f t="shared" si="12"/>
        <v>0</v>
      </c>
    </row>
    <row r="196" spans="2:16" x14ac:dyDescent="0.2">
      <c r="B196" s="1">
        <v>10</v>
      </c>
      <c r="C196" s="1">
        <v>3</v>
      </c>
      <c r="D196" s="1">
        <v>3</v>
      </c>
      <c r="E196" s="1">
        <v>854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f t="shared" si="15"/>
        <v>1019.3131872331636</v>
      </c>
      <c r="L196" s="1">
        <f t="shared" ref="L196:L257" si="16">(E196-K196)^2</f>
        <v>27328.449873187004</v>
      </c>
      <c r="M196" s="1">
        <f t="shared" ref="M196:M257" si="17">E196-K196</f>
        <v>-165.3131872331636</v>
      </c>
      <c r="P196" s="1">
        <f t="shared" si="12"/>
        <v>0</v>
      </c>
    </row>
    <row r="197" spans="2:16" x14ac:dyDescent="0.2">
      <c r="B197" s="1">
        <v>10</v>
      </c>
      <c r="C197" s="1">
        <v>4</v>
      </c>
      <c r="D197" s="1">
        <v>4</v>
      </c>
      <c r="E197" s="1">
        <v>897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f t="shared" si="15"/>
        <v>760.9075730907656</v>
      </c>
      <c r="L197" s="1">
        <f t="shared" si="16"/>
        <v>18521.148662045307</v>
      </c>
      <c r="M197" s="1">
        <f t="shared" si="17"/>
        <v>136.0924269092344</v>
      </c>
      <c r="P197" s="1">
        <f t="shared" si="12"/>
        <v>1</v>
      </c>
    </row>
    <row r="198" spans="2:16" x14ac:dyDescent="0.2">
      <c r="B198" s="1">
        <v>10</v>
      </c>
      <c r="C198" s="1">
        <v>5</v>
      </c>
      <c r="D198" s="1">
        <v>5</v>
      </c>
      <c r="E198" s="1">
        <v>1307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f t="shared" si="15"/>
        <v>1214.3081961759246</v>
      </c>
      <c r="L198" s="1">
        <f t="shared" si="16"/>
        <v>8591.7704961608706</v>
      </c>
      <c r="M198" s="1">
        <f t="shared" si="17"/>
        <v>92.69180382407535</v>
      </c>
      <c r="P198" s="1">
        <f t="shared" ref="P198:P257" si="18">IF(M198*M197&lt;0,1,0)</f>
        <v>0</v>
      </c>
    </row>
    <row r="199" spans="2:16" x14ac:dyDescent="0.2">
      <c r="B199" s="1">
        <v>10</v>
      </c>
      <c r="C199" s="1">
        <v>8</v>
      </c>
      <c r="D199" s="1">
        <v>1</v>
      </c>
      <c r="E199" s="1">
        <v>796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f t="shared" si="15"/>
        <v>990.10475647188298</v>
      </c>
      <c r="L199" s="1">
        <f t="shared" si="16"/>
        <v>37676.656485009</v>
      </c>
      <c r="M199" s="1">
        <f t="shared" si="17"/>
        <v>-194.10475647188298</v>
      </c>
      <c r="P199" s="1">
        <f t="shared" si="18"/>
        <v>1</v>
      </c>
    </row>
    <row r="200" spans="2:16" x14ac:dyDescent="0.2">
      <c r="B200" s="1">
        <v>10</v>
      </c>
      <c r="C200" s="1">
        <v>9</v>
      </c>
      <c r="D200" s="1">
        <v>2</v>
      </c>
      <c r="E200" s="1">
        <v>648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f t="shared" si="15"/>
        <v>727.40780898645698</v>
      </c>
      <c r="L200" s="1">
        <f t="shared" si="16"/>
        <v>6305.6001280296387</v>
      </c>
      <c r="M200" s="1">
        <f t="shared" si="17"/>
        <v>-79.407808986456985</v>
      </c>
      <c r="P200" s="1">
        <f t="shared" si="18"/>
        <v>0</v>
      </c>
    </row>
    <row r="201" spans="2:16" x14ac:dyDescent="0.2">
      <c r="B201" s="1">
        <v>10</v>
      </c>
      <c r="C201" s="1">
        <v>10</v>
      </c>
      <c r="D201" s="1">
        <v>3</v>
      </c>
      <c r="E201" s="1">
        <v>735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f t="shared" si="15"/>
        <v>717.21259055064081</v>
      </c>
      <c r="L201" s="1">
        <f t="shared" si="16"/>
        <v>316.39193491915256</v>
      </c>
      <c r="M201" s="1">
        <f t="shared" si="17"/>
        <v>17.787409449359188</v>
      </c>
      <c r="P201" s="1">
        <f t="shared" si="18"/>
        <v>1</v>
      </c>
    </row>
    <row r="202" spans="2:16" x14ac:dyDescent="0.2">
      <c r="B202" s="1">
        <v>10</v>
      </c>
      <c r="C202" s="1">
        <v>11</v>
      </c>
      <c r="D202" s="1">
        <v>4</v>
      </c>
      <c r="E202" s="1">
        <v>843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f t="shared" si="15"/>
        <v>760.9075730907656</v>
      </c>
      <c r="L202" s="1">
        <f t="shared" si="16"/>
        <v>6739.1665558479926</v>
      </c>
      <c r="M202" s="1">
        <f t="shared" si="17"/>
        <v>82.092426909234405</v>
      </c>
      <c r="P202" s="1">
        <f t="shared" si="18"/>
        <v>0</v>
      </c>
    </row>
    <row r="203" spans="2:16" x14ac:dyDescent="0.2">
      <c r="B203" s="1">
        <v>10</v>
      </c>
      <c r="C203" s="1">
        <v>12</v>
      </c>
      <c r="D203" s="1">
        <v>5</v>
      </c>
      <c r="E203" s="1">
        <v>1759</v>
      </c>
      <c r="F203" s="1" t="s">
        <v>5</v>
      </c>
      <c r="G203" s="1">
        <v>1</v>
      </c>
      <c r="H203" s="1">
        <v>0</v>
      </c>
      <c r="I203" s="1">
        <v>0</v>
      </c>
      <c r="J203" s="1">
        <v>0</v>
      </c>
      <c r="K203" s="1">
        <f t="shared" si="15"/>
        <v>1582.6492584762555</v>
      </c>
      <c r="L203" s="1">
        <f t="shared" si="16"/>
        <v>31099.58403597456</v>
      </c>
      <c r="M203" s="1">
        <f t="shared" si="17"/>
        <v>176.35074152374455</v>
      </c>
      <c r="P203" s="1">
        <f t="shared" si="18"/>
        <v>0</v>
      </c>
    </row>
    <row r="204" spans="2:16" x14ac:dyDescent="0.2">
      <c r="B204" s="1">
        <v>10</v>
      </c>
      <c r="C204" s="1">
        <v>15</v>
      </c>
      <c r="D204" s="1">
        <v>1</v>
      </c>
      <c r="E204" s="1">
        <v>1151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f t="shared" si="15"/>
        <v>990.10475647188298</v>
      </c>
      <c r="L204" s="1">
        <f t="shared" si="16"/>
        <v>25887.279389972082</v>
      </c>
      <c r="M204" s="1">
        <f t="shared" si="17"/>
        <v>160.89524352811702</v>
      </c>
      <c r="P204" s="1">
        <f t="shared" si="18"/>
        <v>0</v>
      </c>
    </row>
    <row r="205" spans="2:16" x14ac:dyDescent="0.2">
      <c r="B205" s="1">
        <v>10</v>
      </c>
      <c r="C205" s="1">
        <v>16</v>
      </c>
      <c r="D205" s="1">
        <v>2</v>
      </c>
      <c r="E205" s="1">
        <v>752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f t="shared" si="15"/>
        <v>727.40780898645698</v>
      </c>
      <c r="L205" s="1">
        <f t="shared" si="16"/>
        <v>604.77585884658583</v>
      </c>
      <c r="M205" s="1">
        <f t="shared" si="17"/>
        <v>24.592191013543015</v>
      </c>
      <c r="P205" s="1">
        <f t="shared" si="18"/>
        <v>0</v>
      </c>
    </row>
    <row r="206" spans="2:16" x14ac:dyDescent="0.2">
      <c r="B206" s="1">
        <v>10</v>
      </c>
      <c r="C206" s="1">
        <v>17</v>
      </c>
      <c r="D206" s="1">
        <v>3</v>
      </c>
      <c r="E206" s="1">
        <v>693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f t="shared" si="15"/>
        <v>717.21259055064081</v>
      </c>
      <c r="L206" s="1">
        <f t="shared" si="16"/>
        <v>586.24954117298068</v>
      </c>
      <c r="M206" s="1">
        <f t="shared" si="17"/>
        <v>-24.212590550640812</v>
      </c>
      <c r="P206" s="1">
        <f t="shared" si="18"/>
        <v>1</v>
      </c>
    </row>
    <row r="207" spans="2:16" x14ac:dyDescent="0.2">
      <c r="B207" s="1">
        <v>10</v>
      </c>
      <c r="C207" s="1">
        <v>18</v>
      </c>
      <c r="D207" s="1">
        <v>4</v>
      </c>
      <c r="E207" s="1">
        <v>649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f t="shared" si="15"/>
        <v>760.9075730907656</v>
      </c>
      <c r="L207" s="1">
        <f t="shared" si="16"/>
        <v>12523.304915065044</v>
      </c>
      <c r="M207" s="1">
        <f t="shared" si="17"/>
        <v>-111.9075730907656</v>
      </c>
      <c r="P207" s="1">
        <f t="shared" si="18"/>
        <v>0</v>
      </c>
    </row>
    <row r="208" spans="2:16" x14ac:dyDescent="0.2">
      <c r="B208" s="1">
        <v>10</v>
      </c>
      <c r="C208" s="1">
        <v>19</v>
      </c>
      <c r="D208" s="1">
        <v>5</v>
      </c>
      <c r="E208" s="1">
        <v>1158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f t="shared" si="15"/>
        <v>1214.3081961759246</v>
      </c>
      <c r="L208" s="1">
        <f t="shared" si="16"/>
        <v>3170.6129565864153</v>
      </c>
      <c r="M208" s="1">
        <f t="shared" si="17"/>
        <v>-56.30819617592465</v>
      </c>
      <c r="P208" s="1">
        <f t="shared" si="18"/>
        <v>0</v>
      </c>
    </row>
    <row r="209" spans="2:16" x14ac:dyDescent="0.2">
      <c r="B209" s="1">
        <v>10</v>
      </c>
      <c r="C209" s="1">
        <v>22</v>
      </c>
      <c r="D209" s="1">
        <v>1</v>
      </c>
      <c r="E209" s="1">
        <v>931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f t="shared" si="15"/>
        <v>990.10475647188298</v>
      </c>
      <c r="L209" s="1">
        <f t="shared" si="16"/>
        <v>3493.3722376005931</v>
      </c>
      <c r="M209" s="1">
        <f t="shared" si="17"/>
        <v>-59.104756471882979</v>
      </c>
      <c r="P209" s="1">
        <f t="shared" si="18"/>
        <v>0</v>
      </c>
    </row>
    <row r="210" spans="2:16" x14ac:dyDescent="0.2">
      <c r="B210" s="1">
        <v>10</v>
      </c>
      <c r="C210" s="1">
        <v>23</v>
      </c>
      <c r="D210" s="1">
        <v>2</v>
      </c>
      <c r="E210" s="1">
        <v>761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f t="shared" si="15"/>
        <v>727.40780898645698</v>
      </c>
      <c r="L210" s="1">
        <f t="shared" si="16"/>
        <v>1128.4352970903601</v>
      </c>
      <c r="M210" s="1">
        <f t="shared" si="17"/>
        <v>33.592191013543015</v>
      </c>
      <c r="P210" s="1">
        <f t="shared" si="18"/>
        <v>1</v>
      </c>
    </row>
    <row r="211" spans="2:16" x14ac:dyDescent="0.2">
      <c r="B211" s="1">
        <v>10</v>
      </c>
      <c r="C211" s="1">
        <v>24</v>
      </c>
      <c r="D211" s="1">
        <v>3</v>
      </c>
      <c r="E211" s="1">
        <v>670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f t="shared" si="15"/>
        <v>717.21259055064081</v>
      </c>
      <c r="L211" s="1">
        <f t="shared" si="16"/>
        <v>2229.0287065024581</v>
      </c>
      <c r="M211" s="1">
        <f t="shared" si="17"/>
        <v>-47.212590550640812</v>
      </c>
      <c r="P211" s="1">
        <f t="shared" si="18"/>
        <v>1</v>
      </c>
    </row>
    <row r="212" spans="2:16" x14ac:dyDescent="0.2">
      <c r="B212" s="1">
        <v>10</v>
      </c>
      <c r="C212" s="1">
        <v>25</v>
      </c>
      <c r="D212" s="1">
        <v>4</v>
      </c>
      <c r="E212" s="1">
        <v>820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f t="shared" si="15"/>
        <v>760.9075730907656</v>
      </c>
      <c r="L212" s="1">
        <f t="shared" si="16"/>
        <v>3491.9149180232102</v>
      </c>
      <c r="M212" s="1">
        <f t="shared" si="17"/>
        <v>59.092426909234405</v>
      </c>
      <c r="P212" s="1">
        <f t="shared" si="18"/>
        <v>1</v>
      </c>
    </row>
    <row r="213" spans="2:16" x14ac:dyDescent="0.2">
      <c r="B213" s="1">
        <v>10</v>
      </c>
      <c r="C213" s="1">
        <v>26</v>
      </c>
      <c r="D213" s="1">
        <v>5</v>
      </c>
      <c r="E213" s="1">
        <v>1543</v>
      </c>
      <c r="F213" s="1" t="s">
        <v>5</v>
      </c>
      <c r="G213" s="1">
        <v>1</v>
      </c>
      <c r="H213" s="1">
        <v>0</v>
      </c>
      <c r="I213" s="1">
        <v>0</v>
      </c>
      <c r="J213" s="1">
        <v>0</v>
      </c>
      <c r="K213" s="1">
        <f t="shared" si="15"/>
        <v>1582.6492584762555</v>
      </c>
      <c r="L213" s="1">
        <f t="shared" si="16"/>
        <v>1572.0636977169149</v>
      </c>
      <c r="M213" s="1">
        <f t="shared" si="17"/>
        <v>-39.649258476255454</v>
      </c>
      <c r="P213" s="1">
        <f t="shared" si="18"/>
        <v>1</v>
      </c>
    </row>
    <row r="214" spans="2:16" x14ac:dyDescent="0.2">
      <c r="B214" s="1">
        <v>10</v>
      </c>
      <c r="C214" s="1">
        <v>29</v>
      </c>
      <c r="D214" s="1">
        <v>1</v>
      </c>
      <c r="E214" s="1">
        <v>974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f t="shared" si="15"/>
        <v>990.10475647188298</v>
      </c>
      <c r="L214" s="1">
        <f t="shared" si="16"/>
        <v>259.36318101865669</v>
      </c>
      <c r="M214" s="1">
        <f t="shared" si="17"/>
        <v>-16.104756471882979</v>
      </c>
      <c r="P214" s="1">
        <f t="shared" si="18"/>
        <v>0</v>
      </c>
    </row>
    <row r="215" spans="2:16" x14ac:dyDescent="0.2">
      <c r="B215" s="1">
        <v>10</v>
      </c>
      <c r="C215" s="1">
        <v>30</v>
      </c>
      <c r="D215" s="1">
        <v>2</v>
      </c>
      <c r="E215" s="1">
        <v>685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f t="shared" si="15"/>
        <v>727.40780898645698</v>
      </c>
      <c r="L215" s="1">
        <f t="shared" si="16"/>
        <v>1798.4222630318218</v>
      </c>
      <c r="M215" s="1">
        <f t="shared" si="17"/>
        <v>-42.407808986456985</v>
      </c>
      <c r="P215" s="1">
        <f t="shared" si="18"/>
        <v>0</v>
      </c>
    </row>
    <row r="216" spans="2:16" x14ac:dyDescent="0.2">
      <c r="B216" s="1">
        <v>10</v>
      </c>
      <c r="C216" s="1">
        <v>31</v>
      </c>
      <c r="D216" s="1">
        <v>3</v>
      </c>
      <c r="E216" s="1">
        <v>848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f t="shared" si="15"/>
        <v>717.21259055064081</v>
      </c>
      <c r="L216" s="1">
        <f t="shared" si="16"/>
        <v>17105.346470474327</v>
      </c>
      <c r="M216" s="1">
        <f t="shared" si="17"/>
        <v>130.78740944935919</v>
      </c>
      <c r="P216" s="1">
        <f t="shared" si="18"/>
        <v>1</v>
      </c>
    </row>
    <row r="217" spans="2:16" x14ac:dyDescent="0.2">
      <c r="B217" s="1">
        <v>11</v>
      </c>
      <c r="C217" s="1">
        <v>1</v>
      </c>
      <c r="D217" s="1">
        <v>4</v>
      </c>
      <c r="E217" s="1">
        <v>1406</v>
      </c>
      <c r="F217" s="1" t="s">
        <v>6</v>
      </c>
      <c r="G217" s="1">
        <v>0</v>
      </c>
      <c r="H217" s="1">
        <v>1</v>
      </c>
      <c r="I217" s="1">
        <v>0</v>
      </c>
      <c r="J217" s="1">
        <v>0</v>
      </c>
      <c r="K217" s="1">
        <f t="shared" si="15"/>
        <v>1434.0800417865539</v>
      </c>
      <c r="L217" s="1">
        <f t="shared" si="16"/>
        <v>788.48874673461432</v>
      </c>
      <c r="M217" s="1">
        <f t="shared" si="17"/>
        <v>-28.08004178655392</v>
      </c>
      <c r="P217" s="1">
        <f t="shared" si="18"/>
        <v>1</v>
      </c>
    </row>
    <row r="218" spans="2:16" x14ac:dyDescent="0.2">
      <c r="B218" s="1">
        <v>11</v>
      </c>
      <c r="C218" s="1">
        <v>2</v>
      </c>
      <c r="D218" s="1">
        <v>5</v>
      </c>
      <c r="E218" s="1">
        <v>1578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f t="shared" ref="K218:K247" si="19">$O$25+VLOOKUP(B218,$N$13:$O$24,2)+VLOOKUP(D218,$N$4:$O$8,2)+G218*$O$9+H218*$O$10+I218*$O$11+J218*$O$12+IF(C218=1,$O$26,IF(C218=2,$O$27,IF(C218=3,$O$28,0)))</f>
        <v>1599.9138350595576</v>
      </c>
      <c r="L218" s="1">
        <f t="shared" si="16"/>
        <v>480.21616701749764</v>
      </c>
      <c r="M218" s="1">
        <f t="shared" si="17"/>
        <v>-21.913835059557641</v>
      </c>
      <c r="P218" s="1">
        <f t="shared" si="18"/>
        <v>0</v>
      </c>
    </row>
    <row r="219" spans="2:16" x14ac:dyDescent="0.2">
      <c r="B219" s="1">
        <v>11</v>
      </c>
      <c r="C219" s="1">
        <v>5</v>
      </c>
      <c r="D219" s="1">
        <v>1</v>
      </c>
      <c r="E219" s="1">
        <v>1004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f t="shared" si="19"/>
        <v>1022.1107684524001</v>
      </c>
      <c r="L219" s="1">
        <f t="shared" si="16"/>
        <v>327.99993393644951</v>
      </c>
      <c r="M219" s="1">
        <f t="shared" si="17"/>
        <v>-18.110768452400066</v>
      </c>
      <c r="P219" s="1">
        <f t="shared" si="18"/>
        <v>0</v>
      </c>
    </row>
    <row r="220" spans="2:16" x14ac:dyDescent="0.2">
      <c r="B220" s="1">
        <v>11</v>
      </c>
      <c r="C220" s="1">
        <v>6</v>
      </c>
      <c r="D220" s="1">
        <v>2</v>
      </c>
      <c r="E220" s="1">
        <v>742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f t="shared" si="19"/>
        <v>759.41382096697407</v>
      </c>
      <c r="L220" s="1">
        <f t="shared" si="16"/>
        <v>303.24116066982577</v>
      </c>
      <c r="M220" s="1">
        <f t="shared" si="17"/>
        <v>-17.413820966974072</v>
      </c>
      <c r="P220" s="1">
        <f t="shared" si="18"/>
        <v>0</v>
      </c>
    </row>
    <row r="221" spans="2:16" x14ac:dyDescent="0.2">
      <c r="B221" s="1">
        <v>11</v>
      </c>
      <c r="C221" s="1">
        <v>7</v>
      </c>
      <c r="D221" s="1">
        <v>3</v>
      </c>
      <c r="E221" s="1">
        <v>685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f t="shared" si="19"/>
        <v>749.2186025311579</v>
      </c>
      <c r="L221" s="1">
        <f t="shared" si="16"/>
        <v>4124.0289110548392</v>
      </c>
      <c r="M221" s="1">
        <f t="shared" si="17"/>
        <v>-64.218602531157899</v>
      </c>
      <c r="P221" s="1">
        <f t="shared" si="18"/>
        <v>0</v>
      </c>
    </row>
    <row r="222" spans="2:16" x14ac:dyDescent="0.2">
      <c r="B222" s="1">
        <v>11</v>
      </c>
      <c r="C222" s="1">
        <v>8</v>
      </c>
      <c r="D222" s="1">
        <v>4</v>
      </c>
      <c r="E222" s="1">
        <v>800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f t="shared" si="19"/>
        <v>792.91358507128268</v>
      </c>
      <c r="L222" s="1">
        <f t="shared" si="16"/>
        <v>50.217276541947669</v>
      </c>
      <c r="M222" s="1">
        <f t="shared" si="17"/>
        <v>7.0864149287173177</v>
      </c>
      <c r="P222" s="1">
        <f t="shared" si="18"/>
        <v>1</v>
      </c>
    </row>
    <row r="223" spans="2:16" x14ac:dyDescent="0.2">
      <c r="B223" s="1">
        <v>11</v>
      </c>
      <c r="C223" s="1">
        <v>9</v>
      </c>
      <c r="D223" s="1">
        <v>5</v>
      </c>
      <c r="E223" s="1">
        <v>1454</v>
      </c>
      <c r="F223" s="1" t="s">
        <v>5</v>
      </c>
      <c r="G223" s="1">
        <v>1</v>
      </c>
      <c r="H223" s="1">
        <v>0</v>
      </c>
      <c r="I223" s="1">
        <v>0</v>
      </c>
      <c r="J223" s="1">
        <v>0</v>
      </c>
      <c r="K223" s="1">
        <f t="shared" si="19"/>
        <v>1614.6552704567725</v>
      </c>
      <c r="L223" s="1">
        <f t="shared" si="16"/>
        <v>25810.115925538732</v>
      </c>
      <c r="M223" s="1">
        <f t="shared" si="17"/>
        <v>-160.65527045677254</v>
      </c>
      <c r="P223" s="1">
        <f t="shared" si="18"/>
        <v>1</v>
      </c>
    </row>
    <row r="224" spans="2:16" x14ac:dyDescent="0.2">
      <c r="B224" s="1">
        <v>11</v>
      </c>
      <c r="C224" s="1">
        <v>12</v>
      </c>
      <c r="D224" s="1">
        <v>1</v>
      </c>
      <c r="E224" s="1">
        <v>890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f t="shared" si="19"/>
        <v>1022.1107684524001</v>
      </c>
      <c r="L224" s="1">
        <f t="shared" si="16"/>
        <v>17453.255141083664</v>
      </c>
      <c r="M224" s="1">
        <f t="shared" si="17"/>
        <v>-132.11076845240007</v>
      </c>
      <c r="P224" s="1">
        <f t="shared" si="18"/>
        <v>0</v>
      </c>
    </row>
    <row r="225" spans="2:16" x14ac:dyDescent="0.2">
      <c r="B225" s="1">
        <v>11</v>
      </c>
      <c r="C225" s="1">
        <v>13</v>
      </c>
      <c r="D225" s="1">
        <v>2</v>
      </c>
      <c r="E225" s="1">
        <v>693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f t="shared" si="19"/>
        <v>759.41382096697407</v>
      </c>
      <c r="L225" s="1">
        <f t="shared" si="16"/>
        <v>4410.7956154332851</v>
      </c>
      <c r="M225" s="1">
        <f t="shared" si="17"/>
        <v>-66.413820966974072</v>
      </c>
      <c r="P225" s="1">
        <f t="shared" si="18"/>
        <v>0</v>
      </c>
    </row>
    <row r="226" spans="2:16" x14ac:dyDescent="0.2">
      <c r="B226" s="1">
        <v>11</v>
      </c>
      <c r="C226" s="1">
        <v>14</v>
      </c>
      <c r="D226" s="1">
        <v>3</v>
      </c>
      <c r="E226" s="1">
        <v>693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f t="shared" si="19"/>
        <v>749.2186025311579</v>
      </c>
      <c r="L226" s="1">
        <f t="shared" si="16"/>
        <v>3160.5312705563133</v>
      </c>
      <c r="M226" s="1">
        <f t="shared" si="17"/>
        <v>-56.218602531157899</v>
      </c>
      <c r="P226" s="1">
        <f t="shared" si="18"/>
        <v>0</v>
      </c>
    </row>
    <row r="227" spans="2:16" x14ac:dyDescent="0.2">
      <c r="B227" s="1">
        <v>11</v>
      </c>
      <c r="C227" s="1">
        <v>15</v>
      </c>
      <c r="D227" s="1">
        <v>4</v>
      </c>
      <c r="E227" s="1">
        <v>914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f t="shared" si="19"/>
        <v>792.91358507128268</v>
      </c>
      <c r="L227" s="1">
        <f t="shared" si="16"/>
        <v>14661.919880289495</v>
      </c>
      <c r="M227" s="1">
        <f t="shared" si="17"/>
        <v>121.08641492871732</v>
      </c>
      <c r="P227" s="1">
        <f t="shared" si="18"/>
        <v>1</v>
      </c>
    </row>
    <row r="228" spans="2:16" x14ac:dyDescent="0.2">
      <c r="B228" s="1">
        <v>11</v>
      </c>
      <c r="C228" s="1">
        <v>16</v>
      </c>
      <c r="D228" s="1">
        <v>5</v>
      </c>
      <c r="E228" s="1">
        <v>1271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f t="shared" si="19"/>
        <v>1246.3142081564417</v>
      </c>
      <c r="L228" s="1">
        <f t="shared" si="16"/>
        <v>609.38831894348766</v>
      </c>
      <c r="M228" s="1">
        <f t="shared" si="17"/>
        <v>24.685791843558263</v>
      </c>
      <c r="P228" s="1">
        <f t="shared" si="18"/>
        <v>0</v>
      </c>
    </row>
    <row r="229" spans="2:16" x14ac:dyDescent="0.2">
      <c r="B229" s="1">
        <v>11</v>
      </c>
      <c r="C229" s="1">
        <v>19</v>
      </c>
      <c r="D229" s="1">
        <v>1</v>
      </c>
      <c r="E229" s="1">
        <v>1031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f t="shared" si="19"/>
        <v>1022.1107684524001</v>
      </c>
      <c r="L229" s="1">
        <f t="shared" si="16"/>
        <v>79.018437506845913</v>
      </c>
      <c r="M229" s="1">
        <f t="shared" si="17"/>
        <v>8.8892315475999339</v>
      </c>
      <c r="P229" s="1">
        <f t="shared" si="18"/>
        <v>0</v>
      </c>
    </row>
    <row r="230" spans="2:16" x14ac:dyDescent="0.2">
      <c r="B230" s="1">
        <v>11</v>
      </c>
      <c r="C230" s="1">
        <v>20</v>
      </c>
      <c r="D230" s="1">
        <v>2</v>
      </c>
      <c r="E230" s="1">
        <v>949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f t="shared" si="19"/>
        <v>759.41382096697407</v>
      </c>
      <c r="L230" s="1">
        <f t="shared" si="16"/>
        <v>35942.919280342561</v>
      </c>
      <c r="M230" s="1">
        <f t="shared" si="17"/>
        <v>189.58617903302593</v>
      </c>
      <c r="P230" s="1">
        <f t="shared" si="18"/>
        <v>0</v>
      </c>
    </row>
    <row r="231" spans="2:16" x14ac:dyDescent="0.2">
      <c r="B231" s="1">
        <v>11</v>
      </c>
      <c r="C231" s="1">
        <v>21</v>
      </c>
      <c r="D231" s="1">
        <v>3</v>
      </c>
      <c r="E231" s="1">
        <v>1356</v>
      </c>
      <c r="F231" s="1" t="s">
        <v>7</v>
      </c>
      <c r="G231" s="1">
        <v>0</v>
      </c>
      <c r="H231" s="1">
        <v>0</v>
      </c>
      <c r="I231" s="1">
        <v>0</v>
      </c>
      <c r="J231" s="1">
        <v>0</v>
      </c>
      <c r="K231" s="1">
        <f>$O$25+VLOOKUP(B231,$N$13:$O$24,2)+VLOOKUP(D231,$N$4:$O$8,2)+G231*$O$9+H231*$O$10+I231*$O$11+J231*$O$12+IF(C231=1,$O$26,IF(C231=2,$O$27,IF(C231=3,$O$28,0)))+$O$33</f>
        <v>1356.025931333319</v>
      </c>
      <c r="L231" s="1">
        <f t="shared" si="16"/>
        <v>6.7243404770222506E-4</v>
      </c>
      <c r="M231" s="1">
        <f t="shared" si="17"/>
        <v>-2.5931333319022087E-2</v>
      </c>
      <c r="P231" s="1">
        <f t="shared" si="18"/>
        <v>1</v>
      </c>
    </row>
    <row r="232" spans="2:16" x14ac:dyDescent="0.2">
      <c r="B232" s="1">
        <v>11</v>
      </c>
      <c r="C232" s="1">
        <v>23</v>
      </c>
      <c r="D232" s="1">
        <v>5</v>
      </c>
      <c r="E232" s="1">
        <v>1085</v>
      </c>
      <c r="F232" s="1" t="s">
        <v>8</v>
      </c>
      <c r="G232" s="1">
        <v>0</v>
      </c>
      <c r="H232" s="1">
        <v>0</v>
      </c>
      <c r="I232" s="1">
        <v>0</v>
      </c>
      <c r="J232" s="1">
        <v>0</v>
      </c>
      <c r="K232" s="1">
        <f>$O$25+VLOOKUP(B232,$N$13:$O$24,2)+VLOOKUP(D232,$N$4:$O$8,2)+G232*$O$9+H232*$O$10+I232*$O$11+J232*$O$12+IF(C232=1,$O$26,IF(C232=2,$O$27,IF(C232=3,$O$28,0)))+$O$34</f>
        <v>1085.0746752788186</v>
      </c>
      <c r="L232" s="1">
        <f t="shared" si="16"/>
        <v>5.5763972666403308E-3</v>
      </c>
      <c r="M232" s="1">
        <f t="shared" si="17"/>
        <v>-7.4675278818631341E-2</v>
      </c>
      <c r="P232" s="1">
        <f t="shared" si="18"/>
        <v>0</v>
      </c>
    </row>
    <row r="233" spans="2:16" x14ac:dyDescent="0.2">
      <c r="B233" s="1">
        <v>11</v>
      </c>
      <c r="C233" s="1">
        <v>26</v>
      </c>
      <c r="D233" s="1">
        <v>1</v>
      </c>
      <c r="E233" s="1">
        <v>1063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f t="shared" si="19"/>
        <v>1022.1107684524001</v>
      </c>
      <c r="L233" s="1">
        <f t="shared" si="16"/>
        <v>1671.9292565532417</v>
      </c>
      <c r="M233" s="1">
        <f t="shared" si="17"/>
        <v>40.889231547599934</v>
      </c>
      <c r="P233" s="1">
        <f t="shared" si="18"/>
        <v>1</v>
      </c>
    </row>
    <row r="234" spans="2:16" x14ac:dyDescent="0.2">
      <c r="B234" s="1">
        <v>11</v>
      </c>
      <c r="C234" s="1">
        <v>27</v>
      </c>
      <c r="D234" s="1">
        <v>2</v>
      </c>
      <c r="E234" s="1">
        <v>797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f t="shared" si="19"/>
        <v>759.41382096697407</v>
      </c>
      <c r="L234" s="1">
        <f t="shared" si="16"/>
        <v>1412.7208543026779</v>
      </c>
      <c r="M234" s="1">
        <f t="shared" si="17"/>
        <v>37.586179033025928</v>
      </c>
      <c r="P234" s="1">
        <f t="shared" si="18"/>
        <v>0</v>
      </c>
    </row>
    <row r="235" spans="2:16" x14ac:dyDescent="0.2">
      <c r="B235" s="1">
        <v>11</v>
      </c>
      <c r="C235" s="1">
        <v>28</v>
      </c>
      <c r="D235" s="1">
        <v>3</v>
      </c>
      <c r="E235" s="1">
        <v>632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f t="shared" si="19"/>
        <v>749.2186025311579</v>
      </c>
      <c r="L235" s="1">
        <f t="shared" si="16"/>
        <v>13740.200779357578</v>
      </c>
      <c r="M235" s="1">
        <f t="shared" si="17"/>
        <v>-117.2186025311579</v>
      </c>
      <c r="P235" s="1">
        <f t="shared" si="18"/>
        <v>1</v>
      </c>
    </row>
    <row r="236" spans="2:16" x14ac:dyDescent="0.2">
      <c r="B236" s="1">
        <v>11</v>
      </c>
      <c r="C236" s="1">
        <v>29</v>
      </c>
      <c r="D236" s="1">
        <v>4</v>
      </c>
      <c r="E236" s="1">
        <v>698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f t="shared" si="19"/>
        <v>792.91358507128268</v>
      </c>
      <c r="L236" s="1">
        <f t="shared" si="16"/>
        <v>9008.588631083614</v>
      </c>
      <c r="M236" s="1">
        <f t="shared" si="17"/>
        <v>-94.913585071282682</v>
      </c>
      <c r="P236" s="1">
        <f t="shared" si="18"/>
        <v>0</v>
      </c>
    </row>
    <row r="237" spans="2:16" x14ac:dyDescent="0.2">
      <c r="B237" s="1">
        <v>11</v>
      </c>
      <c r="C237" s="1">
        <v>30</v>
      </c>
      <c r="D237" s="1">
        <v>5</v>
      </c>
      <c r="E237" s="1">
        <v>1691</v>
      </c>
      <c r="F237" s="1" t="s">
        <v>6</v>
      </c>
      <c r="G237" s="1">
        <v>0</v>
      </c>
      <c r="H237" s="1">
        <v>1</v>
      </c>
      <c r="I237" s="1">
        <v>0</v>
      </c>
      <c r="J237" s="1">
        <v>0</v>
      </c>
      <c r="K237" s="1">
        <f t="shared" si="19"/>
        <v>1343.4344845610256</v>
      </c>
      <c r="L237" s="1">
        <f t="shared" si="16"/>
        <v>120801.78752235998</v>
      </c>
      <c r="M237" s="1">
        <f t="shared" si="17"/>
        <v>347.56551543897444</v>
      </c>
      <c r="P237" s="1">
        <f t="shared" si="18"/>
        <v>1</v>
      </c>
    </row>
    <row r="238" spans="2:16" x14ac:dyDescent="0.2">
      <c r="B238" s="1">
        <v>12</v>
      </c>
      <c r="C238" s="1">
        <v>3</v>
      </c>
      <c r="D238" s="1">
        <v>1</v>
      </c>
      <c r="E238" s="1">
        <v>1504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f t="shared" si="19"/>
        <v>1440.4531247614168</v>
      </c>
      <c r="L238" s="1">
        <f t="shared" si="16"/>
        <v>4038.2053525880583</v>
      </c>
      <c r="M238" s="1">
        <f t="shared" si="17"/>
        <v>63.546875238583198</v>
      </c>
      <c r="P238" s="1">
        <f t="shared" si="18"/>
        <v>0</v>
      </c>
    </row>
    <row r="239" spans="2:16" x14ac:dyDescent="0.2">
      <c r="B239" s="1">
        <v>12</v>
      </c>
      <c r="C239" s="1">
        <v>4</v>
      </c>
      <c r="D239" s="1">
        <v>2</v>
      </c>
      <c r="E239" s="1">
        <v>828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f t="shared" si="19"/>
        <v>875.65558059346802</v>
      </c>
      <c r="L239" s="1">
        <f t="shared" si="16"/>
        <v>2271.0543617005255</v>
      </c>
      <c r="M239" s="1">
        <f t="shared" si="17"/>
        <v>-47.655580593468017</v>
      </c>
      <c r="P239" s="1">
        <f t="shared" si="18"/>
        <v>1</v>
      </c>
    </row>
    <row r="240" spans="2:16" x14ac:dyDescent="0.2">
      <c r="B240" s="1">
        <v>12</v>
      </c>
      <c r="C240" s="1">
        <v>5</v>
      </c>
      <c r="D240" s="1">
        <v>3</v>
      </c>
      <c r="E240" s="1">
        <v>863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f t="shared" si="19"/>
        <v>865.46036215765184</v>
      </c>
      <c r="L240" s="1">
        <f t="shared" si="16"/>
        <v>6.053381946805235</v>
      </c>
      <c r="M240" s="1">
        <f t="shared" si="17"/>
        <v>-2.4603621576518435</v>
      </c>
      <c r="P240" s="1">
        <f t="shared" si="18"/>
        <v>0</v>
      </c>
    </row>
    <row r="241" spans="2:16" x14ac:dyDescent="0.2">
      <c r="B241" s="1">
        <v>12</v>
      </c>
      <c r="C241" s="1">
        <v>6</v>
      </c>
      <c r="D241" s="1">
        <v>4</v>
      </c>
      <c r="E241" s="1">
        <v>957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f t="shared" si="19"/>
        <v>909.15534469777663</v>
      </c>
      <c r="L241" s="1">
        <f t="shared" si="16"/>
        <v>2289.1110409885709</v>
      </c>
      <c r="M241" s="1">
        <f t="shared" si="17"/>
        <v>47.844655302223373</v>
      </c>
      <c r="P241" s="1">
        <f t="shared" si="18"/>
        <v>1</v>
      </c>
    </row>
    <row r="242" spans="2:16" x14ac:dyDescent="0.2">
      <c r="B242" s="1">
        <v>12</v>
      </c>
      <c r="C242" s="1">
        <v>7</v>
      </c>
      <c r="D242" s="1">
        <v>5</v>
      </c>
      <c r="E242" s="1">
        <v>1585</v>
      </c>
      <c r="F242" s="1" t="s">
        <v>5</v>
      </c>
      <c r="G242" s="1">
        <v>1</v>
      </c>
      <c r="H242" s="1">
        <v>0</v>
      </c>
      <c r="I242" s="1">
        <v>0</v>
      </c>
      <c r="J242" s="1">
        <v>0</v>
      </c>
      <c r="K242" s="1">
        <f t="shared" si="19"/>
        <v>1730.8970300832666</v>
      </c>
      <c r="L242" s="1">
        <f t="shared" si="16"/>
        <v>21285.943387117601</v>
      </c>
      <c r="M242" s="1">
        <f t="shared" si="17"/>
        <v>-145.8970300832666</v>
      </c>
      <c r="P242" s="1">
        <f t="shared" si="18"/>
        <v>1</v>
      </c>
    </row>
    <row r="243" spans="2:16" x14ac:dyDescent="0.2">
      <c r="B243" s="1">
        <v>12</v>
      </c>
      <c r="C243" s="1">
        <v>10</v>
      </c>
      <c r="D243" s="1">
        <v>1</v>
      </c>
      <c r="E243" s="1">
        <v>1126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f t="shared" si="19"/>
        <v>1138.352528078894</v>
      </c>
      <c r="L243" s="1">
        <f t="shared" si="16"/>
        <v>152.58494993986497</v>
      </c>
      <c r="M243" s="1">
        <f t="shared" si="17"/>
        <v>-12.352528078894011</v>
      </c>
      <c r="P243" s="1">
        <f t="shared" si="18"/>
        <v>0</v>
      </c>
    </row>
    <row r="244" spans="2:16" x14ac:dyDescent="0.2">
      <c r="B244" s="1">
        <v>12</v>
      </c>
      <c r="C244" s="1">
        <v>11</v>
      </c>
      <c r="D244" s="1">
        <v>2</v>
      </c>
      <c r="E244" s="1">
        <v>896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f t="shared" si="19"/>
        <v>875.65558059346802</v>
      </c>
      <c r="L244" s="1">
        <f t="shared" si="16"/>
        <v>413.89540098887517</v>
      </c>
      <c r="M244" s="1">
        <f t="shared" si="17"/>
        <v>20.344419406531983</v>
      </c>
      <c r="P244" s="1">
        <f t="shared" si="18"/>
        <v>1</v>
      </c>
    </row>
    <row r="245" spans="2:16" x14ac:dyDescent="0.2">
      <c r="B245" s="1">
        <v>12</v>
      </c>
      <c r="C245" s="1">
        <v>12</v>
      </c>
      <c r="D245" s="1">
        <v>3</v>
      </c>
      <c r="E245" s="1">
        <v>870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f t="shared" si="19"/>
        <v>865.46036215765184</v>
      </c>
      <c r="L245" s="1">
        <f t="shared" si="16"/>
        <v>20.608311739679426</v>
      </c>
      <c r="M245" s="1">
        <f t="shared" si="17"/>
        <v>4.5396378423481565</v>
      </c>
      <c r="P245" s="1">
        <f t="shared" si="18"/>
        <v>0</v>
      </c>
    </row>
    <row r="246" spans="2:16" x14ac:dyDescent="0.2">
      <c r="B246" s="1">
        <v>12</v>
      </c>
      <c r="C246" s="1">
        <v>13</v>
      </c>
      <c r="D246" s="1">
        <v>4</v>
      </c>
      <c r="E246" s="1">
        <v>873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f t="shared" si="19"/>
        <v>909.15534469777663</v>
      </c>
      <c r="L246" s="1">
        <f t="shared" si="16"/>
        <v>1307.2089502150445</v>
      </c>
      <c r="M246" s="1">
        <f t="shared" si="17"/>
        <v>-36.155344697776627</v>
      </c>
      <c r="P246" s="1">
        <f t="shared" si="18"/>
        <v>1</v>
      </c>
    </row>
    <row r="247" spans="2:16" x14ac:dyDescent="0.2">
      <c r="B247" s="1">
        <v>12</v>
      </c>
      <c r="C247" s="1">
        <v>14</v>
      </c>
      <c r="D247" s="1">
        <v>5</v>
      </c>
      <c r="E247" s="1">
        <v>1471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f t="shared" si="19"/>
        <v>1362.5559677829356</v>
      </c>
      <c r="L247" s="1">
        <f t="shared" si="16"/>
        <v>11760.108123495709</v>
      </c>
      <c r="M247" s="1">
        <f t="shared" si="17"/>
        <v>108.44403221706443</v>
      </c>
      <c r="P247" s="1">
        <f t="shared" si="18"/>
        <v>1</v>
      </c>
    </row>
    <row r="248" spans="2:16" x14ac:dyDescent="0.2">
      <c r="B248" s="1">
        <v>12</v>
      </c>
      <c r="C248" s="1">
        <v>17</v>
      </c>
      <c r="D248" s="1">
        <v>1</v>
      </c>
      <c r="E248" s="1">
        <v>1299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f>$O$25+VLOOKUP(B248,$N$13:$O$24,2)+VLOOKUP(D248,$N$4:$O$8,2)+G248*$O$9+H248*$O$10+I248*$O$11+J248*$O$12+IF(C248=1,$O$26,IF(C248=2,$O$27,IF(C248=3,$O$28,0)))+$O$32</f>
        <v>1321.2895890829011</v>
      </c>
      <c r="L248" s="1">
        <f t="shared" si="16"/>
        <v>496.82578148458401</v>
      </c>
      <c r="M248" s="1">
        <f t="shared" si="17"/>
        <v>-22.289589082901102</v>
      </c>
      <c r="P248" s="1">
        <f t="shared" si="18"/>
        <v>1</v>
      </c>
    </row>
    <row r="249" spans="2:16" x14ac:dyDescent="0.2">
      <c r="B249" s="1">
        <v>12</v>
      </c>
      <c r="C249" s="1">
        <v>18</v>
      </c>
      <c r="D249" s="1">
        <v>2</v>
      </c>
      <c r="E249" s="1">
        <v>1058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f>$O$25+VLOOKUP(B249,$N$13:$O$24,2)+VLOOKUP(D249,$N$4:$O$8,2)+G249*$O$9+H249*$O$10+I249*$O$11+J249*$O$12+IF(C249=1,$O$26,IF(C249=2,$O$27,IF(C249=3,$O$28,0)))+$O$32</f>
        <v>1058.592641597475</v>
      </c>
      <c r="L249" s="1">
        <f t="shared" si="16"/>
        <v>0.3512240630577132</v>
      </c>
      <c r="M249" s="1">
        <f t="shared" si="17"/>
        <v>-0.59264159747499434</v>
      </c>
      <c r="P249" s="1">
        <f t="shared" si="18"/>
        <v>0</v>
      </c>
    </row>
    <row r="250" spans="2:16" x14ac:dyDescent="0.2">
      <c r="B250" s="1">
        <v>12</v>
      </c>
      <c r="C250" s="1">
        <v>19</v>
      </c>
      <c r="D250" s="1">
        <v>3</v>
      </c>
      <c r="E250" s="1">
        <v>1104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f>$O$25+VLOOKUP(B250,$N$13:$O$24,2)+VLOOKUP(D250,$N$4:$O$8,2)+G250*$O$9+H250*$O$10+I250*$O$11+J250*$O$12+IF(C250=1,$O$26,IF(C250=2,$O$27,IF(C250=3,$O$28,0)))+$O$32</f>
        <v>1048.3974231616589</v>
      </c>
      <c r="L250" s="1">
        <f t="shared" si="16"/>
        <v>3091.6465510636222</v>
      </c>
      <c r="M250" s="1">
        <f t="shared" si="17"/>
        <v>55.602576838341065</v>
      </c>
      <c r="P250" s="1">
        <f t="shared" si="18"/>
        <v>1</v>
      </c>
    </row>
    <row r="251" spans="2:16" x14ac:dyDescent="0.2">
      <c r="B251" s="1">
        <v>12</v>
      </c>
      <c r="C251" s="1">
        <v>20</v>
      </c>
      <c r="D251" s="1">
        <v>4</v>
      </c>
      <c r="E251" s="1">
        <v>1018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f>$O$25+VLOOKUP(B251,$N$13:$O$24,2)+VLOOKUP(D251,$N$4:$O$8,2)+G251*$O$9+H251*$O$10+I251*$O$11+J251*$O$12+IF(C251=1,$O$26,IF(C251=2,$O$27,IF(C251=3,$O$28,0)))+$O$32</f>
        <v>1092.0924057017837</v>
      </c>
      <c r="L251" s="1">
        <f t="shared" si="16"/>
        <v>5489.6845826777126</v>
      </c>
      <c r="M251" s="1">
        <f t="shared" si="17"/>
        <v>-74.092405701783719</v>
      </c>
      <c r="P251" s="1">
        <f t="shared" si="18"/>
        <v>1</v>
      </c>
    </row>
    <row r="252" spans="2:16" x14ac:dyDescent="0.2">
      <c r="B252" s="1">
        <v>12</v>
      </c>
      <c r="C252" s="1">
        <v>21</v>
      </c>
      <c r="D252" s="1">
        <v>5</v>
      </c>
      <c r="E252" s="1">
        <v>1955</v>
      </c>
      <c r="F252" s="1" t="s">
        <v>5</v>
      </c>
      <c r="G252" s="1">
        <v>1</v>
      </c>
      <c r="H252" s="1">
        <v>0</v>
      </c>
      <c r="I252" s="1">
        <v>0</v>
      </c>
      <c r="J252" s="1">
        <v>0</v>
      </c>
      <c r="K252" s="1">
        <f>$O$25+VLOOKUP(B252,$N$13:$O$24,2)+VLOOKUP(D252,$N$4:$O$8,2)+G252*$O$9+H252*$O$10+I252*$O$11+J252*$O$12+IF(C252=1,$O$26,IF(C252=2,$O$27,IF(C252=3,$O$28,0)))+$O$32</f>
        <v>1913.8340910872737</v>
      </c>
      <c r="L252" s="1">
        <f t="shared" si="16"/>
        <v>1694.6320566108793</v>
      </c>
      <c r="M252" s="1">
        <f t="shared" si="17"/>
        <v>41.165908912726309</v>
      </c>
      <c r="P252" s="1">
        <f t="shared" si="18"/>
        <v>1</v>
      </c>
    </row>
    <row r="253" spans="2:16" x14ac:dyDescent="0.2">
      <c r="B253" s="1">
        <v>12</v>
      </c>
      <c r="C253" s="1">
        <v>24</v>
      </c>
      <c r="D253" s="1">
        <v>1</v>
      </c>
      <c r="E253" s="1">
        <v>941</v>
      </c>
      <c r="F253" s="1" t="s">
        <v>7</v>
      </c>
      <c r="G253" s="1">
        <v>0</v>
      </c>
      <c r="H253" s="1">
        <v>0</v>
      </c>
      <c r="I253" s="1">
        <v>1</v>
      </c>
      <c r="J253" s="1">
        <v>0</v>
      </c>
      <c r="K253" s="1">
        <f>$O$25+VLOOKUP(B253,$N$13:$O$24,2)+VLOOKUP(D253,$N$4:$O$8,2)+G253*$O$9+H253*$O$10+I253*$O$11+J253*$O$12+IF(C253=1,$O$26,IF(C253=2,$O$27,IF(C253=3,$O$28,0)))+$O$31</f>
        <v>1051.971876999806</v>
      </c>
      <c r="L253" s="1">
        <f t="shared" si="16"/>
        <v>12314.757484860073</v>
      </c>
      <c r="M253" s="1">
        <f t="shared" si="17"/>
        <v>-110.971876999806</v>
      </c>
      <c r="P253" s="1">
        <f t="shared" si="18"/>
        <v>1</v>
      </c>
    </row>
    <row r="254" spans="2:16" x14ac:dyDescent="0.2">
      <c r="B254" s="1">
        <v>12</v>
      </c>
      <c r="C254" s="1">
        <v>26</v>
      </c>
      <c r="D254" s="1">
        <v>3</v>
      </c>
      <c r="E254" s="1">
        <v>999</v>
      </c>
      <c r="F254" s="1" t="s">
        <v>8</v>
      </c>
      <c r="G254" s="1">
        <v>0</v>
      </c>
      <c r="H254" s="1">
        <v>0</v>
      </c>
      <c r="I254" s="1">
        <v>0</v>
      </c>
      <c r="J254" s="1">
        <v>1</v>
      </c>
      <c r="K254" s="1">
        <f>$O$25+VLOOKUP(B254,$N$13:$O$24,2)+VLOOKUP(D254,$N$4:$O$8,2)+G254*$O$9+H254*$O$10+I254*$O$11+J254*$O$12+IF(C254=1,$O$26,IF(C254=2,$O$27,IF(C254=3,$O$28,0)))+$O$31</f>
        <v>984.29227680542795</v>
      </c>
      <c r="L254" s="1">
        <f t="shared" si="16"/>
        <v>216.3171215681528</v>
      </c>
      <c r="M254" s="1">
        <f t="shared" si="17"/>
        <v>14.707723194572054</v>
      </c>
      <c r="P254" s="1">
        <f t="shared" si="18"/>
        <v>1</v>
      </c>
    </row>
    <row r="255" spans="2:16" x14ac:dyDescent="0.2">
      <c r="B255" s="1">
        <v>12</v>
      </c>
      <c r="C255" s="1">
        <v>27</v>
      </c>
      <c r="D255" s="1">
        <v>4</v>
      </c>
      <c r="E255" s="1">
        <v>619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f>$O$25+VLOOKUP(B255,$N$13:$O$24,2)+VLOOKUP(D255,$N$4:$O$8,2)+G255*$O$9+H255*$O$10+I255*$O$11+J255*$O$12+IF(C255=1,$O$26,IF(C255=2,$O$27,IF(C255=3,$O$28,0)))+$O$31</f>
        <v>550.13509186364263</v>
      </c>
      <c r="L255" s="1">
        <f t="shared" si="16"/>
        <v>4742.3755726289401</v>
      </c>
      <c r="M255" s="1">
        <f t="shared" si="17"/>
        <v>68.864908136357371</v>
      </c>
      <c r="P255" s="1">
        <f t="shared" si="18"/>
        <v>0</v>
      </c>
    </row>
    <row r="256" spans="2:16" x14ac:dyDescent="0.2">
      <c r="B256" s="1">
        <v>12</v>
      </c>
      <c r="C256" s="1">
        <v>28</v>
      </c>
      <c r="D256" s="1">
        <v>5</v>
      </c>
      <c r="E256" s="1">
        <v>937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f>$O$25+VLOOKUP(B256,$N$13:$O$24,2)+VLOOKUP(D256,$N$4:$O$8,2)+G256*$O$9+H256*$O$10+I256*$O$11+J256*$O$12+IF(C256=1,$O$26,IF(C256=2,$O$27,IF(C256=3,$O$28,0)))+$O$31</f>
        <v>1003.5357149488016</v>
      </c>
      <c r="L256" s="1">
        <f t="shared" si="16"/>
        <v>4427.001363748177</v>
      </c>
      <c r="M256" s="1">
        <f t="shared" si="17"/>
        <v>-66.535714948801569</v>
      </c>
      <c r="P256" s="1">
        <f t="shared" si="18"/>
        <v>1</v>
      </c>
    </row>
    <row r="257" spans="2:16" x14ac:dyDescent="0.2">
      <c r="B257" s="1">
        <v>12</v>
      </c>
      <c r="C257" s="1">
        <v>31</v>
      </c>
      <c r="D257" s="1">
        <v>1</v>
      </c>
      <c r="E257" s="1">
        <v>1146</v>
      </c>
      <c r="F257" s="1" t="s">
        <v>7</v>
      </c>
      <c r="G257" s="1">
        <v>0</v>
      </c>
      <c r="H257" s="1">
        <v>0</v>
      </c>
      <c r="I257" s="1">
        <v>1</v>
      </c>
      <c r="J257" s="1">
        <v>0</v>
      </c>
      <c r="K257" s="1">
        <f>$O$25+VLOOKUP(B257,$N$13:$O$24,2)+VLOOKUP(D257,$N$4:$O$8,2)+G257*$O$9+H257*$O$10+I257*$O$11+J257*$O$12+IF(C257=1,$O$26,IF(C257=2,$O$27,IF(C257=3,$O$28,0)))+$O$31</f>
        <v>1051.971876999806</v>
      </c>
      <c r="L257" s="1">
        <f t="shared" si="16"/>
        <v>8841.2879149396122</v>
      </c>
      <c r="M257" s="1">
        <f t="shared" si="17"/>
        <v>94.028123000194</v>
      </c>
      <c r="P257" s="1">
        <f t="shared" si="18"/>
        <v>1</v>
      </c>
    </row>
  </sheetData>
  <phoneticPr fontId="0" type="noConversion"/>
  <conditionalFormatting sqref="M4:M257">
    <cfRule type="expression" dxfId="0" priority="1" stopIfTrue="1">
      <formula>ABS(M4)&gt;2*$M$1</formula>
    </cfRule>
  </conditionalFormatting>
  <printOptions headings="1" gridLines="1"/>
  <pageMargins left="0.75" right="0.75" top="1" bottom="1" header="0.5" footer="0.5"/>
  <pageSetup scale="1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726C446-B836-4D97-9095-7D50C35EE1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44E70370-55CB-4A24-9E04-32BFBD030B37}">
  <ds:schemaRefs>
    <ds:schemaRef ds:uri="http://schemas.microsoft.com/office/2006/documentManagement/types"/>
    <ds:schemaRef ds:uri="http://www.w3.org/XML/1998/namespace"/>
    <ds:schemaRef ds:uri="d1607db4-bd3f-4f82-a312-bf7e283d0a6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CC937CD-6DCC-4833-9FFC-D7DE60A939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1st three days</vt:lpstr>
      <vt:lpstr>Christmas week</vt:lpstr>
    </vt:vector>
  </TitlesOfParts>
  <Company>Kelley School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Tech. Services</dc:creator>
  <cp:lastModifiedBy>Swider, Victoria - Indianapolis</cp:lastModifiedBy>
  <dcterms:created xsi:type="dcterms:W3CDTF">2002-05-20T18:06:29Z</dcterms:created>
  <dcterms:modified xsi:type="dcterms:W3CDTF">2013-10-29T14:01:04Z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