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rkanalpdf11_14\"/>
    </mc:Choice>
  </mc:AlternateContent>
  <bookViews>
    <workbookView xWindow="-12" yWindow="-12" windowWidth="12120" windowHeight="9552" activeTab="2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eseason">Sheet3!$H$21:$H$140</definedName>
    <definedName name="month">Sheet3!$A$21:$A$140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52511"/>
</workbook>
</file>

<file path=xl/calcChain.xml><?xml version="1.0" encoding="utf-8"?>
<calcChain xmlns="http://schemas.openxmlformats.org/spreadsheetml/2006/main">
  <c r="G21" i="3" l="1"/>
  <c r="H21" i="3" s="1"/>
  <c r="E153" i="3" l="1"/>
  <c r="A146" i="3" l="1"/>
  <c r="A147" i="3"/>
  <c r="A148" i="3"/>
  <c r="A149" i="3"/>
  <c r="A150" i="3"/>
  <c r="A151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5" i="3"/>
  <c r="F22" i="3"/>
  <c r="F23" i="3"/>
  <c r="G23" i="3" s="1"/>
  <c r="H23" i="3" s="1"/>
  <c r="F24" i="3"/>
  <c r="G24" i="3" s="1"/>
  <c r="H24" i="3" s="1"/>
  <c r="F25" i="3"/>
  <c r="F26" i="3"/>
  <c r="F27" i="3"/>
  <c r="G27" i="3" s="1"/>
  <c r="H27" i="3" s="1"/>
  <c r="F28" i="3"/>
  <c r="G28" i="3" s="1"/>
  <c r="H28" i="3" s="1"/>
  <c r="F29" i="3"/>
  <c r="F30" i="3"/>
  <c r="F31" i="3"/>
  <c r="G31" i="3" s="1"/>
  <c r="H31" i="3" s="1"/>
  <c r="F32" i="3"/>
  <c r="G32" i="3" s="1"/>
  <c r="H32" i="3" s="1"/>
  <c r="F33" i="3"/>
  <c r="F34" i="3"/>
  <c r="F35" i="3"/>
  <c r="G35" i="3" s="1"/>
  <c r="H35" i="3" s="1"/>
  <c r="F36" i="3"/>
  <c r="G36" i="3" s="1"/>
  <c r="H36" i="3" s="1"/>
  <c r="F37" i="3"/>
  <c r="F38" i="3"/>
  <c r="F39" i="3"/>
  <c r="G39" i="3" s="1"/>
  <c r="H39" i="3" s="1"/>
  <c r="F40" i="3"/>
  <c r="G40" i="3" s="1"/>
  <c r="H40" i="3" s="1"/>
  <c r="F41" i="3"/>
  <c r="F42" i="3"/>
  <c r="F43" i="3"/>
  <c r="G43" i="3" s="1"/>
  <c r="H43" i="3" s="1"/>
  <c r="F44" i="3"/>
  <c r="G44" i="3" s="1"/>
  <c r="H44" i="3" s="1"/>
  <c r="F45" i="3"/>
  <c r="F46" i="3"/>
  <c r="F47" i="3"/>
  <c r="G47" i="3" s="1"/>
  <c r="H47" i="3" s="1"/>
  <c r="F48" i="3"/>
  <c r="G48" i="3" s="1"/>
  <c r="H48" i="3" s="1"/>
  <c r="F49" i="3"/>
  <c r="F50" i="3"/>
  <c r="F51" i="3"/>
  <c r="G51" i="3" s="1"/>
  <c r="H51" i="3" s="1"/>
  <c r="F52" i="3"/>
  <c r="G52" i="3" s="1"/>
  <c r="H52" i="3" s="1"/>
  <c r="F53" i="3"/>
  <c r="F54" i="3"/>
  <c r="F55" i="3"/>
  <c r="G55" i="3" s="1"/>
  <c r="H55" i="3" s="1"/>
  <c r="F56" i="3"/>
  <c r="G56" i="3" s="1"/>
  <c r="H56" i="3" s="1"/>
  <c r="F57" i="3"/>
  <c r="F58" i="3"/>
  <c r="F59" i="3"/>
  <c r="G59" i="3" s="1"/>
  <c r="H59" i="3" s="1"/>
  <c r="F60" i="3"/>
  <c r="G60" i="3" s="1"/>
  <c r="H60" i="3" s="1"/>
  <c r="F61" i="3"/>
  <c r="F62" i="3"/>
  <c r="F63" i="3"/>
  <c r="G63" i="3" s="1"/>
  <c r="H63" i="3" s="1"/>
  <c r="F64" i="3"/>
  <c r="G64" i="3" s="1"/>
  <c r="H64" i="3" s="1"/>
  <c r="F65" i="3"/>
  <c r="F66" i="3"/>
  <c r="F67" i="3"/>
  <c r="G67" i="3" s="1"/>
  <c r="H67" i="3" s="1"/>
  <c r="F68" i="3"/>
  <c r="G68" i="3" s="1"/>
  <c r="H68" i="3" s="1"/>
  <c r="F69" i="3"/>
  <c r="F70" i="3"/>
  <c r="F71" i="3"/>
  <c r="G71" i="3" s="1"/>
  <c r="H71" i="3" s="1"/>
  <c r="F72" i="3"/>
  <c r="G72" i="3" s="1"/>
  <c r="H72" i="3" s="1"/>
  <c r="F73" i="3"/>
  <c r="F74" i="3"/>
  <c r="F75" i="3"/>
  <c r="G75" i="3" s="1"/>
  <c r="H75" i="3" s="1"/>
  <c r="F76" i="3"/>
  <c r="G76" i="3" s="1"/>
  <c r="H76" i="3" s="1"/>
  <c r="F77" i="3"/>
  <c r="F78" i="3"/>
  <c r="F79" i="3"/>
  <c r="G79" i="3" s="1"/>
  <c r="H79" i="3" s="1"/>
  <c r="F80" i="3"/>
  <c r="G80" i="3" s="1"/>
  <c r="H80" i="3" s="1"/>
  <c r="F81" i="3"/>
  <c r="F82" i="3"/>
  <c r="F83" i="3"/>
  <c r="G83" i="3" s="1"/>
  <c r="H83" i="3" s="1"/>
  <c r="F84" i="3"/>
  <c r="G84" i="3" s="1"/>
  <c r="H84" i="3" s="1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6" i="3"/>
  <c r="F21" i="3"/>
  <c r="G101" i="3" l="1"/>
  <c r="H101" i="3" s="1"/>
  <c r="G81" i="3"/>
  <c r="H81" i="3" s="1"/>
  <c r="G77" i="3"/>
  <c r="H77" i="3" s="1"/>
  <c r="G73" i="3"/>
  <c r="H73" i="3" s="1"/>
  <c r="G69" i="3"/>
  <c r="H69" i="3" s="1"/>
  <c r="G65" i="3"/>
  <c r="H65" i="3" s="1"/>
  <c r="G61" i="3"/>
  <c r="H61" i="3" s="1"/>
  <c r="G57" i="3"/>
  <c r="H57" i="3" s="1"/>
  <c r="G53" i="3"/>
  <c r="H53" i="3" s="1"/>
  <c r="G49" i="3"/>
  <c r="H49" i="3" s="1"/>
  <c r="G45" i="3"/>
  <c r="H45" i="3" s="1"/>
  <c r="G41" i="3"/>
  <c r="H41" i="3" s="1"/>
  <c r="G37" i="3"/>
  <c r="H37" i="3" s="1"/>
  <c r="G33" i="3"/>
  <c r="H33" i="3" s="1"/>
  <c r="G29" i="3"/>
  <c r="H29" i="3" s="1"/>
  <c r="G25" i="3"/>
  <c r="H25" i="3" s="1"/>
  <c r="G82" i="3"/>
  <c r="H82" i="3" s="1"/>
  <c r="G78" i="3"/>
  <c r="H78" i="3" s="1"/>
  <c r="G74" i="3"/>
  <c r="H74" i="3" s="1"/>
  <c r="G70" i="3"/>
  <c r="H70" i="3" s="1"/>
  <c r="G66" i="3"/>
  <c r="H66" i="3" s="1"/>
  <c r="G62" i="3"/>
  <c r="H62" i="3" s="1"/>
  <c r="G58" i="3"/>
  <c r="H58" i="3" s="1"/>
  <c r="G54" i="3"/>
  <c r="H54" i="3" s="1"/>
  <c r="G50" i="3"/>
  <c r="H50" i="3" s="1"/>
  <c r="G46" i="3"/>
  <c r="H46" i="3" s="1"/>
  <c r="G42" i="3"/>
  <c r="H42" i="3" s="1"/>
  <c r="G38" i="3"/>
  <c r="H38" i="3" s="1"/>
  <c r="G34" i="3"/>
  <c r="H34" i="3" s="1"/>
  <c r="G30" i="3"/>
  <c r="H30" i="3" s="1"/>
  <c r="G26" i="3"/>
  <c r="H26" i="3" s="1"/>
  <c r="G22" i="3"/>
  <c r="H22" i="3" s="1"/>
  <c r="G137" i="3"/>
  <c r="H137" i="3" s="1"/>
  <c r="G134" i="3"/>
  <c r="G130" i="3"/>
  <c r="H130" i="3" s="1"/>
  <c r="G126" i="3"/>
  <c r="H126" i="3" s="1"/>
  <c r="G122" i="3"/>
  <c r="H122" i="3" s="1"/>
  <c r="G118" i="3"/>
  <c r="H118" i="3" s="1"/>
  <c r="G114" i="3"/>
  <c r="H114" i="3" s="1"/>
  <c r="G110" i="3"/>
  <c r="H110" i="3" s="1"/>
  <c r="G106" i="3"/>
  <c r="H106" i="3" s="1"/>
  <c r="G102" i="3"/>
  <c r="H102" i="3" s="1"/>
  <c r="G98" i="3"/>
  <c r="H98" i="3" s="1"/>
  <c r="G94" i="3"/>
  <c r="H94" i="3" s="1"/>
  <c r="G90" i="3"/>
  <c r="H90" i="3" s="1"/>
  <c r="G86" i="3"/>
  <c r="H86" i="3" s="1"/>
  <c r="G133" i="3"/>
  <c r="H133" i="3" s="1"/>
  <c r="G117" i="3"/>
  <c r="H117" i="3" s="1"/>
  <c r="G140" i="3"/>
  <c r="G136" i="3"/>
  <c r="H136" i="3" s="1"/>
  <c r="G132" i="3"/>
  <c r="H132" i="3" s="1"/>
  <c r="G128" i="3"/>
  <c r="H128" i="3" s="1"/>
  <c r="G124" i="3"/>
  <c r="H124" i="3" s="1"/>
  <c r="G120" i="3"/>
  <c r="H120" i="3" s="1"/>
  <c r="G116" i="3"/>
  <c r="H116" i="3" s="1"/>
  <c r="G112" i="3"/>
  <c r="H112" i="3" s="1"/>
  <c r="G108" i="3"/>
  <c r="H108" i="3" s="1"/>
  <c r="G104" i="3"/>
  <c r="H104" i="3" s="1"/>
  <c r="G100" i="3"/>
  <c r="H100" i="3" s="1"/>
  <c r="G96" i="3"/>
  <c r="H96" i="3" s="1"/>
  <c r="G92" i="3"/>
  <c r="H92" i="3" s="1"/>
  <c r="G88" i="3"/>
  <c r="H88" i="3" s="1"/>
  <c r="G121" i="3"/>
  <c r="H121" i="3" s="1"/>
  <c r="G89" i="3"/>
  <c r="H89" i="3" s="1"/>
  <c r="G85" i="3"/>
  <c r="H85" i="3" s="1"/>
  <c r="G105" i="3"/>
  <c r="H105" i="3" s="1"/>
  <c r="G129" i="3"/>
  <c r="H129" i="3" s="1"/>
  <c r="G113" i="3"/>
  <c r="H113" i="3" s="1"/>
  <c r="G97" i="3"/>
  <c r="H97" i="3" s="1"/>
  <c r="G125" i="3"/>
  <c r="H125" i="3" s="1"/>
  <c r="G109" i="3"/>
  <c r="H109" i="3" s="1"/>
  <c r="G93" i="3"/>
  <c r="H93" i="3" s="1"/>
  <c r="G139" i="3"/>
  <c r="H139" i="3" s="1"/>
  <c r="G135" i="3"/>
  <c r="H135" i="3" s="1"/>
  <c r="G131" i="3"/>
  <c r="H131" i="3" s="1"/>
  <c r="G127" i="3"/>
  <c r="H127" i="3" s="1"/>
  <c r="G123" i="3"/>
  <c r="H123" i="3" s="1"/>
  <c r="G119" i="3"/>
  <c r="H119" i="3" s="1"/>
  <c r="G115" i="3"/>
  <c r="H115" i="3" s="1"/>
  <c r="G111" i="3"/>
  <c r="H111" i="3" s="1"/>
  <c r="G107" i="3"/>
  <c r="H107" i="3" s="1"/>
  <c r="G103" i="3"/>
  <c r="H103" i="3" s="1"/>
  <c r="G99" i="3"/>
  <c r="H99" i="3" s="1"/>
  <c r="G95" i="3"/>
  <c r="H95" i="3" s="1"/>
  <c r="G91" i="3"/>
  <c r="H91" i="3" s="1"/>
  <c r="G87" i="3"/>
  <c r="H87" i="3" s="1"/>
  <c r="G138" i="3"/>
  <c r="H138" i="3" s="1"/>
  <c r="F6" i="3" l="1"/>
  <c r="H140" i="3"/>
  <c r="J5" i="3"/>
  <c r="H134" i="3"/>
  <c r="J13" i="3" s="1"/>
  <c r="J3" i="3"/>
  <c r="J9" i="3"/>
  <c r="J8" i="3"/>
  <c r="J11" i="3"/>
  <c r="J7" i="3"/>
  <c r="J4" i="3"/>
  <c r="J2" i="3"/>
  <c r="J6" i="3"/>
  <c r="J10" i="3"/>
  <c r="J12" i="3"/>
  <c r="I147" i="3" l="1"/>
  <c r="H2" i="3"/>
  <c r="K2" i="3" s="1"/>
  <c r="E5" i="1"/>
  <c r="E6" i="1" s="1"/>
  <c r="K7" i="3" l="1"/>
  <c r="K4" i="3"/>
  <c r="I149" i="3" s="1"/>
  <c r="K10" i="3"/>
  <c r="K11" i="3"/>
  <c r="K13" i="3"/>
  <c r="I146" i="3" s="1"/>
  <c r="K9" i="3"/>
  <c r="K5" i="3"/>
  <c r="I150" i="3" s="1"/>
  <c r="K3" i="3"/>
  <c r="I148" i="3" s="1"/>
  <c r="K6" i="3"/>
  <c r="I151" i="3" s="1"/>
  <c r="K12" i="3"/>
  <c r="K8" i="3"/>
  <c r="I153" i="3" l="1"/>
  <c r="H3" i="3"/>
</calcChain>
</file>

<file path=xl/sharedStrings.xml><?xml version="1.0" encoding="utf-8"?>
<sst xmlns="http://schemas.openxmlformats.org/spreadsheetml/2006/main" count="71" uniqueCount="47">
  <si>
    <t>ber of team seasons= 5  (df= 4)          IMPACT%  POINTS  OFFENSE  DEFENSE  MINUTES   ZSCORE   TEAMIN   AGE     POS  HEIGHT  ALGEBRA  PLUS/MINUS</t>
  </si>
  <si>
    <t>***************************************************************************************************************************************************</t>
  </si>
  <si>
    <t xml:space="preserve">    1  79 LAL99  Kobe Bryant                  4.87%    0.34     0.65     0.31  2211.24   0.1577     2794  20.36    F G   6-7     -0.78     2.15</t>
  </si>
  <si>
    <t xml:space="preserve">    2  71 LAL00  Kobe Bryant                  4.82%    3.30     3.93     0.63  3380.72   0.4687     5070  21.36    G     6-7      2.67     8.21</t>
  </si>
  <si>
    <t xml:space="preserve">    3   8 LAL01  Kobe Bryant                 27.63%   12.72     7.24    -5.48  3484.58   2.0907     4754  22.36    G     6-7      8.28     8.02</t>
  </si>
  <si>
    <t xml:space="preserve">    4  12 LAL02  Kobe Bryant                 25.73%    9.62    12.67     3.05  3897.02   1.7911     4873  23.36    G     6-7     -0.15     6.27</t>
  </si>
  <si>
    <t xml:space="preserve">    5   7 LAL03  Kobe Bryant                 36.54%   10.36     9.47    -0.89  3934.43   2.0320     4567  24.36    G     6-6      6.01     3.42</t>
  </si>
  <si>
    <t xml:space="preserve">    6  65 LAL04  Kobe Bryant                  8.73%    3.07     7.74     4.68  3419.48   0.5698     5037  25.36    G     6-6      3.34     4.76</t>
  </si>
  <si>
    <t xml:space="preserve">    7  81 LAL05  Kobe Bryant                  5.80%    5.31     4.35    -0.96  2689.54   0.6687     3956  26.36    G     6-6      1.71    -2.03</t>
  </si>
  <si>
    <t xml:space="preserve">    8  21 LAL06  Kobe Bryant                 22.60%   13.49    17.01     3.52  3591.33   1.7770     4317  27.36    G     6-6      7.78     3.64</t>
  </si>
  <si>
    <t xml:space="preserve">    9  26 LAL07  Kobe Bryant                 20.21%   10.77     6.98    -3.79  3354.41   1.5022     4246  28.36    G     6-6      5.18     0.82</t>
  </si>
  <si>
    <t xml:space="preserve">   10   6 LAL08  Kobe Bryant                 30.75%   12.03    14.77     2.73  4055.26   2.0883     4969  29.36    G     6-6      7.30     7.80</t>
  </si>
  <si>
    <t xml:space="preserve">   11  23 LAL09  Kobe Bryant                 20.87%    6.92     9.55     2.63  3899.76   1.2372     5070  30.36    G     6-6      9.21    10.33</t>
  </si>
  <si>
    <t xml:space="preserve">   12  12 LAL10  Kobe Bryant                 28.09%    7.93     5.24    -2.69  3758.08   1.6304     5070  31.36    G     6-6      7.85     7.18</t>
  </si>
  <si>
    <t xml:space="preserve">   13 142 LAL11  Kobe Bryant                 -5.12%   -5.93    -0.20     5.73  3133.01  -0.6438     4446  32.36    G     6-</t>
  </si>
  <si>
    <t>LAL99</t>
  </si>
  <si>
    <t>Kobe</t>
  </si>
  <si>
    <t>Bryant</t>
  </si>
  <si>
    <t>LAL00</t>
  </si>
  <si>
    <t>LAL01</t>
  </si>
  <si>
    <t>LAL02</t>
  </si>
  <si>
    <t>LAL03</t>
  </si>
  <si>
    <t>LAL04</t>
  </si>
  <si>
    <t>LAL05</t>
  </si>
  <si>
    <t>LAL06</t>
  </si>
  <si>
    <t>LAL07</t>
  </si>
  <si>
    <t>LAL08</t>
  </si>
  <si>
    <t>LAL09</t>
  </si>
  <si>
    <t>LAL10</t>
  </si>
  <si>
    <t>LAL11</t>
  </si>
  <si>
    <t>Year</t>
  </si>
  <si>
    <t>Impact</t>
  </si>
  <si>
    <t>Points</t>
  </si>
  <si>
    <t>Offense</t>
  </si>
  <si>
    <t>Defense</t>
  </si>
  <si>
    <t>Minutes</t>
  </si>
  <si>
    <t>Estimate</t>
  </si>
  <si>
    <t>Deseasonalized</t>
  </si>
  <si>
    <t>Month</t>
  </si>
  <si>
    <t>seasonality</t>
  </si>
  <si>
    <t>Month#</t>
  </si>
  <si>
    <t>recent trend</t>
  </si>
  <si>
    <t>Prediction</t>
  </si>
  <si>
    <t>MA</t>
  </si>
  <si>
    <t>actual</t>
  </si>
  <si>
    <t>forecasted</t>
  </si>
  <si>
    <t>Centered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</si>
</sst>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6" fontId="0" fillId="0" borderId="0" xfId="0" applyNumberFormat="1"/>
    <xf numFmtId="17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T40"/>
  <sheetViews>
    <sheetView topLeftCell="D19" workbookViewId="0">
      <selection activeCell="E30" sqref="E30"/>
    </sheetView>
  </sheetViews>
  <sheetFormatPr defaultRowHeight="14.4" x14ac:dyDescent="0.3"/>
  <sheetData>
    <row r="5" spans="4:5" x14ac:dyDescent="0.3">
      <c r="E5">
        <f>1.218^2</f>
        <v>1.4835239999999998</v>
      </c>
    </row>
    <row r="6" spans="4:5" x14ac:dyDescent="0.3">
      <c r="E6">
        <f>E5/(1+E5)</f>
        <v>0.59734635139422843</v>
      </c>
    </row>
    <row r="11" spans="4:5" x14ac:dyDescent="0.3">
      <c r="D11" t="s">
        <v>0</v>
      </c>
    </row>
    <row r="13" spans="4:5" x14ac:dyDescent="0.3">
      <c r="D13" t="s">
        <v>1</v>
      </c>
    </row>
    <row r="14" spans="4:5" x14ac:dyDescent="0.3">
      <c r="D14" t="s">
        <v>2</v>
      </c>
    </row>
    <row r="15" spans="4:5" x14ac:dyDescent="0.3">
      <c r="D15" t="s">
        <v>3</v>
      </c>
    </row>
    <row r="16" spans="4:5" x14ac:dyDescent="0.3">
      <c r="D16" t="s">
        <v>4</v>
      </c>
    </row>
    <row r="17" spans="4:20" x14ac:dyDescent="0.3">
      <c r="D17" t="s">
        <v>5</v>
      </c>
    </row>
    <row r="18" spans="4:20" x14ac:dyDescent="0.3">
      <c r="D18" t="s">
        <v>6</v>
      </c>
    </row>
    <row r="19" spans="4:20" x14ac:dyDescent="0.3">
      <c r="D19" t="s">
        <v>7</v>
      </c>
    </row>
    <row r="20" spans="4:20" x14ac:dyDescent="0.3">
      <c r="D20" t="s">
        <v>8</v>
      </c>
    </row>
    <row r="21" spans="4:20" x14ac:dyDescent="0.3">
      <c r="D21" t="s">
        <v>9</v>
      </c>
    </row>
    <row r="22" spans="4:20" x14ac:dyDescent="0.3">
      <c r="D22" t="s">
        <v>10</v>
      </c>
    </row>
    <row r="23" spans="4:20" x14ac:dyDescent="0.3">
      <c r="D23" t="s">
        <v>11</v>
      </c>
    </row>
    <row r="24" spans="4:20" x14ac:dyDescent="0.3">
      <c r="D24" t="s">
        <v>12</v>
      </c>
    </row>
    <row r="25" spans="4:20" x14ac:dyDescent="0.3">
      <c r="D25" t="s">
        <v>13</v>
      </c>
    </row>
    <row r="26" spans="4:20" x14ac:dyDescent="0.3">
      <c r="D26" t="s">
        <v>14</v>
      </c>
    </row>
    <row r="27" spans="4:20" x14ac:dyDescent="0.3">
      <c r="G27" t="s">
        <v>30</v>
      </c>
      <c r="J27" t="s">
        <v>31</v>
      </c>
      <c r="K27" t="s">
        <v>32</v>
      </c>
      <c r="L27" t="s">
        <v>33</v>
      </c>
      <c r="M27" t="s">
        <v>34</v>
      </c>
      <c r="N27" t="s">
        <v>35</v>
      </c>
    </row>
    <row r="28" spans="4:20" x14ac:dyDescent="0.3">
      <c r="G28" t="s">
        <v>15</v>
      </c>
      <c r="H28" t="s">
        <v>16</v>
      </c>
      <c r="I28" t="s">
        <v>17</v>
      </c>
      <c r="J28" s="1">
        <v>4.87E-2</v>
      </c>
      <c r="K28">
        <v>0.34</v>
      </c>
      <c r="L28">
        <v>0.65</v>
      </c>
      <c r="M28">
        <v>0.31</v>
      </c>
      <c r="N28">
        <v>2211.2399999999998</v>
      </c>
      <c r="T28" s="2"/>
    </row>
    <row r="29" spans="4:20" x14ac:dyDescent="0.3">
      <c r="G29" t="s">
        <v>18</v>
      </c>
      <c r="H29" t="s">
        <v>16</v>
      </c>
      <c r="I29" t="s">
        <v>17</v>
      </c>
      <c r="J29" s="1">
        <v>4.82E-2</v>
      </c>
      <c r="K29">
        <v>3.3</v>
      </c>
      <c r="L29">
        <v>3.93</v>
      </c>
      <c r="M29">
        <v>0.63</v>
      </c>
      <c r="N29">
        <v>3380.72</v>
      </c>
      <c r="S29" s="2"/>
    </row>
    <row r="30" spans="4:20" x14ac:dyDescent="0.3">
      <c r="G30" t="s">
        <v>19</v>
      </c>
      <c r="H30" t="s">
        <v>16</v>
      </c>
      <c r="I30" t="s">
        <v>17</v>
      </c>
      <c r="J30" s="1">
        <v>0.27629999999999999</v>
      </c>
      <c r="K30">
        <v>12.72</v>
      </c>
      <c r="L30">
        <v>7.24</v>
      </c>
      <c r="M30">
        <v>-5.48</v>
      </c>
      <c r="N30">
        <v>3484.58</v>
      </c>
      <c r="S30" s="2"/>
    </row>
    <row r="31" spans="4:20" x14ac:dyDescent="0.3">
      <c r="G31" t="s">
        <v>20</v>
      </c>
      <c r="H31" t="s">
        <v>16</v>
      </c>
      <c r="I31" t="s">
        <v>17</v>
      </c>
      <c r="J31" s="1">
        <v>0.25729999999999997</v>
      </c>
      <c r="K31">
        <v>9.6199999999999992</v>
      </c>
      <c r="L31">
        <v>12.67</v>
      </c>
      <c r="M31">
        <v>3.05</v>
      </c>
      <c r="N31">
        <v>3897.02</v>
      </c>
      <c r="S31" s="2"/>
    </row>
    <row r="32" spans="4:20" x14ac:dyDescent="0.3">
      <c r="G32" t="s">
        <v>21</v>
      </c>
      <c r="H32" t="s">
        <v>16</v>
      </c>
      <c r="I32" t="s">
        <v>17</v>
      </c>
      <c r="J32" s="1">
        <v>0.3654</v>
      </c>
      <c r="K32">
        <v>10.36</v>
      </c>
      <c r="L32">
        <v>9.4700000000000006</v>
      </c>
      <c r="M32">
        <v>-0.89</v>
      </c>
      <c r="N32">
        <v>3934.43</v>
      </c>
      <c r="S32" s="2"/>
    </row>
    <row r="33" spans="7:19" x14ac:dyDescent="0.3">
      <c r="G33" t="s">
        <v>22</v>
      </c>
      <c r="H33" t="s">
        <v>16</v>
      </c>
      <c r="I33" t="s">
        <v>17</v>
      </c>
      <c r="J33" s="1">
        <v>8.7300000000000003E-2</v>
      </c>
      <c r="K33">
        <v>3.07</v>
      </c>
      <c r="L33">
        <v>7.74</v>
      </c>
      <c r="M33">
        <v>4.68</v>
      </c>
      <c r="N33">
        <v>3419.48</v>
      </c>
      <c r="S33" s="2"/>
    </row>
    <row r="34" spans="7:19" x14ac:dyDescent="0.3">
      <c r="G34" t="s">
        <v>23</v>
      </c>
      <c r="H34" t="s">
        <v>16</v>
      </c>
      <c r="I34" t="s">
        <v>17</v>
      </c>
      <c r="J34" s="1">
        <v>5.8000000000000003E-2</v>
      </c>
      <c r="K34">
        <v>5.31</v>
      </c>
      <c r="L34">
        <v>4.3499999999999996</v>
      </c>
      <c r="M34">
        <v>-0.96</v>
      </c>
      <c r="N34">
        <v>2689.54</v>
      </c>
      <c r="S34" s="2"/>
    </row>
    <row r="35" spans="7:19" x14ac:dyDescent="0.3">
      <c r="G35" t="s">
        <v>24</v>
      </c>
      <c r="H35" t="s">
        <v>16</v>
      </c>
      <c r="I35" t="s">
        <v>17</v>
      </c>
      <c r="J35" s="1">
        <v>0.22600000000000001</v>
      </c>
      <c r="K35">
        <v>13.49</v>
      </c>
      <c r="L35">
        <v>17.010000000000002</v>
      </c>
      <c r="M35">
        <v>3.52</v>
      </c>
      <c r="N35">
        <v>3591.33</v>
      </c>
      <c r="S35" s="2"/>
    </row>
    <row r="36" spans="7:19" x14ac:dyDescent="0.3">
      <c r="G36" t="s">
        <v>25</v>
      </c>
      <c r="H36" t="s">
        <v>16</v>
      </c>
      <c r="I36" t="s">
        <v>17</v>
      </c>
      <c r="J36" s="1">
        <v>0.2021</v>
      </c>
      <c r="K36">
        <v>10.77</v>
      </c>
      <c r="L36">
        <v>6.98</v>
      </c>
      <c r="M36">
        <v>-3.79</v>
      </c>
      <c r="N36">
        <v>3354.41</v>
      </c>
      <c r="S36" s="2"/>
    </row>
    <row r="37" spans="7:19" x14ac:dyDescent="0.3">
      <c r="G37" t="s">
        <v>26</v>
      </c>
      <c r="H37" t="s">
        <v>16</v>
      </c>
      <c r="I37" t="s">
        <v>17</v>
      </c>
      <c r="J37" s="1">
        <v>0.3075</v>
      </c>
      <c r="K37">
        <v>12.03</v>
      </c>
      <c r="L37">
        <v>14.77</v>
      </c>
      <c r="M37">
        <v>2.73</v>
      </c>
      <c r="N37">
        <v>4055.26</v>
      </c>
      <c r="S37" s="2"/>
    </row>
    <row r="38" spans="7:19" x14ac:dyDescent="0.3">
      <c r="G38" t="s">
        <v>27</v>
      </c>
      <c r="H38" t="s">
        <v>16</v>
      </c>
      <c r="I38" t="s">
        <v>17</v>
      </c>
      <c r="J38" s="1">
        <v>0.2087</v>
      </c>
      <c r="K38">
        <v>6.92</v>
      </c>
      <c r="L38">
        <v>9.5500000000000007</v>
      </c>
      <c r="M38">
        <v>2.63</v>
      </c>
      <c r="N38">
        <v>3899.76</v>
      </c>
      <c r="S38" s="2"/>
    </row>
    <row r="39" spans="7:19" x14ac:dyDescent="0.3">
      <c r="G39" t="s">
        <v>28</v>
      </c>
      <c r="H39" t="s">
        <v>16</v>
      </c>
      <c r="I39" t="s">
        <v>17</v>
      </c>
      <c r="J39" s="1">
        <v>0.28089999999999998</v>
      </c>
      <c r="K39">
        <v>7.93</v>
      </c>
      <c r="L39">
        <v>5.24</v>
      </c>
      <c r="M39">
        <v>-2.69</v>
      </c>
      <c r="N39">
        <v>3758.08</v>
      </c>
      <c r="S39" s="2"/>
    </row>
    <row r="40" spans="7:19" x14ac:dyDescent="0.3">
      <c r="G40" t="s">
        <v>29</v>
      </c>
      <c r="H40" t="s">
        <v>16</v>
      </c>
      <c r="I40" t="s">
        <v>17</v>
      </c>
      <c r="J40" s="1">
        <v>-5.1200000000000002E-2</v>
      </c>
      <c r="K40">
        <v>-5.93</v>
      </c>
      <c r="L40">
        <v>-0.2</v>
      </c>
      <c r="M40">
        <v>5.73</v>
      </c>
      <c r="N40">
        <v>3133.01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topLeftCell="A2" workbookViewId="0">
      <selection activeCell="F22" sqref="F22"/>
    </sheetView>
  </sheetViews>
  <sheetFormatPr defaultRowHeight="14.4" x14ac:dyDescent="0.3"/>
  <cols>
    <col min="8" max="8" width="12" customWidth="1"/>
  </cols>
  <sheetData>
    <row r="1" spans="1:11" x14ac:dyDescent="0.3">
      <c r="J1" t="s">
        <v>39</v>
      </c>
    </row>
    <row r="2" spans="1:11" x14ac:dyDescent="0.3">
      <c r="H2">
        <f>AVERAGE(J2:J13)</f>
        <v>0.99712355692544463</v>
      </c>
      <c r="I2">
        <v>1</v>
      </c>
      <c r="J2">
        <f t="shared" ref="J2:J13" si="0">AVERAGEIF(month,I2,deseason)</f>
        <v>0.99846404931960342</v>
      </c>
      <c r="K2">
        <f t="shared" ref="K2:K13" si="1">J2/$H$2</f>
        <v>1.0013443593673508</v>
      </c>
    </row>
    <row r="3" spans="1:11" x14ac:dyDescent="0.3">
      <c r="H3">
        <f>AVERAGE(K2:K13)</f>
        <v>1</v>
      </c>
      <c r="I3">
        <v>2</v>
      </c>
      <c r="J3">
        <f t="shared" si="0"/>
        <v>1.0144806687468153</v>
      </c>
      <c r="K3">
        <f t="shared" si="1"/>
        <v>1.0174071825911826</v>
      </c>
    </row>
    <row r="4" spans="1:11" x14ac:dyDescent="0.3">
      <c r="I4">
        <v>3</v>
      </c>
      <c r="J4">
        <f t="shared" si="0"/>
        <v>0.98025787059195368</v>
      </c>
      <c r="K4">
        <f t="shared" si="1"/>
        <v>0.98308566053188529</v>
      </c>
    </row>
    <row r="5" spans="1:11" x14ac:dyDescent="0.3">
      <c r="F5" t="s">
        <v>41</v>
      </c>
      <c r="I5">
        <v>4</v>
      </c>
      <c r="J5">
        <f t="shared" si="0"/>
        <v>0.99261970900970697</v>
      </c>
      <c r="K5">
        <f t="shared" si="1"/>
        <v>0.99548315965011902</v>
      </c>
    </row>
    <row r="6" spans="1:11" x14ac:dyDescent="0.3">
      <c r="F6">
        <f>SLOPE(G134:G140,B134:B140)</f>
        <v>-0.54613095238093068</v>
      </c>
      <c r="I6">
        <v>5</v>
      </c>
      <c r="J6">
        <f t="shared" si="0"/>
        <v>1.0018234935548354</v>
      </c>
      <c r="K6">
        <f t="shared" si="1"/>
        <v>1.00471349472866</v>
      </c>
    </row>
    <row r="7" spans="1:11" x14ac:dyDescent="0.3">
      <c r="I7">
        <v>6</v>
      </c>
      <c r="J7">
        <f t="shared" si="0"/>
        <v>1.013415327022126</v>
      </c>
      <c r="K7">
        <f t="shared" si="1"/>
        <v>1.0163387676316822</v>
      </c>
    </row>
    <row r="8" spans="1:11" x14ac:dyDescent="0.3">
      <c r="I8">
        <v>7</v>
      </c>
      <c r="J8">
        <f t="shared" si="0"/>
        <v>1.0081515327311181</v>
      </c>
      <c r="K8">
        <f t="shared" si="1"/>
        <v>1.0110597886581654</v>
      </c>
    </row>
    <row r="9" spans="1:11" x14ac:dyDescent="0.3">
      <c r="I9">
        <v>8</v>
      </c>
      <c r="J9">
        <f t="shared" si="0"/>
        <v>0.99558315616600979</v>
      </c>
      <c r="K9">
        <f t="shared" si="1"/>
        <v>0.99845515558354214</v>
      </c>
    </row>
    <row r="10" spans="1:11" x14ac:dyDescent="0.3">
      <c r="I10">
        <v>9</v>
      </c>
      <c r="J10">
        <f t="shared" si="0"/>
        <v>1.0031980049178346</v>
      </c>
      <c r="K10">
        <f t="shared" si="1"/>
        <v>1.0060919712007608</v>
      </c>
    </row>
    <row r="11" spans="1:11" x14ac:dyDescent="0.3">
      <c r="I11">
        <v>10</v>
      </c>
      <c r="J11">
        <f t="shared" si="0"/>
        <v>0.98676772426742154</v>
      </c>
      <c r="K11">
        <f t="shared" si="1"/>
        <v>0.98961429344829188</v>
      </c>
    </row>
    <row r="12" spans="1:11" x14ac:dyDescent="0.3">
      <c r="I12">
        <v>11</v>
      </c>
      <c r="J12">
        <f t="shared" si="0"/>
        <v>0.9912451685723781</v>
      </c>
      <c r="K12">
        <f t="shared" si="1"/>
        <v>0.99410465401981662</v>
      </c>
    </row>
    <row r="13" spans="1:11" x14ac:dyDescent="0.3">
      <c r="G13" t="s">
        <v>46</v>
      </c>
      <c r="I13">
        <v>12</v>
      </c>
      <c r="J13">
        <f t="shared" si="0"/>
        <v>0.97947597820553356</v>
      </c>
      <c r="K13">
        <f t="shared" si="1"/>
        <v>0.98230151258854415</v>
      </c>
    </row>
    <row r="14" spans="1:11" x14ac:dyDescent="0.3">
      <c r="A14" t="s">
        <v>38</v>
      </c>
      <c r="B14" t="s">
        <v>40</v>
      </c>
      <c r="F14" t="s">
        <v>43</v>
      </c>
      <c r="G14" t="s">
        <v>36</v>
      </c>
      <c r="H14" t="s">
        <v>37</v>
      </c>
    </row>
    <row r="15" spans="1:11" x14ac:dyDescent="0.3">
      <c r="A15">
        <f>MONTH(D15)</f>
        <v>1</v>
      </c>
      <c r="B15">
        <v>1</v>
      </c>
      <c r="D15" s="3">
        <v>36526</v>
      </c>
      <c r="E15" s="4">
        <v>1636</v>
      </c>
    </row>
    <row r="16" spans="1:11" x14ac:dyDescent="0.3">
      <c r="A16">
        <f t="shared" ref="A16:A79" si="2">MONTH(D16)</f>
        <v>2</v>
      </c>
      <c r="B16">
        <v>2</v>
      </c>
      <c r="D16" s="3">
        <v>36557</v>
      </c>
      <c r="E16" s="4">
        <v>1737</v>
      </c>
    </row>
    <row r="17" spans="1:8" x14ac:dyDescent="0.3">
      <c r="A17">
        <f t="shared" si="2"/>
        <v>3</v>
      </c>
      <c r="B17">
        <v>3</v>
      </c>
      <c r="D17" s="3">
        <v>36586</v>
      </c>
      <c r="E17" s="4">
        <v>1604</v>
      </c>
    </row>
    <row r="18" spans="1:8" x14ac:dyDescent="0.3">
      <c r="A18">
        <f t="shared" si="2"/>
        <v>4</v>
      </c>
      <c r="B18">
        <v>4</v>
      </c>
      <c r="D18" s="3">
        <v>36617</v>
      </c>
      <c r="E18" s="4">
        <v>1626</v>
      </c>
    </row>
    <row r="19" spans="1:8" x14ac:dyDescent="0.3">
      <c r="A19">
        <f t="shared" si="2"/>
        <v>5</v>
      </c>
      <c r="B19">
        <v>5</v>
      </c>
      <c r="D19" s="3">
        <v>36647</v>
      </c>
      <c r="E19" s="4">
        <v>1575</v>
      </c>
    </row>
    <row r="20" spans="1:8" x14ac:dyDescent="0.3">
      <c r="A20">
        <f t="shared" si="2"/>
        <v>6</v>
      </c>
      <c r="B20">
        <v>6</v>
      </c>
      <c r="D20" s="3">
        <v>36678</v>
      </c>
      <c r="E20" s="4">
        <v>1559</v>
      </c>
    </row>
    <row r="21" spans="1:8" x14ac:dyDescent="0.3">
      <c r="A21">
        <f t="shared" si="2"/>
        <v>7</v>
      </c>
      <c r="B21">
        <v>7</v>
      </c>
      <c r="C21">
        <v>6.5</v>
      </c>
      <c r="D21" s="3">
        <v>36708</v>
      </c>
      <c r="E21" s="4">
        <v>1463</v>
      </c>
      <c r="F21">
        <f>AVERAGE(E15:E26)</f>
        <v>1573.3333333333333</v>
      </c>
      <c r="G21">
        <f>AVERAGE(F21,F22)</f>
        <v>1571.8333333333333</v>
      </c>
      <c r="H21">
        <f>E21/G21</f>
        <v>0.93076025872123846</v>
      </c>
    </row>
    <row r="22" spans="1:8" x14ac:dyDescent="0.3">
      <c r="A22">
        <f t="shared" si="2"/>
        <v>8</v>
      </c>
      <c r="B22">
        <v>8</v>
      </c>
      <c r="C22">
        <v>7.5</v>
      </c>
      <c r="D22" s="3">
        <v>36739</v>
      </c>
      <c r="E22" s="4">
        <v>1541</v>
      </c>
      <c r="F22">
        <f t="shared" ref="F22:F85" si="3">AVERAGE(E16:E27)</f>
        <v>1570.3333333333333</v>
      </c>
      <c r="G22">
        <f t="shared" ref="G22:G85" si="4">AVERAGE(F22,F23)</f>
        <v>1565.6666666666665</v>
      </c>
      <c r="H22">
        <f t="shared" ref="H22:H85" si="5">E22/G22</f>
        <v>0.98424526293378767</v>
      </c>
    </row>
    <row r="23" spans="1:8" x14ac:dyDescent="0.3">
      <c r="A23">
        <f t="shared" si="2"/>
        <v>9</v>
      </c>
      <c r="B23">
        <v>9</v>
      </c>
      <c r="C23">
        <v>8.5</v>
      </c>
      <c r="D23" s="3">
        <v>36770</v>
      </c>
      <c r="E23" s="4">
        <v>1507</v>
      </c>
      <c r="F23">
        <f t="shared" si="3"/>
        <v>1561</v>
      </c>
      <c r="G23">
        <f t="shared" si="4"/>
        <v>1560.4166666666665</v>
      </c>
      <c r="H23">
        <f t="shared" si="5"/>
        <v>0.96576769025367171</v>
      </c>
    </row>
    <row r="24" spans="1:8" x14ac:dyDescent="0.3">
      <c r="A24">
        <f t="shared" si="2"/>
        <v>10</v>
      </c>
      <c r="B24">
        <v>10</v>
      </c>
      <c r="C24">
        <v>9.5</v>
      </c>
      <c r="D24" s="3">
        <v>36800</v>
      </c>
      <c r="E24" s="4">
        <v>1549</v>
      </c>
      <c r="F24">
        <f t="shared" si="3"/>
        <v>1559.8333333333333</v>
      </c>
      <c r="G24">
        <f t="shared" si="4"/>
        <v>1560.7916666666665</v>
      </c>
      <c r="H24">
        <f t="shared" si="5"/>
        <v>0.99244507328011966</v>
      </c>
    </row>
    <row r="25" spans="1:8" x14ac:dyDescent="0.3">
      <c r="A25">
        <f t="shared" si="2"/>
        <v>11</v>
      </c>
      <c r="B25">
        <v>11</v>
      </c>
      <c r="C25">
        <v>10.5</v>
      </c>
      <c r="D25" s="3">
        <v>36831</v>
      </c>
      <c r="E25" s="4">
        <v>1551</v>
      </c>
      <c r="F25">
        <f t="shared" si="3"/>
        <v>1561.75</v>
      </c>
      <c r="G25">
        <f t="shared" si="4"/>
        <v>1563</v>
      </c>
      <c r="H25">
        <f t="shared" si="5"/>
        <v>0.99232245681381959</v>
      </c>
    </row>
    <row r="26" spans="1:8" x14ac:dyDescent="0.3">
      <c r="A26">
        <f t="shared" si="2"/>
        <v>12</v>
      </c>
      <c r="B26">
        <v>12</v>
      </c>
      <c r="C26">
        <v>11.5</v>
      </c>
      <c r="D26" s="3">
        <v>36861</v>
      </c>
      <c r="E26" s="4">
        <v>1532</v>
      </c>
      <c r="F26">
        <f t="shared" si="3"/>
        <v>1564.25</v>
      </c>
      <c r="G26">
        <f t="shared" si="4"/>
        <v>1567.4583333333335</v>
      </c>
      <c r="H26">
        <f t="shared" si="5"/>
        <v>0.97737845237778775</v>
      </c>
    </row>
    <row r="27" spans="1:8" x14ac:dyDescent="0.3">
      <c r="A27">
        <f t="shared" si="2"/>
        <v>1</v>
      </c>
      <c r="B27">
        <v>13</v>
      </c>
      <c r="C27">
        <v>12.5</v>
      </c>
      <c r="D27" s="3">
        <v>36892</v>
      </c>
      <c r="E27" s="4">
        <v>1600</v>
      </c>
      <c r="F27">
        <f t="shared" si="3"/>
        <v>1570.6666666666667</v>
      </c>
      <c r="G27">
        <f t="shared" si="4"/>
        <v>1579.2916666666667</v>
      </c>
      <c r="H27">
        <f t="shared" si="5"/>
        <v>1.0131124185420679</v>
      </c>
    </row>
    <row r="28" spans="1:8" x14ac:dyDescent="0.3">
      <c r="A28">
        <f t="shared" si="2"/>
        <v>2</v>
      </c>
      <c r="B28">
        <v>14</v>
      </c>
      <c r="C28">
        <v>13.5</v>
      </c>
      <c r="D28" s="3">
        <v>36923</v>
      </c>
      <c r="E28" s="4">
        <v>1625</v>
      </c>
      <c r="F28">
        <f t="shared" si="3"/>
        <v>1587.9166666666667</v>
      </c>
      <c r="G28">
        <f t="shared" si="4"/>
        <v>1589</v>
      </c>
      <c r="H28">
        <f t="shared" si="5"/>
        <v>1.0226557583385778</v>
      </c>
    </row>
    <row r="29" spans="1:8" x14ac:dyDescent="0.3">
      <c r="A29">
        <f t="shared" si="2"/>
        <v>3</v>
      </c>
      <c r="B29">
        <v>15</v>
      </c>
      <c r="C29">
        <v>14.5</v>
      </c>
      <c r="D29" s="3">
        <v>36951</v>
      </c>
      <c r="E29" s="4">
        <v>1590</v>
      </c>
      <c r="F29">
        <f t="shared" si="3"/>
        <v>1590.0833333333333</v>
      </c>
      <c r="G29">
        <f t="shared" si="4"/>
        <v>1592.375</v>
      </c>
      <c r="H29">
        <f t="shared" si="5"/>
        <v>0.9985085171520528</v>
      </c>
    </row>
    <row r="30" spans="1:8" x14ac:dyDescent="0.3">
      <c r="A30">
        <f t="shared" si="2"/>
        <v>4</v>
      </c>
      <c r="B30">
        <v>16</v>
      </c>
      <c r="C30">
        <v>15.5</v>
      </c>
      <c r="D30" s="3">
        <v>36982</v>
      </c>
      <c r="E30" s="4">
        <v>1649</v>
      </c>
      <c r="F30">
        <f t="shared" si="3"/>
        <v>1594.6666666666667</v>
      </c>
      <c r="G30">
        <f t="shared" si="4"/>
        <v>1594.2916666666667</v>
      </c>
      <c r="H30">
        <f t="shared" si="5"/>
        <v>1.0343151347254527</v>
      </c>
    </row>
    <row r="31" spans="1:8" x14ac:dyDescent="0.3">
      <c r="A31">
        <f t="shared" si="2"/>
        <v>5</v>
      </c>
      <c r="B31">
        <v>17</v>
      </c>
      <c r="C31">
        <v>16.5</v>
      </c>
      <c r="D31" s="3">
        <v>37012</v>
      </c>
      <c r="E31" s="4">
        <v>1605</v>
      </c>
      <c r="F31">
        <f t="shared" si="3"/>
        <v>1593.9166666666667</v>
      </c>
      <c r="G31">
        <f t="shared" si="4"/>
        <v>1596.0416666666667</v>
      </c>
      <c r="H31">
        <f t="shared" si="5"/>
        <v>1.005612844276204</v>
      </c>
    </row>
    <row r="32" spans="1:8" x14ac:dyDescent="0.3">
      <c r="A32">
        <f t="shared" si="2"/>
        <v>6</v>
      </c>
      <c r="B32">
        <v>18</v>
      </c>
      <c r="C32">
        <v>17.5</v>
      </c>
      <c r="D32" s="3">
        <v>37043</v>
      </c>
      <c r="E32" s="4">
        <v>1636</v>
      </c>
      <c r="F32">
        <f t="shared" si="3"/>
        <v>1598.1666666666667</v>
      </c>
      <c r="G32">
        <f t="shared" si="4"/>
        <v>1599.6666666666667</v>
      </c>
      <c r="H32">
        <f t="shared" si="5"/>
        <v>1.0227130652219212</v>
      </c>
    </row>
    <row r="33" spans="1:8" x14ac:dyDescent="0.3">
      <c r="A33">
        <f t="shared" si="2"/>
        <v>7</v>
      </c>
      <c r="B33">
        <v>19</v>
      </c>
      <c r="C33">
        <v>18.5</v>
      </c>
      <c r="D33" s="3">
        <v>37073</v>
      </c>
      <c r="E33" s="4">
        <v>1670</v>
      </c>
      <c r="F33">
        <f t="shared" si="3"/>
        <v>1601.1666666666667</v>
      </c>
      <c r="G33">
        <f t="shared" si="4"/>
        <v>1605.25</v>
      </c>
      <c r="H33">
        <f t="shared" si="5"/>
        <v>1.0403363961999688</v>
      </c>
    </row>
    <row r="34" spans="1:8" x14ac:dyDescent="0.3">
      <c r="A34">
        <f t="shared" si="2"/>
        <v>8</v>
      </c>
      <c r="B34">
        <v>20</v>
      </c>
      <c r="C34">
        <v>19.5</v>
      </c>
      <c r="D34" s="3">
        <v>37104</v>
      </c>
      <c r="E34" s="4">
        <v>1567</v>
      </c>
      <c r="F34">
        <f t="shared" si="3"/>
        <v>1609.3333333333333</v>
      </c>
      <c r="G34">
        <f t="shared" si="4"/>
        <v>1617.8333333333333</v>
      </c>
      <c r="H34">
        <f t="shared" si="5"/>
        <v>0.96857937570825181</v>
      </c>
    </row>
    <row r="35" spans="1:8" x14ac:dyDescent="0.3">
      <c r="A35">
        <f t="shared" si="2"/>
        <v>9</v>
      </c>
      <c r="B35">
        <v>21</v>
      </c>
      <c r="C35">
        <v>20.5</v>
      </c>
      <c r="D35" s="3">
        <v>37135</v>
      </c>
      <c r="E35" s="4">
        <v>1562</v>
      </c>
      <c r="F35">
        <f t="shared" si="3"/>
        <v>1626.3333333333333</v>
      </c>
      <c r="G35">
        <f t="shared" si="4"/>
        <v>1628.5</v>
      </c>
      <c r="H35">
        <f t="shared" si="5"/>
        <v>0.95916487565244091</v>
      </c>
    </row>
    <row r="36" spans="1:8" x14ac:dyDescent="0.3">
      <c r="A36">
        <f t="shared" si="2"/>
        <v>10</v>
      </c>
      <c r="B36">
        <v>22</v>
      </c>
      <c r="C36">
        <v>21.5</v>
      </c>
      <c r="D36" s="3">
        <v>37165</v>
      </c>
      <c r="E36" s="4">
        <v>1540</v>
      </c>
      <c r="F36">
        <f t="shared" si="3"/>
        <v>1630.6666666666667</v>
      </c>
      <c r="G36">
        <f t="shared" si="4"/>
        <v>1628.2916666666667</v>
      </c>
      <c r="H36">
        <f t="shared" si="5"/>
        <v>0.94577650400470836</v>
      </c>
    </row>
    <row r="37" spans="1:8" x14ac:dyDescent="0.3">
      <c r="A37">
        <f t="shared" si="2"/>
        <v>11</v>
      </c>
      <c r="B37">
        <v>23</v>
      </c>
      <c r="C37">
        <v>22.5</v>
      </c>
      <c r="D37" s="3">
        <v>37196</v>
      </c>
      <c r="E37" s="4">
        <v>1602</v>
      </c>
      <c r="F37">
        <f t="shared" si="3"/>
        <v>1625.9166666666667</v>
      </c>
      <c r="G37">
        <f t="shared" si="4"/>
        <v>1632.5416666666667</v>
      </c>
      <c r="H37">
        <f t="shared" si="5"/>
        <v>0.98129195273219161</v>
      </c>
    </row>
    <row r="38" spans="1:8" x14ac:dyDescent="0.3">
      <c r="A38">
        <f t="shared" si="2"/>
        <v>12</v>
      </c>
      <c r="B38">
        <v>24</v>
      </c>
      <c r="C38">
        <v>23.5</v>
      </c>
      <c r="D38" s="3">
        <v>37226</v>
      </c>
      <c r="E38" s="4">
        <v>1568</v>
      </c>
      <c r="F38">
        <f t="shared" si="3"/>
        <v>1639.1666666666667</v>
      </c>
      <c r="G38">
        <f t="shared" si="4"/>
        <v>1642.5416666666667</v>
      </c>
      <c r="H38">
        <f t="shared" si="5"/>
        <v>0.95461809695340039</v>
      </c>
    </row>
    <row r="39" spans="1:8" x14ac:dyDescent="0.3">
      <c r="A39">
        <f t="shared" si="2"/>
        <v>1</v>
      </c>
      <c r="B39">
        <v>25</v>
      </c>
      <c r="C39">
        <v>24.5</v>
      </c>
      <c r="D39" s="3">
        <v>37257</v>
      </c>
      <c r="E39" s="4">
        <v>1698</v>
      </c>
      <c r="F39">
        <f t="shared" si="3"/>
        <v>1645.9166666666667</v>
      </c>
      <c r="G39">
        <f t="shared" si="4"/>
        <v>1645.2916666666667</v>
      </c>
      <c r="H39">
        <f t="shared" si="5"/>
        <v>1.0320358599032593</v>
      </c>
    </row>
    <row r="40" spans="1:8" x14ac:dyDescent="0.3">
      <c r="A40">
        <f t="shared" si="2"/>
        <v>2</v>
      </c>
      <c r="B40">
        <v>26</v>
      </c>
      <c r="C40">
        <v>25.5</v>
      </c>
      <c r="D40" s="3">
        <v>37288</v>
      </c>
      <c r="E40" s="4">
        <v>1829</v>
      </c>
      <c r="F40">
        <f t="shared" si="3"/>
        <v>1644.6666666666667</v>
      </c>
      <c r="G40">
        <f t="shared" si="4"/>
        <v>1647.4166666666667</v>
      </c>
      <c r="H40">
        <f t="shared" si="5"/>
        <v>1.1102230765339673</v>
      </c>
    </row>
    <row r="41" spans="1:8" x14ac:dyDescent="0.3">
      <c r="A41">
        <f t="shared" si="2"/>
        <v>3</v>
      </c>
      <c r="B41">
        <v>27</v>
      </c>
      <c r="C41">
        <v>26.5</v>
      </c>
      <c r="D41" s="3">
        <v>37316</v>
      </c>
      <c r="E41" s="4">
        <v>1642</v>
      </c>
      <c r="F41">
        <f t="shared" si="3"/>
        <v>1650.1666666666667</v>
      </c>
      <c r="G41">
        <f t="shared" si="4"/>
        <v>1660.25</v>
      </c>
      <c r="H41">
        <f t="shared" si="5"/>
        <v>0.9890076795663304</v>
      </c>
    </row>
    <row r="42" spans="1:8" x14ac:dyDescent="0.3">
      <c r="A42">
        <f t="shared" si="2"/>
        <v>4</v>
      </c>
      <c r="B42">
        <v>28</v>
      </c>
      <c r="C42">
        <v>27.5</v>
      </c>
      <c r="D42" s="3">
        <v>37347</v>
      </c>
      <c r="E42" s="4">
        <v>1592</v>
      </c>
      <c r="F42">
        <f t="shared" si="3"/>
        <v>1670.3333333333333</v>
      </c>
      <c r="G42">
        <f t="shared" si="4"/>
        <v>1674.8333333333333</v>
      </c>
      <c r="H42">
        <f t="shared" si="5"/>
        <v>0.95054234252164393</v>
      </c>
    </row>
    <row r="43" spans="1:8" x14ac:dyDescent="0.3">
      <c r="A43">
        <f t="shared" si="2"/>
        <v>5</v>
      </c>
      <c r="B43">
        <v>29</v>
      </c>
      <c r="C43">
        <v>28.5</v>
      </c>
      <c r="D43" s="3">
        <v>37377</v>
      </c>
      <c r="E43" s="4">
        <v>1764</v>
      </c>
      <c r="F43">
        <f t="shared" si="3"/>
        <v>1679.3333333333333</v>
      </c>
      <c r="G43">
        <f t="shared" si="4"/>
        <v>1685.625</v>
      </c>
      <c r="H43">
        <f t="shared" si="5"/>
        <v>1.0464961067853171</v>
      </c>
    </row>
    <row r="44" spans="1:8" x14ac:dyDescent="0.3">
      <c r="A44">
        <f t="shared" si="2"/>
        <v>6</v>
      </c>
      <c r="B44">
        <v>30</v>
      </c>
      <c r="C44">
        <v>29.5</v>
      </c>
      <c r="D44" s="3">
        <v>37408</v>
      </c>
      <c r="E44" s="4">
        <v>1717</v>
      </c>
      <c r="F44">
        <f t="shared" si="3"/>
        <v>1691.9166666666667</v>
      </c>
      <c r="G44">
        <f t="shared" si="4"/>
        <v>1701.0833333333335</v>
      </c>
      <c r="H44">
        <f t="shared" si="5"/>
        <v>1.0093567824425611</v>
      </c>
    </row>
    <row r="45" spans="1:8" x14ac:dyDescent="0.3">
      <c r="A45">
        <f t="shared" si="2"/>
        <v>7</v>
      </c>
      <c r="B45">
        <v>31</v>
      </c>
      <c r="C45">
        <v>30.5</v>
      </c>
      <c r="D45" s="3">
        <v>37438</v>
      </c>
      <c r="E45" s="4">
        <v>1655</v>
      </c>
      <c r="F45">
        <f t="shared" si="3"/>
        <v>1710.25</v>
      </c>
      <c r="G45">
        <f t="shared" si="4"/>
        <v>1716.7083333333335</v>
      </c>
      <c r="H45">
        <f t="shared" si="5"/>
        <v>0.96405427052741433</v>
      </c>
    </row>
    <row r="46" spans="1:8" x14ac:dyDescent="0.3">
      <c r="A46">
        <f t="shared" si="2"/>
        <v>8</v>
      </c>
      <c r="B46">
        <v>32</v>
      </c>
      <c r="C46">
        <v>31.5</v>
      </c>
      <c r="D46" s="3">
        <v>37469</v>
      </c>
      <c r="E46" s="4">
        <v>1633</v>
      </c>
      <c r="F46">
        <f t="shared" si="3"/>
        <v>1723.1666666666667</v>
      </c>
      <c r="G46">
        <f t="shared" si="4"/>
        <v>1714.8333333333335</v>
      </c>
      <c r="H46">
        <f t="shared" si="5"/>
        <v>0.95227913305471856</v>
      </c>
    </row>
    <row r="47" spans="1:8" x14ac:dyDescent="0.3">
      <c r="A47">
        <f t="shared" si="2"/>
        <v>9</v>
      </c>
      <c r="B47">
        <v>33</v>
      </c>
      <c r="C47">
        <v>32.5</v>
      </c>
      <c r="D47" s="3">
        <v>37500</v>
      </c>
      <c r="E47" s="4">
        <v>1804</v>
      </c>
      <c r="F47">
        <f t="shared" si="3"/>
        <v>1706.5</v>
      </c>
      <c r="G47">
        <f t="shared" si="4"/>
        <v>1710</v>
      </c>
      <c r="H47">
        <f t="shared" si="5"/>
        <v>1.0549707602339182</v>
      </c>
    </row>
    <row r="48" spans="1:8" x14ac:dyDescent="0.3">
      <c r="A48">
        <f t="shared" si="2"/>
        <v>10</v>
      </c>
      <c r="B48">
        <v>34</v>
      </c>
      <c r="C48">
        <v>33.5</v>
      </c>
      <c r="D48" s="3">
        <v>37530</v>
      </c>
      <c r="E48" s="4">
        <v>1648</v>
      </c>
      <c r="F48">
        <f t="shared" si="3"/>
        <v>1713.5</v>
      </c>
      <c r="G48">
        <f t="shared" si="4"/>
        <v>1715.625</v>
      </c>
      <c r="H48">
        <f t="shared" si="5"/>
        <v>0.96058287795992714</v>
      </c>
    </row>
    <row r="49" spans="1:8" x14ac:dyDescent="0.3">
      <c r="A49">
        <f t="shared" si="2"/>
        <v>11</v>
      </c>
      <c r="B49">
        <v>35</v>
      </c>
      <c r="C49">
        <v>34.5</v>
      </c>
      <c r="D49" s="3">
        <v>37561</v>
      </c>
      <c r="E49" s="4">
        <v>1753</v>
      </c>
      <c r="F49">
        <f t="shared" si="3"/>
        <v>1717.75</v>
      </c>
      <c r="G49">
        <f t="shared" si="4"/>
        <v>1717.2083333333335</v>
      </c>
      <c r="H49">
        <f t="shared" si="5"/>
        <v>1.0208429379079416</v>
      </c>
    </row>
    <row r="50" spans="1:8" x14ac:dyDescent="0.3">
      <c r="A50">
        <f t="shared" si="2"/>
        <v>12</v>
      </c>
      <c r="B50">
        <v>36</v>
      </c>
      <c r="C50">
        <v>35.5</v>
      </c>
      <c r="D50" s="3">
        <v>37591</v>
      </c>
      <c r="E50" s="4">
        <v>1788</v>
      </c>
      <c r="F50">
        <f t="shared" si="3"/>
        <v>1716.6666666666667</v>
      </c>
      <c r="G50">
        <f t="shared" si="4"/>
        <v>1722.9166666666667</v>
      </c>
      <c r="H50">
        <f t="shared" si="5"/>
        <v>1.0377750906892382</v>
      </c>
    </row>
    <row r="51" spans="1:8" x14ac:dyDescent="0.3">
      <c r="A51">
        <f t="shared" si="2"/>
        <v>1</v>
      </c>
      <c r="B51">
        <v>37</v>
      </c>
      <c r="C51">
        <v>36.5</v>
      </c>
      <c r="D51" s="3">
        <v>37622</v>
      </c>
      <c r="E51" s="4">
        <v>1853</v>
      </c>
      <c r="F51">
        <f t="shared" si="3"/>
        <v>1729.1666666666667</v>
      </c>
      <c r="G51">
        <f t="shared" si="4"/>
        <v>1739.25</v>
      </c>
      <c r="H51">
        <f t="shared" si="5"/>
        <v>1.065401753629438</v>
      </c>
    </row>
    <row r="52" spans="1:8" x14ac:dyDescent="0.3">
      <c r="A52">
        <f t="shared" si="2"/>
        <v>2</v>
      </c>
      <c r="B52">
        <v>38</v>
      </c>
      <c r="C52">
        <v>37.5</v>
      </c>
      <c r="D52" s="3">
        <v>37653</v>
      </c>
      <c r="E52" s="4">
        <v>1629</v>
      </c>
      <c r="F52">
        <f t="shared" si="3"/>
        <v>1749.3333333333333</v>
      </c>
      <c r="G52">
        <f t="shared" si="4"/>
        <v>1757.6666666666665</v>
      </c>
      <c r="H52">
        <f t="shared" si="5"/>
        <v>0.92679688981604402</v>
      </c>
    </row>
    <row r="53" spans="1:8" x14ac:dyDescent="0.3">
      <c r="A53">
        <f t="shared" si="2"/>
        <v>3</v>
      </c>
      <c r="B53">
        <v>39</v>
      </c>
      <c r="C53">
        <v>38.5</v>
      </c>
      <c r="D53" s="3">
        <v>37681</v>
      </c>
      <c r="E53" s="4">
        <v>1726</v>
      </c>
      <c r="F53">
        <f t="shared" si="3"/>
        <v>1766</v>
      </c>
      <c r="G53">
        <f t="shared" si="4"/>
        <v>1771.625</v>
      </c>
      <c r="H53">
        <f t="shared" si="5"/>
        <v>0.97424680730967328</v>
      </c>
    </row>
    <row r="54" spans="1:8" x14ac:dyDescent="0.3">
      <c r="A54">
        <f t="shared" si="2"/>
        <v>4</v>
      </c>
      <c r="B54">
        <v>40</v>
      </c>
      <c r="C54">
        <v>39.5</v>
      </c>
      <c r="D54" s="3">
        <v>37712</v>
      </c>
      <c r="E54" s="4">
        <v>1643</v>
      </c>
      <c r="F54">
        <f t="shared" si="3"/>
        <v>1777.25</v>
      </c>
      <c r="G54">
        <f t="shared" si="4"/>
        <v>1790.5416666666665</v>
      </c>
      <c r="H54">
        <f t="shared" si="5"/>
        <v>0.91759942289344476</v>
      </c>
    </row>
    <row r="55" spans="1:8" x14ac:dyDescent="0.3">
      <c r="A55">
        <f t="shared" si="2"/>
        <v>5</v>
      </c>
      <c r="B55">
        <v>41</v>
      </c>
      <c r="C55">
        <v>40.5</v>
      </c>
      <c r="D55" s="3">
        <v>37742</v>
      </c>
      <c r="E55" s="4">
        <v>1751</v>
      </c>
      <c r="F55">
        <f t="shared" si="3"/>
        <v>1803.8333333333333</v>
      </c>
      <c r="G55">
        <f t="shared" si="4"/>
        <v>1817.5833333333333</v>
      </c>
      <c r="H55">
        <f t="shared" si="5"/>
        <v>0.96336710833982853</v>
      </c>
    </row>
    <row r="56" spans="1:8" x14ac:dyDescent="0.3">
      <c r="A56">
        <f t="shared" si="2"/>
        <v>6</v>
      </c>
      <c r="B56">
        <v>42</v>
      </c>
      <c r="C56">
        <v>41.5</v>
      </c>
      <c r="D56" s="3">
        <v>37773</v>
      </c>
      <c r="E56" s="4">
        <v>1867</v>
      </c>
      <c r="F56">
        <f t="shared" si="3"/>
        <v>1831.3333333333333</v>
      </c>
      <c r="G56">
        <f t="shared" si="4"/>
        <v>1842.5416666666665</v>
      </c>
      <c r="H56">
        <f t="shared" si="5"/>
        <v>1.0132742362226093</v>
      </c>
    </row>
    <row r="57" spans="1:8" x14ac:dyDescent="0.3">
      <c r="A57">
        <f t="shared" si="2"/>
        <v>7</v>
      </c>
      <c r="B57">
        <v>43</v>
      </c>
      <c r="C57">
        <v>42.5</v>
      </c>
      <c r="D57" s="3">
        <v>37803</v>
      </c>
      <c r="E57" s="4">
        <v>1897</v>
      </c>
      <c r="F57">
        <f t="shared" si="3"/>
        <v>1853.75</v>
      </c>
      <c r="G57">
        <f t="shared" si="4"/>
        <v>1856.1666666666665</v>
      </c>
      <c r="H57">
        <f t="shared" si="5"/>
        <v>1.0219987429289756</v>
      </c>
    </row>
    <row r="58" spans="1:8" x14ac:dyDescent="0.3">
      <c r="A58">
        <f t="shared" si="2"/>
        <v>8</v>
      </c>
      <c r="B58">
        <v>44</v>
      </c>
      <c r="C58">
        <v>43.5</v>
      </c>
      <c r="D58" s="3">
        <v>37834</v>
      </c>
      <c r="E58" s="4">
        <v>1833</v>
      </c>
      <c r="F58">
        <f t="shared" si="3"/>
        <v>1858.5833333333333</v>
      </c>
      <c r="G58">
        <f t="shared" si="4"/>
        <v>1867.625</v>
      </c>
      <c r="H58">
        <f t="shared" si="5"/>
        <v>0.98146041094973557</v>
      </c>
    </row>
    <row r="59" spans="1:8" x14ac:dyDescent="0.3">
      <c r="A59">
        <f t="shared" si="2"/>
        <v>9</v>
      </c>
      <c r="B59">
        <v>45</v>
      </c>
      <c r="C59">
        <v>44.5</v>
      </c>
      <c r="D59" s="3">
        <v>37865</v>
      </c>
      <c r="E59" s="4">
        <v>1939</v>
      </c>
      <c r="F59">
        <f t="shared" si="3"/>
        <v>1876.6666666666667</v>
      </c>
      <c r="G59">
        <f t="shared" si="4"/>
        <v>1888</v>
      </c>
      <c r="H59">
        <f t="shared" si="5"/>
        <v>1.0270127118644068</v>
      </c>
    </row>
    <row r="60" spans="1:8" x14ac:dyDescent="0.3">
      <c r="A60">
        <f t="shared" si="2"/>
        <v>10</v>
      </c>
      <c r="B60">
        <v>46</v>
      </c>
      <c r="C60">
        <v>45.5</v>
      </c>
      <c r="D60" s="3">
        <v>37895</v>
      </c>
      <c r="E60" s="4">
        <v>1967</v>
      </c>
      <c r="F60">
        <f t="shared" si="3"/>
        <v>1899.3333333333333</v>
      </c>
      <c r="G60">
        <f t="shared" si="4"/>
        <v>1914.3333333333333</v>
      </c>
      <c r="H60">
        <f t="shared" si="5"/>
        <v>1.0275117534389693</v>
      </c>
    </row>
    <row r="61" spans="1:8" x14ac:dyDescent="0.3">
      <c r="A61">
        <f t="shared" si="2"/>
        <v>11</v>
      </c>
      <c r="B61">
        <v>47</v>
      </c>
      <c r="C61">
        <v>46.5</v>
      </c>
      <c r="D61" s="3">
        <v>37926</v>
      </c>
      <c r="E61" s="4">
        <v>2083</v>
      </c>
      <c r="F61">
        <f t="shared" si="3"/>
        <v>1929.3333333333333</v>
      </c>
      <c r="G61">
        <f t="shared" si="4"/>
        <v>1938.9166666666665</v>
      </c>
      <c r="H61">
        <f t="shared" si="5"/>
        <v>1.0743112562857267</v>
      </c>
    </row>
    <row r="62" spans="1:8" x14ac:dyDescent="0.3">
      <c r="A62">
        <f t="shared" si="2"/>
        <v>12</v>
      </c>
      <c r="B62">
        <v>48</v>
      </c>
      <c r="C62">
        <v>47.5</v>
      </c>
      <c r="D62" s="3">
        <v>37956</v>
      </c>
      <c r="E62" s="4">
        <v>2057</v>
      </c>
      <c r="F62">
        <f t="shared" si="3"/>
        <v>1948.5</v>
      </c>
      <c r="G62">
        <f t="shared" si="4"/>
        <v>1946.875</v>
      </c>
      <c r="H62">
        <f t="shared" si="5"/>
        <v>1.0565650080256821</v>
      </c>
    </row>
    <row r="63" spans="1:8" x14ac:dyDescent="0.3">
      <c r="A63">
        <f t="shared" si="2"/>
        <v>1</v>
      </c>
      <c r="B63">
        <v>49</v>
      </c>
      <c r="C63">
        <v>48.5</v>
      </c>
      <c r="D63" s="3">
        <v>37987</v>
      </c>
      <c r="E63" s="4">
        <v>1911</v>
      </c>
      <c r="F63">
        <f t="shared" si="3"/>
        <v>1945.25</v>
      </c>
      <c r="G63">
        <f t="shared" si="4"/>
        <v>1949.625</v>
      </c>
      <c r="H63">
        <f t="shared" si="5"/>
        <v>0.98018849778803618</v>
      </c>
    </row>
    <row r="64" spans="1:8" x14ac:dyDescent="0.3">
      <c r="A64">
        <f t="shared" si="2"/>
        <v>2</v>
      </c>
      <c r="B64">
        <v>50</v>
      </c>
      <c r="C64">
        <v>49.5</v>
      </c>
      <c r="D64" s="3">
        <v>38018</v>
      </c>
      <c r="E64" s="4">
        <v>1846</v>
      </c>
      <c r="F64">
        <f t="shared" si="3"/>
        <v>1954</v>
      </c>
      <c r="G64">
        <f t="shared" si="4"/>
        <v>1961.9583333333335</v>
      </c>
      <c r="H64">
        <f t="shared" si="5"/>
        <v>0.9408966381379148</v>
      </c>
    </row>
    <row r="65" spans="1:8" x14ac:dyDescent="0.3">
      <c r="A65">
        <f t="shared" si="2"/>
        <v>3</v>
      </c>
      <c r="B65">
        <v>51</v>
      </c>
      <c r="C65">
        <v>50.5</v>
      </c>
      <c r="D65" s="3">
        <v>38047</v>
      </c>
      <c r="E65" s="4">
        <v>1998</v>
      </c>
      <c r="F65">
        <f t="shared" si="3"/>
        <v>1969.9166666666667</v>
      </c>
      <c r="G65">
        <f t="shared" si="4"/>
        <v>1968.5</v>
      </c>
      <c r="H65">
        <f t="shared" si="5"/>
        <v>1.0149860299720599</v>
      </c>
    </row>
    <row r="66" spans="1:8" x14ac:dyDescent="0.3">
      <c r="A66">
        <f t="shared" si="2"/>
        <v>4</v>
      </c>
      <c r="B66">
        <v>52</v>
      </c>
      <c r="C66">
        <v>51.5</v>
      </c>
      <c r="D66" s="3">
        <v>38078</v>
      </c>
      <c r="E66" s="4">
        <v>2003</v>
      </c>
      <c r="F66">
        <f t="shared" si="3"/>
        <v>1967.0833333333333</v>
      </c>
      <c r="G66">
        <f t="shared" si="4"/>
        <v>1971.4583333333333</v>
      </c>
      <c r="H66">
        <f t="shared" si="5"/>
        <v>1.0159991546021347</v>
      </c>
    </row>
    <row r="67" spans="1:8" x14ac:dyDescent="0.3">
      <c r="A67">
        <f t="shared" si="2"/>
        <v>5</v>
      </c>
      <c r="B67">
        <v>53</v>
      </c>
      <c r="C67">
        <v>52.5</v>
      </c>
      <c r="D67" s="3">
        <v>38108</v>
      </c>
      <c r="E67" s="4">
        <v>1981</v>
      </c>
      <c r="F67">
        <f t="shared" si="3"/>
        <v>1975.8333333333333</v>
      </c>
      <c r="G67">
        <f t="shared" si="4"/>
        <v>1963.2916666666665</v>
      </c>
      <c r="H67">
        <f t="shared" si="5"/>
        <v>1.0090197160381162</v>
      </c>
    </row>
    <row r="68" spans="1:8" x14ac:dyDescent="0.3">
      <c r="A68">
        <f t="shared" si="2"/>
        <v>6</v>
      </c>
      <c r="B68">
        <v>54</v>
      </c>
      <c r="C68">
        <v>53.5</v>
      </c>
      <c r="D68" s="3">
        <v>38139</v>
      </c>
      <c r="E68" s="4">
        <v>1828</v>
      </c>
      <c r="F68">
        <f t="shared" si="3"/>
        <v>1950.75</v>
      </c>
      <c r="G68">
        <f t="shared" si="4"/>
        <v>1950.125</v>
      </c>
      <c r="H68">
        <f t="shared" si="5"/>
        <v>0.93737580924299724</v>
      </c>
    </row>
    <row r="69" spans="1:8" x14ac:dyDescent="0.3">
      <c r="A69">
        <f t="shared" si="2"/>
        <v>7</v>
      </c>
      <c r="B69">
        <v>55</v>
      </c>
      <c r="C69">
        <v>54.5</v>
      </c>
      <c r="D69" s="3">
        <v>38169</v>
      </c>
      <c r="E69" s="4">
        <v>2002</v>
      </c>
      <c r="F69">
        <f t="shared" si="3"/>
        <v>1949.5</v>
      </c>
      <c r="G69">
        <f t="shared" si="4"/>
        <v>1959.2083333333335</v>
      </c>
      <c r="H69">
        <f t="shared" si="5"/>
        <v>1.0218413049488526</v>
      </c>
    </row>
    <row r="70" spans="1:8" x14ac:dyDescent="0.3">
      <c r="A70">
        <f t="shared" si="2"/>
        <v>8</v>
      </c>
      <c r="B70">
        <v>56</v>
      </c>
      <c r="C70">
        <v>55.5</v>
      </c>
      <c r="D70" s="3">
        <v>38200</v>
      </c>
      <c r="E70" s="4">
        <v>2024</v>
      </c>
      <c r="F70">
        <f t="shared" si="3"/>
        <v>1968.9166666666667</v>
      </c>
      <c r="G70">
        <f t="shared" si="4"/>
        <v>1983.9583333333335</v>
      </c>
      <c r="H70">
        <f t="shared" si="5"/>
        <v>1.0201827155308201</v>
      </c>
    </row>
    <row r="71" spans="1:8" x14ac:dyDescent="0.3">
      <c r="A71">
        <f t="shared" si="2"/>
        <v>9</v>
      </c>
      <c r="B71">
        <v>57</v>
      </c>
      <c r="C71">
        <v>56.5</v>
      </c>
      <c r="D71" s="3">
        <v>38231</v>
      </c>
      <c r="E71" s="4">
        <v>1905</v>
      </c>
      <c r="F71">
        <f t="shared" si="3"/>
        <v>1999</v>
      </c>
      <c r="G71">
        <f t="shared" si="4"/>
        <v>1993.4166666666665</v>
      </c>
      <c r="H71">
        <f t="shared" si="5"/>
        <v>0.95564566698716613</v>
      </c>
    </row>
    <row r="72" spans="1:8" x14ac:dyDescent="0.3">
      <c r="A72">
        <f t="shared" si="2"/>
        <v>10</v>
      </c>
      <c r="B72">
        <v>58</v>
      </c>
      <c r="C72">
        <v>57.5</v>
      </c>
      <c r="D72" s="3">
        <v>38261</v>
      </c>
      <c r="E72" s="4">
        <v>2072</v>
      </c>
      <c r="F72">
        <f t="shared" si="3"/>
        <v>1987.8333333333333</v>
      </c>
      <c r="G72">
        <f t="shared" si="4"/>
        <v>1990.25</v>
      </c>
      <c r="H72">
        <f t="shared" si="5"/>
        <v>1.0410752418037934</v>
      </c>
    </row>
    <row r="73" spans="1:8" x14ac:dyDescent="0.3">
      <c r="A73">
        <f t="shared" si="2"/>
        <v>11</v>
      </c>
      <c r="B73">
        <v>59</v>
      </c>
      <c r="C73">
        <v>58.5</v>
      </c>
      <c r="D73" s="3">
        <v>38292</v>
      </c>
      <c r="E73" s="4">
        <v>1782</v>
      </c>
      <c r="F73">
        <f t="shared" si="3"/>
        <v>1992.6666666666667</v>
      </c>
      <c r="G73">
        <f t="shared" si="4"/>
        <v>1994.5</v>
      </c>
      <c r="H73">
        <f t="shared" si="5"/>
        <v>0.89345700676861373</v>
      </c>
    </row>
    <row r="74" spans="1:8" x14ac:dyDescent="0.3">
      <c r="A74">
        <f t="shared" si="2"/>
        <v>12</v>
      </c>
      <c r="B74">
        <v>60</v>
      </c>
      <c r="C74">
        <v>59.5</v>
      </c>
      <c r="D74" s="3">
        <v>38322</v>
      </c>
      <c r="E74" s="4">
        <v>2042</v>
      </c>
      <c r="F74">
        <f t="shared" si="3"/>
        <v>1996.3333333333333</v>
      </c>
      <c r="G74">
        <f t="shared" si="4"/>
        <v>2006.3333333333333</v>
      </c>
      <c r="H74">
        <f t="shared" si="5"/>
        <v>1.0177770393753116</v>
      </c>
    </row>
    <row r="75" spans="1:8" x14ac:dyDescent="0.3">
      <c r="A75">
        <f t="shared" si="2"/>
        <v>1</v>
      </c>
      <c r="B75">
        <v>61</v>
      </c>
      <c r="C75">
        <v>60.5</v>
      </c>
      <c r="D75" s="3">
        <v>38353</v>
      </c>
      <c r="E75" s="4">
        <v>2144</v>
      </c>
      <c r="F75">
        <f t="shared" si="3"/>
        <v>2016.3333333333333</v>
      </c>
      <c r="G75">
        <f t="shared" si="4"/>
        <v>2018.5</v>
      </c>
      <c r="H75">
        <f t="shared" si="5"/>
        <v>1.0621748823383701</v>
      </c>
    </row>
    <row r="76" spans="1:8" x14ac:dyDescent="0.3">
      <c r="A76">
        <f t="shared" si="2"/>
        <v>2</v>
      </c>
      <c r="B76">
        <v>62</v>
      </c>
      <c r="C76">
        <v>61.5</v>
      </c>
      <c r="D76" s="3">
        <v>38384</v>
      </c>
      <c r="E76" s="4">
        <v>2207</v>
      </c>
      <c r="F76">
        <f t="shared" si="3"/>
        <v>2020.6666666666667</v>
      </c>
      <c r="G76">
        <f t="shared" si="4"/>
        <v>2023.625</v>
      </c>
      <c r="H76">
        <f t="shared" si="5"/>
        <v>1.0906170856754587</v>
      </c>
    </row>
    <row r="77" spans="1:8" x14ac:dyDescent="0.3">
      <c r="A77">
        <f t="shared" si="2"/>
        <v>3</v>
      </c>
      <c r="B77">
        <v>63</v>
      </c>
      <c r="C77">
        <v>62.5</v>
      </c>
      <c r="D77" s="3">
        <v>38412</v>
      </c>
      <c r="E77" s="4">
        <v>1864</v>
      </c>
      <c r="F77">
        <f t="shared" si="3"/>
        <v>2026.5833333333333</v>
      </c>
      <c r="G77">
        <f t="shared" si="4"/>
        <v>2036.8333333333333</v>
      </c>
      <c r="H77">
        <f t="shared" si="5"/>
        <v>0.91514606006055155</v>
      </c>
    </row>
    <row r="78" spans="1:8" x14ac:dyDescent="0.3">
      <c r="A78">
        <f t="shared" si="2"/>
        <v>4</v>
      </c>
      <c r="B78">
        <v>64</v>
      </c>
      <c r="C78">
        <v>63.5</v>
      </c>
      <c r="D78" s="3">
        <v>38443</v>
      </c>
      <c r="E78" s="4">
        <v>2061</v>
      </c>
      <c r="F78">
        <f t="shared" si="3"/>
        <v>2047.0833333333333</v>
      </c>
      <c r="G78">
        <f t="shared" si="4"/>
        <v>2046.7916666666665</v>
      </c>
      <c r="H78">
        <f t="shared" si="5"/>
        <v>1.006941758443092</v>
      </c>
    </row>
    <row r="79" spans="1:8" x14ac:dyDescent="0.3">
      <c r="A79">
        <f t="shared" si="2"/>
        <v>5</v>
      </c>
      <c r="B79">
        <v>65</v>
      </c>
      <c r="C79">
        <v>64.5</v>
      </c>
      <c r="D79" s="3">
        <v>38473</v>
      </c>
      <c r="E79" s="4">
        <v>2025</v>
      </c>
      <c r="F79">
        <f t="shared" si="3"/>
        <v>2046.5</v>
      </c>
      <c r="G79">
        <f t="shared" si="4"/>
        <v>2061.708333333333</v>
      </c>
      <c r="H79">
        <f t="shared" si="5"/>
        <v>0.98219518603100198</v>
      </c>
    </row>
    <row r="80" spans="1:8" x14ac:dyDescent="0.3">
      <c r="A80">
        <f t="shared" ref="A80:A143" si="6">MONTH(D80)</f>
        <v>6</v>
      </c>
      <c r="B80">
        <v>66</v>
      </c>
      <c r="C80">
        <v>65.5</v>
      </c>
      <c r="D80" s="3">
        <v>38504</v>
      </c>
      <c r="E80" s="4">
        <v>2068</v>
      </c>
      <c r="F80">
        <f t="shared" si="3"/>
        <v>2076.9166666666665</v>
      </c>
      <c r="G80">
        <f t="shared" si="4"/>
        <v>2074.9166666666665</v>
      </c>
      <c r="H80">
        <f t="shared" si="5"/>
        <v>0.99666653279248174</v>
      </c>
    </row>
    <row r="81" spans="1:8" x14ac:dyDescent="0.3">
      <c r="A81">
        <f t="shared" si="6"/>
        <v>7</v>
      </c>
      <c r="B81">
        <v>67</v>
      </c>
      <c r="C81">
        <v>66.5</v>
      </c>
      <c r="D81" s="3">
        <v>38534</v>
      </c>
      <c r="E81" s="4">
        <v>2054</v>
      </c>
      <c r="F81">
        <f t="shared" si="3"/>
        <v>2072.9166666666665</v>
      </c>
      <c r="G81">
        <f t="shared" si="4"/>
        <v>2078.2916666666665</v>
      </c>
      <c r="H81">
        <f t="shared" si="5"/>
        <v>0.988311714348724</v>
      </c>
    </row>
    <row r="82" spans="1:8" x14ac:dyDescent="0.3">
      <c r="A82">
        <f t="shared" si="6"/>
        <v>8</v>
      </c>
      <c r="B82">
        <v>68</v>
      </c>
      <c r="C82">
        <v>67.5</v>
      </c>
      <c r="D82" s="3">
        <v>38565</v>
      </c>
      <c r="E82" s="4">
        <v>2095</v>
      </c>
      <c r="F82">
        <f t="shared" si="3"/>
        <v>2083.6666666666665</v>
      </c>
      <c r="G82">
        <f t="shared" si="4"/>
        <v>2080</v>
      </c>
      <c r="H82">
        <f t="shared" si="5"/>
        <v>1.0072115384615385</v>
      </c>
    </row>
    <row r="83" spans="1:8" x14ac:dyDescent="0.3">
      <c r="A83">
        <f t="shared" si="6"/>
        <v>9</v>
      </c>
      <c r="B83">
        <v>69</v>
      </c>
      <c r="C83">
        <v>68.5</v>
      </c>
      <c r="D83" s="3">
        <v>38596</v>
      </c>
      <c r="E83" s="4">
        <v>2151</v>
      </c>
      <c r="F83">
        <f t="shared" si="3"/>
        <v>2076.3333333333335</v>
      </c>
      <c r="G83">
        <f t="shared" si="4"/>
        <v>2080.7083333333335</v>
      </c>
      <c r="H83">
        <f t="shared" si="5"/>
        <v>1.0337825660332018</v>
      </c>
    </row>
    <row r="84" spans="1:8" x14ac:dyDescent="0.3">
      <c r="A84">
        <f t="shared" si="6"/>
        <v>10</v>
      </c>
      <c r="B84">
        <v>70</v>
      </c>
      <c r="C84">
        <v>69.5</v>
      </c>
      <c r="D84" s="3">
        <v>38626</v>
      </c>
      <c r="E84" s="4">
        <v>2065</v>
      </c>
      <c r="F84">
        <f t="shared" si="3"/>
        <v>2085.0833333333335</v>
      </c>
      <c r="G84">
        <f t="shared" si="4"/>
        <v>2075.0833333333335</v>
      </c>
      <c r="H84">
        <f t="shared" si="5"/>
        <v>0.99514075739930119</v>
      </c>
    </row>
    <row r="85" spans="1:8" x14ac:dyDescent="0.3">
      <c r="A85">
        <f t="shared" si="6"/>
        <v>11</v>
      </c>
      <c r="B85">
        <v>71</v>
      </c>
      <c r="C85">
        <v>70.5</v>
      </c>
      <c r="D85" s="3">
        <v>38657</v>
      </c>
      <c r="E85" s="4">
        <v>2147</v>
      </c>
      <c r="F85">
        <f t="shared" si="3"/>
        <v>2065.0833333333335</v>
      </c>
      <c r="G85">
        <f t="shared" si="4"/>
        <v>2061.625</v>
      </c>
      <c r="H85">
        <f t="shared" si="5"/>
        <v>1.0414115079124477</v>
      </c>
    </row>
    <row r="86" spans="1:8" x14ac:dyDescent="0.3">
      <c r="A86">
        <f t="shared" si="6"/>
        <v>12</v>
      </c>
      <c r="B86">
        <v>72</v>
      </c>
      <c r="C86">
        <v>71.5</v>
      </c>
      <c r="D86" s="3">
        <v>38687</v>
      </c>
      <c r="E86" s="4">
        <v>1994</v>
      </c>
      <c r="F86">
        <f t="shared" ref="F86:F146" si="7">AVERAGE(E80:E91)</f>
        <v>2058.1666666666665</v>
      </c>
      <c r="G86">
        <f t="shared" ref="G86:G140" si="8">AVERAGE(F86,F87)</f>
        <v>2047.0833333333333</v>
      </c>
      <c r="H86">
        <f t="shared" ref="H86:H140" si="9">E86/G86</f>
        <v>0.97406879706900062</v>
      </c>
    </row>
    <row r="87" spans="1:8" x14ac:dyDescent="0.3">
      <c r="A87">
        <f t="shared" si="6"/>
        <v>1</v>
      </c>
      <c r="B87">
        <v>73</v>
      </c>
      <c r="C87">
        <v>72.5</v>
      </c>
      <c r="D87" s="3">
        <v>38718</v>
      </c>
      <c r="E87" s="4">
        <v>2273</v>
      </c>
      <c r="F87">
        <f t="shared" si="7"/>
        <v>2036</v>
      </c>
      <c r="G87">
        <f t="shared" si="8"/>
        <v>2022.7916666666665</v>
      </c>
      <c r="H87">
        <f t="shared" si="9"/>
        <v>1.1236945640307332</v>
      </c>
    </row>
    <row r="88" spans="1:8" x14ac:dyDescent="0.3">
      <c r="A88">
        <f t="shared" si="6"/>
        <v>2</v>
      </c>
      <c r="B88">
        <v>74</v>
      </c>
      <c r="C88">
        <v>73.5</v>
      </c>
      <c r="D88" s="3">
        <v>38749</v>
      </c>
      <c r="E88" s="4">
        <v>2119</v>
      </c>
      <c r="F88">
        <f t="shared" si="7"/>
        <v>2009.5833333333333</v>
      </c>
      <c r="G88">
        <f t="shared" si="8"/>
        <v>1991.0416666666665</v>
      </c>
      <c r="H88">
        <f t="shared" si="9"/>
        <v>1.0642670294025323</v>
      </c>
    </row>
    <row r="89" spans="1:8" x14ac:dyDescent="0.3">
      <c r="A89">
        <f t="shared" si="6"/>
        <v>3</v>
      </c>
      <c r="B89">
        <v>75</v>
      </c>
      <c r="C89">
        <v>74.5</v>
      </c>
      <c r="D89" s="3">
        <v>38777</v>
      </c>
      <c r="E89" s="4">
        <v>1969</v>
      </c>
      <c r="F89">
        <f t="shared" si="7"/>
        <v>1972.5</v>
      </c>
      <c r="G89">
        <f t="shared" si="8"/>
        <v>1954.5416666666665</v>
      </c>
      <c r="H89">
        <f t="shared" si="9"/>
        <v>1.0073973011575605</v>
      </c>
    </row>
    <row r="90" spans="1:8" x14ac:dyDescent="0.3">
      <c r="A90">
        <f t="shared" si="6"/>
        <v>4</v>
      </c>
      <c r="B90">
        <v>76</v>
      </c>
      <c r="C90">
        <v>75.5</v>
      </c>
      <c r="D90" s="3">
        <v>38808</v>
      </c>
      <c r="E90" s="4">
        <v>1821</v>
      </c>
      <c r="F90">
        <f t="shared" si="7"/>
        <v>1936.5833333333333</v>
      </c>
      <c r="G90">
        <f t="shared" si="8"/>
        <v>1912.6666666666665</v>
      </c>
      <c r="H90">
        <f t="shared" si="9"/>
        <v>0.95207389334262815</v>
      </c>
    </row>
    <row r="91" spans="1:8" x14ac:dyDescent="0.3">
      <c r="A91">
        <f t="shared" si="6"/>
        <v>5</v>
      </c>
      <c r="B91">
        <v>77</v>
      </c>
      <c r="C91">
        <v>76.5</v>
      </c>
      <c r="D91" s="3">
        <v>38838</v>
      </c>
      <c r="E91" s="4">
        <v>1942</v>
      </c>
      <c r="F91">
        <f t="shared" si="7"/>
        <v>1888.75</v>
      </c>
      <c r="G91">
        <f t="shared" si="8"/>
        <v>1864.7083333333335</v>
      </c>
      <c r="H91">
        <f t="shared" si="9"/>
        <v>1.0414497352132817</v>
      </c>
    </row>
    <row r="92" spans="1:8" x14ac:dyDescent="0.3">
      <c r="A92">
        <f t="shared" si="6"/>
        <v>6</v>
      </c>
      <c r="B92">
        <v>78</v>
      </c>
      <c r="C92">
        <v>77.5</v>
      </c>
      <c r="D92" s="3">
        <v>38869</v>
      </c>
      <c r="E92" s="4">
        <v>1802</v>
      </c>
      <c r="F92">
        <f t="shared" si="7"/>
        <v>1840.6666666666667</v>
      </c>
      <c r="G92">
        <f t="shared" si="8"/>
        <v>1826.2916666666667</v>
      </c>
      <c r="H92">
        <f t="shared" si="9"/>
        <v>0.98669891172914148</v>
      </c>
    </row>
    <row r="93" spans="1:8" x14ac:dyDescent="0.3">
      <c r="A93">
        <f t="shared" si="6"/>
        <v>7</v>
      </c>
      <c r="B93">
        <v>79</v>
      </c>
      <c r="C93">
        <v>78.5</v>
      </c>
      <c r="D93" s="3">
        <v>38899</v>
      </c>
      <c r="E93" s="4">
        <v>1737</v>
      </c>
      <c r="F93">
        <f t="shared" si="7"/>
        <v>1811.9166666666667</v>
      </c>
      <c r="G93">
        <f t="shared" si="8"/>
        <v>1775.9166666666667</v>
      </c>
      <c r="H93">
        <f t="shared" si="9"/>
        <v>0.97808643423584063</v>
      </c>
    </row>
    <row r="94" spans="1:8" x14ac:dyDescent="0.3">
      <c r="A94">
        <f t="shared" si="6"/>
        <v>8</v>
      </c>
      <c r="B94">
        <v>80</v>
      </c>
      <c r="C94">
        <v>79.5</v>
      </c>
      <c r="D94" s="3">
        <v>38930</v>
      </c>
      <c r="E94" s="4">
        <v>1650</v>
      </c>
      <c r="F94">
        <f t="shared" si="7"/>
        <v>1739.9166666666667</v>
      </c>
      <c r="G94">
        <f t="shared" si="8"/>
        <v>1713.2916666666667</v>
      </c>
      <c r="H94">
        <f t="shared" si="9"/>
        <v>0.9630584401371628</v>
      </c>
    </row>
    <row r="95" spans="1:8" x14ac:dyDescent="0.3">
      <c r="A95">
        <f t="shared" si="6"/>
        <v>9</v>
      </c>
      <c r="B95">
        <v>81</v>
      </c>
      <c r="C95">
        <v>80.5</v>
      </c>
      <c r="D95" s="3">
        <v>38961</v>
      </c>
      <c r="E95" s="4">
        <v>1720</v>
      </c>
      <c r="F95">
        <f t="shared" si="7"/>
        <v>1686.6666666666667</v>
      </c>
      <c r="G95">
        <f t="shared" si="8"/>
        <v>1666.9166666666667</v>
      </c>
      <c r="H95">
        <f t="shared" si="9"/>
        <v>1.0318452232165174</v>
      </c>
    </row>
    <row r="96" spans="1:8" x14ac:dyDescent="0.3">
      <c r="A96">
        <f t="shared" si="6"/>
        <v>10</v>
      </c>
      <c r="B96">
        <v>82</v>
      </c>
      <c r="C96">
        <v>81.5</v>
      </c>
      <c r="D96" s="3">
        <v>38991</v>
      </c>
      <c r="E96" s="4">
        <v>1491</v>
      </c>
      <c r="F96">
        <f t="shared" si="7"/>
        <v>1647.1666666666667</v>
      </c>
      <c r="G96">
        <f t="shared" si="8"/>
        <v>1633.375</v>
      </c>
      <c r="H96">
        <f t="shared" si="9"/>
        <v>0.91283385627917657</v>
      </c>
    </row>
    <row r="97" spans="1:8" x14ac:dyDescent="0.3">
      <c r="A97">
        <f t="shared" si="6"/>
        <v>11</v>
      </c>
      <c r="B97">
        <v>83</v>
      </c>
      <c r="C97">
        <v>82.5</v>
      </c>
      <c r="D97" s="3">
        <v>39022</v>
      </c>
      <c r="E97" s="4">
        <v>1570</v>
      </c>
      <c r="F97">
        <f t="shared" si="7"/>
        <v>1619.5833333333333</v>
      </c>
      <c r="G97">
        <f t="shared" si="8"/>
        <v>1597.625</v>
      </c>
      <c r="H97">
        <f t="shared" si="9"/>
        <v>0.98270870823879197</v>
      </c>
    </row>
    <row r="98" spans="1:8" x14ac:dyDescent="0.3">
      <c r="A98">
        <f t="shared" si="6"/>
        <v>12</v>
      </c>
      <c r="B98">
        <v>84</v>
      </c>
      <c r="C98">
        <v>83.5</v>
      </c>
      <c r="D98" s="3">
        <v>39052</v>
      </c>
      <c r="E98" s="4">
        <v>1649</v>
      </c>
      <c r="F98">
        <f t="shared" si="7"/>
        <v>1575.6666666666667</v>
      </c>
      <c r="G98">
        <f t="shared" si="8"/>
        <v>1560.9166666666667</v>
      </c>
      <c r="H98">
        <f t="shared" si="9"/>
        <v>1.0564305162564731</v>
      </c>
    </row>
    <row r="99" spans="1:8" x14ac:dyDescent="0.3">
      <c r="A99">
        <f t="shared" si="6"/>
        <v>1</v>
      </c>
      <c r="B99">
        <v>85</v>
      </c>
      <c r="C99">
        <v>84.5</v>
      </c>
      <c r="D99" s="3">
        <v>39083</v>
      </c>
      <c r="E99" s="4">
        <v>1409</v>
      </c>
      <c r="F99">
        <f t="shared" si="7"/>
        <v>1546.1666666666667</v>
      </c>
      <c r="G99">
        <f t="shared" si="8"/>
        <v>1530.2083333333335</v>
      </c>
      <c r="H99">
        <f t="shared" si="9"/>
        <v>0.92078965282505099</v>
      </c>
    </row>
    <row r="100" spans="1:8" x14ac:dyDescent="0.3">
      <c r="A100">
        <f t="shared" si="6"/>
        <v>2</v>
      </c>
      <c r="B100">
        <v>86</v>
      </c>
      <c r="C100">
        <v>85.5</v>
      </c>
      <c r="D100" s="3">
        <v>39114</v>
      </c>
      <c r="E100" s="4">
        <v>1480</v>
      </c>
      <c r="F100">
        <f t="shared" si="7"/>
        <v>1514.25</v>
      </c>
      <c r="G100">
        <f t="shared" si="8"/>
        <v>1500.9166666666665</v>
      </c>
      <c r="H100">
        <f t="shared" si="9"/>
        <v>0.98606407195602697</v>
      </c>
    </row>
    <row r="101" spans="1:8" x14ac:dyDescent="0.3">
      <c r="A101">
        <f t="shared" si="6"/>
        <v>3</v>
      </c>
      <c r="B101">
        <v>87</v>
      </c>
      <c r="C101">
        <v>86.5</v>
      </c>
      <c r="D101" s="3">
        <v>39142</v>
      </c>
      <c r="E101" s="4">
        <v>1495</v>
      </c>
      <c r="F101">
        <f t="shared" si="7"/>
        <v>1487.5833333333333</v>
      </c>
      <c r="G101">
        <f t="shared" si="8"/>
        <v>1465.2083333333333</v>
      </c>
      <c r="H101">
        <f t="shared" si="9"/>
        <v>1.0203327171903882</v>
      </c>
    </row>
    <row r="102" spans="1:8" x14ac:dyDescent="0.3">
      <c r="A102">
        <f t="shared" si="6"/>
        <v>4</v>
      </c>
      <c r="B102">
        <v>88</v>
      </c>
      <c r="C102">
        <v>87.5</v>
      </c>
      <c r="D102" s="3">
        <v>39173</v>
      </c>
      <c r="E102" s="4">
        <v>1490</v>
      </c>
      <c r="F102">
        <f t="shared" si="7"/>
        <v>1442.8333333333333</v>
      </c>
      <c r="G102">
        <f t="shared" si="8"/>
        <v>1433.375</v>
      </c>
      <c r="H102">
        <f t="shared" si="9"/>
        <v>1.0395046655620477</v>
      </c>
    </row>
    <row r="103" spans="1:8" x14ac:dyDescent="0.3">
      <c r="A103">
        <f t="shared" si="6"/>
        <v>5</v>
      </c>
      <c r="B103">
        <v>89</v>
      </c>
      <c r="C103">
        <v>88.5</v>
      </c>
      <c r="D103" s="3">
        <v>39203</v>
      </c>
      <c r="E103" s="4">
        <v>1415</v>
      </c>
      <c r="F103">
        <f t="shared" si="7"/>
        <v>1423.9166666666667</v>
      </c>
      <c r="G103">
        <f t="shared" si="8"/>
        <v>1408.375</v>
      </c>
      <c r="H103">
        <f t="shared" si="9"/>
        <v>1.0047040028401526</v>
      </c>
    </row>
    <row r="104" spans="1:8" x14ac:dyDescent="0.3">
      <c r="A104">
        <f t="shared" si="6"/>
        <v>6</v>
      </c>
      <c r="B104">
        <v>90</v>
      </c>
      <c r="C104">
        <v>89.5</v>
      </c>
      <c r="D104" s="3">
        <v>39234</v>
      </c>
      <c r="E104" s="4">
        <v>1448</v>
      </c>
      <c r="F104">
        <f t="shared" si="7"/>
        <v>1392.8333333333333</v>
      </c>
      <c r="G104">
        <f t="shared" si="8"/>
        <v>1367.3333333333333</v>
      </c>
      <c r="H104">
        <f t="shared" si="9"/>
        <v>1.0589956118966359</v>
      </c>
    </row>
    <row r="105" spans="1:8" x14ac:dyDescent="0.3">
      <c r="A105">
        <f t="shared" si="6"/>
        <v>7</v>
      </c>
      <c r="B105">
        <v>91</v>
      </c>
      <c r="C105">
        <v>90.5</v>
      </c>
      <c r="D105" s="3">
        <v>39264</v>
      </c>
      <c r="E105" s="4">
        <v>1354</v>
      </c>
      <c r="F105">
        <f t="shared" si="7"/>
        <v>1341.8333333333333</v>
      </c>
      <c r="G105">
        <f t="shared" si="8"/>
        <v>1328.2916666666665</v>
      </c>
      <c r="H105">
        <f t="shared" si="9"/>
        <v>1.0193544339533864</v>
      </c>
    </row>
    <row r="106" spans="1:8" x14ac:dyDescent="0.3">
      <c r="A106">
        <f t="shared" si="6"/>
        <v>8</v>
      </c>
      <c r="B106">
        <v>92</v>
      </c>
      <c r="C106">
        <v>91.5</v>
      </c>
      <c r="D106" s="3">
        <v>39295</v>
      </c>
      <c r="E106" s="4">
        <v>1330</v>
      </c>
      <c r="F106">
        <f t="shared" si="7"/>
        <v>1314.75</v>
      </c>
      <c r="G106">
        <f t="shared" si="8"/>
        <v>1299.0416666666665</v>
      </c>
      <c r="H106">
        <f t="shared" si="9"/>
        <v>1.0238316707829491</v>
      </c>
    </row>
    <row r="107" spans="1:8" x14ac:dyDescent="0.3">
      <c r="A107">
        <f t="shared" si="6"/>
        <v>9</v>
      </c>
      <c r="B107">
        <v>93</v>
      </c>
      <c r="C107">
        <v>92.5</v>
      </c>
      <c r="D107" s="3">
        <v>39326</v>
      </c>
      <c r="E107" s="4">
        <v>1183</v>
      </c>
      <c r="F107">
        <f t="shared" si="7"/>
        <v>1283.3333333333333</v>
      </c>
      <c r="G107">
        <f t="shared" si="8"/>
        <v>1262.9166666666665</v>
      </c>
      <c r="H107">
        <f t="shared" si="9"/>
        <v>0.93672055427251744</v>
      </c>
    </row>
    <row r="108" spans="1:8" x14ac:dyDescent="0.3">
      <c r="A108">
        <f t="shared" si="6"/>
        <v>10</v>
      </c>
      <c r="B108">
        <v>94</v>
      </c>
      <c r="C108">
        <v>93.5</v>
      </c>
      <c r="D108" s="3">
        <v>39356</v>
      </c>
      <c r="E108" s="4">
        <v>1264</v>
      </c>
      <c r="F108">
        <f t="shared" si="7"/>
        <v>1242.5</v>
      </c>
      <c r="G108">
        <f t="shared" si="8"/>
        <v>1222.625</v>
      </c>
      <c r="H108">
        <f t="shared" si="9"/>
        <v>1.0338411205398221</v>
      </c>
    </row>
    <row r="109" spans="1:8" x14ac:dyDescent="0.3">
      <c r="A109">
        <f t="shared" si="6"/>
        <v>11</v>
      </c>
      <c r="B109">
        <v>95</v>
      </c>
      <c r="C109">
        <v>94.5</v>
      </c>
      <c r="D109" s="3">
        <v>39387</v>
      </c>
      <c r="E109" s="4">
        <v>1197</v>
      </c>
      <c r="F109">
        <f t="shared" si="7"/>
        <v>1202.75</v>
      </c>
      <c r="G109">
        <f t="shared" si="8"/>
        <v>1184.3333333333335</v>
      </c>
      <c r="H109">
        <f t="shared" si="9"/>
        <v>1.0106951871657752</v>
      </c>
    </row>
    <row r="110" spans="1:8" x14ac:dyDescent="0.3">
      <c r="A110">
        <f t="shared" si="6"/>
        <v>12</v>
      </c>
      <c r="B110">
        <v>96</v>
      </c>
      <c r="C110">
        <v>95.5</v>
      </c>
      <c r="D110" s="3">
        <v>39417</v>
      </c>
      <c r="E110" s="4">
        <v>1037</v>
      </c>
      <c r="F110">
        <f t="shared" si="7"/>
        <v>1165.9166666666667</v>
      </c>
      <c r="G110">
        <f t="shared" si="8"/>
        <v>1149.1666666666667</v>
      </c>
      <c r="H110">
        <f t="shared" si="9"/>
        <v>0.90239303843364749</v>
      </c>
    </row>
    <row r="111" spans="1:8" x14ac:dyDescent="0.3">
      <c r="A111">
        <f t="shared" si="6"/>
        <v>1</v>
      </c>
      <c r="B111">
        <v>97</v>
      </c>
      <c r="C111">
        <v>96.5</v>
      </c>
      <c r="D111" s="3">
        <v>39448</v>
      </c>
      <c r="E111" s="4">
        <v>1084</v>
      </c>
      <c r="F111">
        <f t="shared" si="7"/>
        <v>1132.4166666666667</v>
      </c>
      <c r="G111">
        <f t="shared" si="8"/>
        <v>1114.4583333333335</v>
      </c>
      <c r="H111">
        <f t="shared" si="9"/>
        <v>0.97266983213070612</v>
      </c>
    </row>
    <row r="112" spans="1:8" x14ac:dyDescent="0.3">
      <c r="A112">
        <f t="shared" si="6"/>
        <v>2</v>
      </c>
      <c r="B112">
        <v>98</v>
      </c>
      <c r="C112">
        <v>97.5</v>
      </c>
      <c r="D112" s="3">
        <v>39479</v>
      </c>
      <c r="E112" s="4">
        <v>1103</v>
      </c>
      <c r="F112">
        <f t="shared" si="7"/>
        <v>1096.5</v>
      </c>
      <c r="G112">
        <f t="shared" si="8"/>
        <v>1076.25</v>
      </c>
      <c r="H112">
        <f t="shared" si="9"/>
        <v>1.0248548199767713</v>
      </c>
    </row>
    <row r="113" spans="1:8" x14ac:dyDescent="0.3">
      <c r="A113">
        <f t="shared" si="6"/>
        <v>3</v>
      </c>
      <c r="B113">
        <v>99</v>
      </c>
      <c r="C113">
        <v>98.5</v>
      </c>
      <c r="D113" s="3">
        <v>39508</v>
      </c>
      <c r="E113" s="4">
        <v>1005</v>
      </c>
      <c r="F113">
        <f t="shared" si="7"/>
        <v>1056</v>
      </c>
      <c r="G113">
        <f t="shared" si="8"/>
        <v>1040.875</v>
      </c>
      <c r="H113">
        <f t="shared" si="9"/>
        <v>0.96553380569232616</v>
      </c>
    </row>
    <row r="114" spans="1:8" x14ac:dyDescent="0.3">
      <c r="A114">
        <f t="shared" si="6"/>
        <v>4</v>
      </c>
      <c r="B114">
        <v>100</v>
      </c>
      <c r="C114">
        <v>99.5</v>
      </c>
      <c r="D114" s="3">
        <v>39539</v>
      </c>
      <c r="E114" s="4">
        <v>1013</v>
      </c>
      <c r="F114">
        <f t="shared" si="7"/>
        <v>1025.75</v>
      </c>
      <c r="G114">
        <f t="shared" si="8"/>
        <v>1005.4583333333333</v>
      </c>
      <c r="H114">
        <f t="shared" si="9"/>
        <v>1.0075007252082384</v>
      </c>
    </row>
    <row r="115" spans="1:8" x14ac:dyDescent="0.3">
      <c r="A115">
        <f t="shared" si="6"/>
        <v>5</v>
      </c>
      <c r="B115">
        <v>101</v>
      </c>
      <c r="C115">
        <v>100.5</v>
      </c>
      <c r="D115" s="3">
        <v>39569</v>
      </c>
      <c r="E115" s="4">
        <v>973</v>
      </c>
      <c r="F115">
        <f t="shared" si="7"/>
        <v>985.16666666666663</v>
      </c>
      <c r="G115">
        <f t="shared" si="8"/>
        <v>962.45833333333326</v>
      </c>
      <c r="H115">
        <f t="shared" si="9"/>
        <v>1.0109528551019527</v>
      </c>
    </row>
    <row r="116" spans="1:8" x14ac:dyDescent="0.3">
      <c r="A116">
        <f t="shared" si="6"/>
        <v>6</v>
      </c>
      <c r="B116">
        <v>102</v>
      </c>
      <c r="C116">
        <v>101.5</v>
      </c>
      <c r="D116" s="3">
        <v>39600</v>
      </c>
      <c r="E116" s="4">
        <v>1046</v>
      </c>
      <c r="F116">
        <f t="shared" si="7"/>
        <v>939.75</v>
      </c>
      <c r="G116">
        <f t="shared" si="8"/>
        <v>919.875</v>
      </c>
      <c r="H116">
        <f t="shared" si="9"/>
        <v>1.1371110205190922</v>
      </c>
    </row>
    <row r="117" spans="1:8" x14ac:dyDescent="0.3">
      <c r="A117">
        <f t="shared" si="6"/>
        <v>7</v>
      </c>
      <c r="B117">
        <v>103</v>
      </c>
      <c r="C117">
        <v>102.5</v>
      </c>
      <c r="D117" s="3">
        <v>39630</v>
      </c>
      <c r="E117" s="4">
        <v>923</v>
      </c>
      <c r="F117">
        <f t="shared" si="7"/>
        <v>900</v>
      </c>
      <c r="G117">
        <f t="shared" si="8"/>
        <v>875.25</v>
      </c>
      <c r="H117">
        <f t="shared" si="9"/>
        <v>1.0545558411882319</v>
      </c>
    </row>
    <row r="118" spans="1:8" x14ac:dyDescent="0.3">
      <c r="A118">
        <f t="shared" si="6"/>
        <v>8</v>
      </c>
      <c r="B118">
        <v>104</v>
      </c>
      <c r="C118">
        <v>103.5</v>
      </c>
      <c r="D118" s="3">
        <v>39661</v>
      </c>
      <c r="E118" s="4">
        <v>844</v>
      </c>
      <c r="F118">
        <f t="shared" si="7"/>
        <v>850.5</v>
      </c>
      <c r="G118">
        <f t="shared" si="8"/>
        <v>828.79166666666674</v>
      </c>
      <c r="H118">
        <f t="shared" si="9"/>
        <v>1.0183500075410989</v>
      </c>
    </row>
    <row r="119" spans="1:8" x14ac:dyDescent="0.3">
      <c r="A119">
        <f t="shared" si="6"/>
        <v>9</v>
      </c>
      <c r="B119">
        <v>105</v>
      </c>
      <c r="C119">
        <v>104.5</v>
      </c>
      <c r="D119" s="3">
        <v>39692</v>
      </c>
      <c r="E119" s="4">
        <v>820</v>
      </c>
      <c r="F119">
        <f t="shared" si="7"/>
        <v>807.08333333333337</v>
      </c>
      <c r="G119">
        <f t="shared" si="8"/>
        <v>786.25</v>
      </c>
      <c r="H119">
        <f t="shared" si="9"/>
        <v>1.0429252782193958</v>
      </c>
    </row>
    <row r="120" spans="1:8" x14ac:dyDescent="0.3">
      <c r="A120">
        <f t="shared" si="6"/>
        <v>10</v>
      </c>
      <c r="B120">
        <v>106</v>
      </c>
      <c r="C120">
        <v>105.5</v>
      </c>
      <c r="D120" s="3">
        <v>39722</v>
      </c>
      <c r="E120" s="4">
        <v>777</v>
      </c>
      <c r="F120">
        <f t="shared" si="7"/>
        <v>765.41666666666663</v>
      </c>
      <c r="G120">
        <f t="shared" si="8"/>
        <v>743.125</v>
      </c>
      <c r="H120">
        <f t="shared" si="9"/>
        <v>1.0455845248107654</v>
      </c>
    </row>
    <row r="121" spans="1:8" x14ac:dyDescent="0.3">
      <c r="A121">
        <f t="shared" si="6"/>
        <v>11</v>
      </c>
      <c r="B121">
        <v>107</v>
      </c>
      <c r="C121">
        <v>106.5</v>
      </c>
      <c r="D121" s="3">
        <v>39753</v>
      </c>
      <c r="E121" s="4">
        <v>652</v>
      </c>
      <c r="F121">
        <f t="shared" si="7"/>
        <v>720.83333333333337</v>
      </c>
      <c r="G121">
        <f t="shared" si="8"/>
        <v>702.79166666666674</v>
      </c>
      <c r="H121">
        <f t="shared" si="9"/>
        <v>0.92772870101381388</v>
      </c>
    </row>
    <row r="122" spans="1:8" x14ac:dyDescent="0.3">
      <c r="A122">
        <f t="shared" si="6"/>
        <v>12</v>
      </c>
      <c r="B122">
        <v>108</v>
      </c>
      <c r="C122">
        <v>107.5</v>
      </c>
      <c r="D122" s="3">
        <v>39783</v>
      </c>
      <c r="E122" s="4">
        <v>560</v>
      </c>
      <c r="F122">
        <f t="shared" si="7"/>
        <v>684.75</v>
      </c>
      <c r="G122">
        <f t="shared" si="8"/>
        <v>665.54166666666674</v>
      </c>
      <c r="H122">
        <f t="shared" si="9"/>
        <v>0.84141989607462586</v>
      </c>
    </row>
    <row r="123" spans="1:8" x14ac:dyDescent="0.3">
      <c r="A123">
        <f t="shared" si="6"/>
        <v>1</v>
      </c>
      <c r="B123">
        <v>109</v>
      </c>
      <c r="C123">
        <v>108.5</v>
      </c>
      <c r="D123" s="3">
        <v>39814</v>
      </c>
      <c r="E123" s="4">
        <v>490</v>
      </c>
      <c r="F123">
        <f t="shared" si="7"/>
        <v>646.33333333333337</v>
      </c>
      <c r="G123">
        <f t="shared" si="8"/>
        <v>632.625</v>
      </c>
      <c r="H123">
        <f t="shared" si="9"/>
        <v>0.77455048409405258</v>
      </c>
    </row>
    <row r="124" spans="1:8" x14ac:dyDescent="0.3">
      <c r="A124">
        <f t="shared" si="6"/>
        <v>2</v>
      </c>
      <c r="B124">
        <v>110</v>
      </c>
      <c r="C124">
        <v>109.5</v>
      </c>
      <c r="D124" s="3">
        <v>39845</v>
      </c>
      <c r="E124" s="4">
        <v>582</v>
      </c>
      <c r="F124">
        <f t="shared" si="7"/>
        <v>618.91666666666663</v>
      </c>
      <c r="G124">
        <f t="shared" si="8"/>
        <v>608.16666666666663</v>
      </c>
      <c r="H124">
        <f t="shared" si="9"/>
        <v>0.95697451356536045</v>
      </c>
    </row>
    <row r="125" spans="1:8" x14ac:dyDescent="0.3">
      <c r="A125">
        <f t="shared" si="6"/>
        <v>3</v>
      </c>
      <c r="B125">
        <v>111</v>
      </c>
      <c r="C125">
        <v>110.5</v>
      </c>
      <c r="D125" s="3">
        <v>39873</v>
      </c>
      <c r="E125" s="4">
        <v>505</v>
      </c>
      <c r="F125">
        <f t="shared" si="7"/>
        <v>597.41666666666663</v>
      </c>
      <c r="G125">
        <f t="shared" si="8"/>
        <v>587.625</v>
      </c>
      <c r="H125">
        <f t="shared" si="9"/>
        <v>0.85939161880450965</v>
      </c>
    </row>
    <row r="126" spans="1:8" x14ac:dyDescent="0.3">
      <c r="A126">
        <f t="shared" si="6"/>
        <v>4</v>
      </c>
      <c r="B126">
        <v>112</v>
      </c>
      <c r="C126">
        <v>111.5</v>
      </c>
      <c r="D126" s="3">
        <v>39904</v>
      </c>
      <c r="E126" s="4">
        <v>478</v>
      </c>
      <c r="F126">
        <f t="shared" si="7"/>
        <v>577.83333333333337</v>
      </c>
      <c r="G126">
        <f t="shared" si="8"/>
        <v>567.70833333333337</v>
      </c>
      <c r="H126">
        <f t="shared" si="9"/>
        <v>0.84198165137614678</v>
      </c>
    </row>
    <row r="127" spans="1:8" x14ac:dyDescent="0.3">
      <c r="A127">
        <f t="shared" si="6"/>
        <v>5</v>
      </c>
      <c r="B127">
        <v>113</v>
      </c>
      <c r="C127">
        <v>112.5</v>
      </c>
      <c r="D127" s="3">
        <v>39934</v>
      </c>
      <c r="E127" s="4">
        <v>540</v>
      </c>
      <c r="F127">
        <f t="shared" si="7"/>
        <v>557.58333333333337</v>
      </c>
      <c r="G127">
        <f t="shared" si="8"/>
        <v>554.91666666666674</v>
      </c>
      <c r="H127">
        <f t="shared" si="9"/>
        <v>0.97311908694999238</v>
      </c>
    </row>
    <row r="128" spans="1:8" x14ac:dyDescent="0.3">
      <c r="A128">
        <f t="shared" si="6"/>
        <v>6</v>
      </c>
      <c r="B128">
        <v>114</v>
      </c>
      <c r="C128">
        <v>113.5</v>
      </c>
      <c r="D128" s="3">
        <v>39965</v>
      </c>
      <c r="E128" s="4">
        <v>585</v>
      </c>
      <c r="F128">
        <f t="shared" si="7"/>
        <v>552.25</v>
      </c>
      <c r="G128">
        <f t="shared" si="8"/>
        <v>553.125</v>
      </c>
      <c r="H128">
        <f t="shared" si="9"/>
        <v>1.0576271186440678</v>
      </c>
    </row>
    <row r="129" spans="1:8" x14ac:dyDescent="0.3">
      <c r="A129">
        <f t="shared" si="6"/>
        <v>7</v>
      </c>
      <c r="B129">
        <v>115</v>
      </c>
      <c r="C129">
        <v>114.5</v>
      </c>
      <c r="D129" s="3">
        <v>39995</v>
      </c>
      <c r="E129" s="4">
        <v>594</v>
      </c>
      <c r="F129">
        <f t="shared" si="7"/>
        <v>554</v>
      </c>
      <c r="G129">
        <f t="shared" si="8"/>
        <v>559.20833333333326</v>
      </c>
      <c r="H129">
        <f t="shared" si="9"/>
        <v>1.0622159302585501</v>
      </c>
    </row>
    <row r="130" spans="1:8" x14ac:dyDescent="0.3">
      <c r="A130">
        <f t="shared" si="6"/>
        <v>8</v>
      </c>
      <c r="B130">
        <v>116</v>
      </c>
      <c r="C130">
        <v>115.5</v>
      </c>
      <c r="D130" s="3">
        <v>40026</v>
      </c>
      <c r="E130" s="4">
        <v>586</v>
      </c>
      <c r="F130">
        <f t="shared" si="7"/>
        <v>564.41666666666663</v>
      </c>
      <c r="G130">
        <f t="shared" si="8"/>
        <v>565.29166666666663</v>
      </c>
      <c r="H130">
        <f t="shared" si="9"/>
        <v>1.0366330065600355</v>
      </c>
    </row>
    <row r="131" spans="1:8" x14ac:dyDescent="0.3">
      <c r="A131">
        <f t="shared" si="6"/>
        <v>9</v>
      </c>
      <c r="B131">
        <v>117</v>
      </c>
      <c r="C131">
        <v>116.5</v>
      </c>
      <c r="D131" s="3">
        <v>40057</v>
      </c>
      <c r="E131" s="4">
        <v>585</v>
      </c>
      <c r="F131">
        <f t="shared" si="7"/>
        <v>566.16666666666663</v>
      </c>
      <c r="G131">
        <f t="shared" si="8"/>
        <v>571.20833333333326</v>
      </c>
      <c r="H131">
        <f t="shared" si="9"/>
        <v>1.0241447224451092</v>
      </c>
    </row>
    <row r="132" spans="1:8" x14ac:dyDescent="0.3">
      <c r="A132">
        <f t="shared" si="6"/>
        <v>10</v>
      </c>
      <c r="B132">
        <v>118</v>
      </c>
      <c r="C132">
        <v>117.5</v>
      </c>
      <c r="D132" s="3">
        <v>40087</v>
      </c>
      <c r="E132" s="4">
        <v>534</v>
      </c>
      <c r="F132">
        <f t="shared" si="7"/>
        <v>576.25</v>
      </c>
      <c r="G132">
        <f t="shared" si="8"/>
        <v>584.95833333333326</v>
      </c>
      <c r="H132">
        <f t="shared" si="9"/>
        <v>0.91288553315763243</v>
      </c>
    </row>
    <row r="133" spans="1:8" x14ac:dyDescent="0.3">
      <c r="A133">
        <f t="shared" si="6"/>
        <v>11</v>
      </c>
      <c r="B133">
        <v>119</v>
      </c>
      <c r="C133">
        <v>118.5</v>
      </c>
      <c r="D133" s="3">
        <v>40118</v>
      </c>
      <c r="E133" s="4">
        <v>588</v>
      </c>
      <c r="F133">
        <f t="shared" si="7"/>
        <v>593.66666666666663</v>
      </c>
      <c r="G133">
        <f t="shared" si="8"/>
        <v>595.33333333333326</v>
      </c>
      <c r="H133">
        <f t="shared" si="9"/>
        <v>0.98768197088465859</v>
      </c>
    </row>
    <row r="134" spans="1:8" x14ac:dyDescent="0.3">
      <c r="A134">
        <f t="shared" si="6"/>
        <v>12</v>
      </c>
      <c r="B134">
        <v>120</v>
      </c>
      <c r="C134">
        <v>119.5</v>
      </c>
      <c r="D134" s="3">
        <v>40148</v>
      </c>
      <c r="E134" s="4">
        <v>581</v>
      </c>
      <c r="F134">
        <f t="shared" si="7"/>
        <v>597</v>
      </c>
      <c r="G134">
        <f t="shared" si="8"/>
        <v>595.08333333333326</v>
      </c>
      <c r="H134">
        <f t="shared" si="9"/>
        <v>0.97633384680016821</v>
      </c>
    </row>
    <row r="135" spans="1:8" x14ac:dyDescent="0.3">
      <c r="A135">
        <f t="shared" si="6"/>
        <v>1</v>
      </c>
      <c r="B135">
        <v>121</v>
      </c>
      <c r="C135">
        <v>120.5</v>
      </c>
      <c r="D135" s="3">
        <v>40179</v>
      </c>
      <c r="E135" s="4">
        <v>615</v>
      </c>
      <c r="F135">
        <f t="shared" si="7"/>
        <v>593.16666666666663</v>
      </c>
      <c r="G135">
        <f t="shared" si="8"/>
        <v>591.33333333333326</v>
      </c>
      <c r="H135">
        <f t="shared" si="9"/>
        <v>1.0400225479143181</v>
      </c>
    </row>
    <row r="136" spans="1:8" x14ac:dyDescent="0.3">
      <c r="A136">
        <f t="shared" si="6"/>
        <v>2</v>
      </c>
      <c r="B136">
        <v>122</v>
      </c>
      <c r="C136">
        <v>121.5</v>
      </c>
      <c r="D136" s="3">
        <v>40210</v>
      </c>
      <c r="E136" s="4">
        <v>603</v>
      </c>
      <c r="F136">
        <f t="shared" si="7"/>
        <v>589.5</v>
      </c>
      <c r="G136">
        <f t="shared" si="8"/>
        <v>590.33333333333326</v>
      </c>
      <c r="H136">
        <f t="shared" si="9"/>
        <v>1.0214568040654999</v>
      </c>
    </row>
    <row r="137" spans="1:8" x14ac:dyDescent="0.3">
      <c r="A137">
        <f t="shared" si="6"/>
        <v>3</v>
      </c>
      <c r="B137">
        <v>123</v>
      </c>
      <c r="C137">
        <v>122.5</v>
      </c>
      <c r="D137" s="3">
        <v>40238</v>
      </c>
      <c r="E137" s="4">
        <v>626</v>
      </c>
      <c r="F137">
        <f t="shared" si="7"/>
        <v>591.16666666666663</v>
      </c>
      <c r="G137">
        <f t="shared" si="8"/>
        <v>591.66666666666663</v>
      </c>
      <c r="H137">
        <f t="shared" si="9"/>
        <v>1.0580281690140845</v>
      </c>
    </row>
    <row r="138" spans="1:8" x14ac:dyDescent="0.3">
      <c r="A138">
        <f t="shared" si="6"/>
        <v>4</v>
      </c>
      <c r="B138">
        <v>124</v>
      </c>
      <c r="C138">
        <v>123.5</v>
      </c>
      <c r="D138" s="3">
        <v>40269</v>
      </c>
      <c r="E138" s="4">
        <v>687</v>
      </c>
      <c r="F138">
        <f t="shared" si="7"/>
        <v>592.16666666666663</v>
      </c>
      <c r="G138">
        <f t="shared" si="8"/>
        <v>592.375</v>
      </c>
      <c r="H138">
        <f t="shared" si="9"/>
        <v>1.1597383414222411</v>
      </c>
    </row>
    <row r="139" spans="1:8" x14ac:dyDescent="0.3">
      <c r="A139">
        <f t="shared" si="6"/>
        <v>5</v>
      </c>
      <c r="B139">
        <v>125</v>
      </c>
      <c r="C139">
        <v>124.5</v>
      </c>
      <c r="D139" s="3">
        <v>40299</v>
      </c>
      <c r="E139" s="4">
        <v>580</v>
      </c>
      <c r="F139">
        <f t="shared" si="7"/>
        <v>592.58333333333337</v>
      </c>
      <c r="G139">
        <f t="shared" si="8"/>
        <v>591.04166666666674</v>
      </c>
      <c r="H139">
        <f t="shared" si="9"/>
        <v>0.98131829397250603</v>
      </c>
    </row>
    <row r="140" spans="1:8" x14ac:dyDescent="0.3">
      <c r="A140">
        <f t="shared" si="6"/>
        <v>6</v>
      </c>
      <c r="B140">
        <v>126</v>
      </c>
      <c r="C140">
        <v>125.5</v>
      </c>
      <c r="D140" s="3">
        <v>40330</v>
      </c>
      <c r="E140" s="4">
        <v>539</v>
      </c>
      <c r="F140">
        <f t="shared" si="7"/>
        <v>589.5</v>
      </c>
      <c r="G140">
        <f t="shared" si="8"/>
        <v>589.5</v>
      </c>
      <c r="H140">
        <f t="shared" si="9"/>
        <v>0.91433418150975398</v>
      </c>
    </row>
    <row r="141" spans="1:8" x14ac:dyDescent="0.3">
      <c r="A141">
        <f t="shared" si="6"/>
        <v>7</v>
      </c>
      <c r="B141">
        <v>127</v>
      </c>
      <c r="C141">
        <v>126.5</v>
      </c>
      <c r="D141" s="3">
        <v>40360</v>
      </c>
      <c r="E141" s="4">
        <v>550</v>
      </c>
    </row>
    <row r="142" spans="1:8" x14ac:dyDescent="0.3">
      <c r="A142">
        <f t="shared" si="6"/>
        <v>8</v>
      </c>
      <c r="B142">
        <v>128</v>
      </c>
      <c r="C142">
        <v>127.5</v>
      </c>
      <c r="D142" s="3">
        <v>40391</v>
      </c>
      <c r="E142" s="4">
        <v>606</v>
      </c>
    </row>
    <row r="143" spans="1:8" x14ac:dyDescent="0.3">
      <c r="A143">
        <f t="shared" si="6"/>
        <v>9</v>
      </c>
      <c r="B143">
        <v>129</v>
      </c>
      <c r="C143">
        <v>128.5</v>
      </c>
      <c r="D143" s="3">
        <v>40422</v>
      </c>
      <c r="E143" s="4">
        <v>597</v>
      </c>
    </row>
    <row r="144" spans="1:8" x14ac:dyDescent="0.3">
      <c r="A144">
        <f t="shared" ref="A144:A151" si="10">MONTH(D144)</f>
        <v>10</v>
      </c>
      <c r="B144">
        <v>130</v>
      </c>
      <c r="C144">
        <v>129.5</v>
      </c>
      <c r="D144" s="3">
        <v>40452</v>
      </c>
      <c r="E144" s="4">
        <v>539</v>
      </c>
    </row>
    <row r="145" spans="1:9" x14ac:dyDescent="0.3">
      <c r="A145">
        <f t="shared" si="10"/>
        <v>11</v>
      </c>
      <c r="B145">
        <v>131</v>
      </c>
      <c r="C145">
        <v>130.5</v>
      </c>
      <c r="D145" s="3">
        <v>40483</v>
      </c>
      <c r="E145" s="4">
        <v>551</v>
      </c>
      <c r="I145" t="s">
        <v>42</v>
      </c>
    </row>
    <row r="146" spans="1:9" x14ac:dyDescent="0.3">
      <c r="A146">
        <f t="shared" si="10"/>
        <v>12</v>
      </c>
      <c r="B146">
        <v>132</v>
      </c>
      <c r="C146">
        <v>131.5</v>
      </c>
      <c r="D146" s="3">
        <v>40513</v>
      </c>
      <c r="E146" s="4">
        <v>526</v>
      </c>
      <c r="F146" s="5">
        <f t="shared" si="7"/>
        <v>563</v>
      </c>
      <c r="G146" s="5"/>
      <c r="H146" s="5"/>
      <c r="I146" s="5">
        <f>($G$140+(B146-$B$140)*$F$6)*VLOOKUP(A146,$I$2:$K$13,3)</f>
        <v>575.8479501073756</v>
      </c>
    </row>
    <row r="147" spans="1:9" x14ac:dyDescent="0.3">
      <c r="A147">
        <f t="shared" si="10"/>
        <v>1</v>
      </c>
      <c r="B147">
        <v>133</v>
      </c>
      <c r="C147">
        <v>132.5</v>
      </c>
      <c r="D147" s="3">
        <v>40544</v>
      </c>
      <c r="E147" s="4">
        <v>636</v>
      </c>
      <c r="F147" s="5"/>
      <c r="G147" s="5"/>
      <c r="H147" s="5"/>
      <c r="I147" s="5">
        <f t="shared" ref="I147:I151" si="11">($G$140+(B147-$B$140)*$F$6)*VLOOKUP(A147,$I$2:$K$13,3)</f>
        <v>586.46444380655532</v>
      </c>
    </row>
    <row r="148" spans="1:9" x14ac:dyDescent="0.3">
      <c r="A148">
        <f t="shared" si="10"/>
        <v>2</v>
      </c>
      <c r="B148">
        <v>134</v>
      </c>
      <c r="C148">
        <v>133.5</v>
      </c>
      <c r="D148" s="3">
        <v>40575</v>
      </c>
      <c r="E148" s="4">
        <v>518</v>
      </c>
      <c r="F148" s="5"/>
      <c r="G148" s="5"/>
      <c r="H148" s="5"/>
      <c r="I148" s="5">
        <f t="shared" si="11"/>
        <v>595.31643370880033</v>
      </c>
    </row>
    <row r="149" spans="1:9" x14ac:dyDescent="0.3">
      <c r="A149">
        <f t="shared" si="10"/>
        <v>3</v>
      </c>
      <c r="B149">
        <v>135</v>
      </c>
      <c r="C149">
        <v>134.5</v>
      </c>
      <c r="D149" s="3">
        <v>40603</v>
      </c>
      <c r="E149" s="4">
        <v>593</v>
      </c>
      <c r="F149" s="5"/>
      <c r="G149" s="5"/>
      <c r="H149" s="5"/>
      <c r="I149" s="5">
        <f t="shared" si="11"/>
        <v>574.69695531102161</v>
      </c>
    </row>
    <row r="150" spans="1:9" x14ac:dyDescent="0.3">
      <c r="A150">
        <f t="shared" si="10"/>
        <v>4</v>
      </c>
      <c r="B150">
        <v>136</v>
      </c>
      <c r="C150">
        <v>135.5</v>
      </c>
      <c r="D150" s="3">
        <v>40634</v>
      </c>
      <c r="E150" s="4">
        <v>541</v>
      </c>
      <c r="F150" s="5"/>
      <c r="G150" s="5"/>
      <c r="H150" s="5"/>
      <c r="I150" s="5">
        <f t="shared" si="11"/>
        <v>581.40068095315621</v>
      </c>
    </row>
    <row r="151" spans="1:9" x14ac:dyDescent="0.3">
      <c r="A151">
        <f t="shared" si="10"/>
        <v>5</v>
      </c>
      <c r="B151">
        <v>137</v>
      </c>
      <c r="C151">
        <v>136.5</v>
      </c>
      <c r="D151" s="3">
        <v>40664</v>
      </c>
      <c r="E151" s="4">
        <v>560</v>
      </c>
      <c r="F151" s="5"/>
      <c r="G151" s="5"/>
      <c r="H151" s="5"/>
      <c r="I151" s="5">
        <f t="shared" si="11"/>
        <v>586.24284862733759</v>
      </c>
    </row>
    <row r="153" spans="1:9" x14ac:dyDescent="0.3">
      <c r="D153" t="s">
        <v>44</v>
      </c>
      <c r="E153">
        <f>SUM(E146:E151)</f>
        <v>3374</v>
      </c>
      <c r="H153" t="s">
        <v>45</v>
      </c>
      <c r="I153">
        <f>SUM(I146:I151)</f>
        <v>3499.9693125142462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deseason</vt:lpstr>
      <vt:lpstr>month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2011-07-03T12:32:13Z</dcterms:created>
  <dcterms:modified xsi:type="dcterms:W3CDTF">2013-10-30T00:22:40Z</dcterms:modified>
</cp:coreProperties>
</file>