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05" yWindow="3555" windowWidth="9510" windowHeight="3585"/>
  </bookViews>
  <sheets>
    <sheet name="MAPE" sheetId="1" r:id="rId1"/>
    <sheet name="SSE" sheetId="4" r:id="rId2"/>
    <sheet name="Sheet2" sheetId="2" r:id="rId3"/>
    <sheet name="Sheet3" sheetId="3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base" localSheetId="1">SSE!$G$2</definedName>
    <definedName name="base">MAPE!$G$2</definedName>
    <definedName name="launch" localSheetId="1">SSE!$E$3:$G$6</definedName>
    <definedName name="launch">MAPE!$E$3:$G$6</definedName>
    <definedName name="launch_1" localSheetId="1">SSE!$G$5</definedName>
    <definedName name="launch_1">MAPE!$G$5</definedName>
    <definedName name="launch1" localSheetId="1">SSE!$G$3</definedName>
    <definedName name="launch1">MAPE!$G$3</definedName>
    <definedName name="launch2" localSheetId="1">SSE!$G$4</definedName>
    <definedName name="launch2">MAPE!$G$4</definedName>
    <definedName name="lookup" localSheetId="1">SSE!$C$2:$D$5</definedName>
    <definedName name="lookup">MAPE!$C$2:$D$5</definedName>
    <definedName name="Pal_Workbook_GUID" hidden="1">"NPXB4JTQTVLU8MG92C4E4DQJ"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SwapState" hidden="1">FALSE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MAPE!$D$2:$D$5,MAPE!$G$2:$G$5</definedName>
    <definedName name="solver_adj" localSheetId="1" hidden="1">SSE!$D$2:$D$5,SSE!$G$2:$G$5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MAPE!$D$2:$D$5</definedName>
    <definedName name="solver_lhs1" localSheetId="1" hidden="1">SSE!$D$2:$D$5</definedName>
    <definedName name="solver_lhs2" localSheetId="0" hidden="1">MAPE!$D$2:$D$5</definedName>
    <definedName name="solver_lhs2" localSheetId="1" hidden="1">SSE!$D$2:$D$5</definedName>
    <definedName name="solver_lhs3" localSheetId="0" hidden="1">MAPE!$D$6</definedName>
    <definedName name="solver_lhs3" localSheetId="1" hidden="1">SSE!$D$6</definedName>
    <definedName name="solver_lhs4" localSheetId="0" hidden="1">MAPE!$G$2:$G$5</definedName>
    <definedName name="solver_lhs4" localSheetId="1" hidden="1">SSE!$G$2:$G$5</definedName>
    <definedName name="solver_lhs5" localSheetId="0" hidden="1">MAPE!$G$2:$G$5</definedName>
    <definedName name="solver_lhs5" localSheetId="1" hidden="1">SSE!$G$2:$G$5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0.5</definedName>
    <definedName name="solver_mrt" localSheetId="1" hidden="1">0.5</definedName>
    <definedName name="solver_msl" localSheetId="0" hidden="1">1</definedName>
    <definedName name="solver_msl" localSheetId="1" hidden="1">1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MAPE!$L$8</definedName>
    <definedName name="solver_opt" localSheetId="1" hidden="1">SSE!$L$8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3</definedName>
    <definedName name="solver_rhs1" localSheetId="0" hidden="1">2</definedName>
    <definedName name="solver_rhs1" localSheetId="1" hidden="1">2</definedName>
    <definedName name="solver_rhs2" localSheetId="0" hidden="1">0</definedName>
    <definedName name="solver_rhs2" localSheetId="1" hidden="1">0</definedName>
    <definedName name="solver_rhs3" localSheetId="0" hidden="1">1</definedName>
    <definedName name="solver_rhs3" localSheetId="1" hidden="1">1</definedName>
    <definedName name="solver_rhs4" localSheetId="0" hidden="1">2</definedName>
    <definedName name="solver_rhs4" localSheetId="1" hidden="1">2</definedName>
    <definedName name="solver_rhs5" localSheetId="0" hidden="1">0</definedName>
    <definedName name="solver_rhs5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P64" i="1" l="1"/>
  <c r="J59" i="1" l="1"/>
  <c r="I58" i="4"/>
  <c r="J58" i="4" s="1"/>
  <c r="K58" i="4" s="1"/>
  <c r="L58" i="4" s="1"/>
  <c r="I57" i="4"/>
  <c r="J57" i="4" s="1"/>
  <c r="K57" i="4" s="1"/>
  <c r="I56" i="4"/>
  <c r="J56" i="4" s="1"/>
  <c r="K56" i="4"/>
  <c r="L56" i="4" s="1"/>
  <c r="I55" i="4"/>
  <c r="J55" i="4" s="1"/>
  <c r="K55" i="4" s="1"/>
  <c r="I54" i="4"/>
  <c r="J54" i="4" s="1"/>
  <c r="K54" i="4" s="1"/>
  <c r="L54" i="4" s="1"/>
  <c r="I53" i="4"/>
  <c r="J53" i="4" s="1"/>
  <c r="K53" i="4" s="1"/>
  <c r="I52" i="4"/>
  <c r="J52" i="4" s="1"/>
  <c r="K52" i="4"/>
  <c r="L52" i="4" s="1"/>
  <c r="I51" i="4"/>
  <c r="J51" i="4" s="1"/>
  <c r="K51" i="4" s="1"/>
  <c r="I50" i="4"/>
  <c r="J50" i="4" s="1"/>
  <c r="K50" i="4" s="1"/>
  <c r="L50" i="4" s="1"/>
  <c r="I49" i="4"/>
  <c r="J49" i="4" s="1"/>
  <c r="K49" i="4" s="1"/>
  <c r="I48" i="4"/>
  <c r="J48" i="4" s="1"/>
  <c r="K48" i="4"/>
  <c r="I47" i="4"/>
  <c r="J47" i="4" s="1"/>
  <c r="K47" i="4" s="1"/>
  <c r="I46" i="4"/>
  <c r="J46" i="4" s="1"/>
  <c r="K46" i="4" s="1"/>
  <c r="L46" i="4" s="1"/>
  <c r="I45" i="4"/>
  <c r="J45" i="4" s="1"/>
  <c r="K45" i="4" s="1"/>
  <c r="I44" i="4"/>
  <c r="J44" i="4" s="1"/>
  <c r="K44" i="4"/>
  <c r="I43" i="4"/>
  <c r="J43" i="4" s="1"/>
  <c r="K43" i="4"/>
  <c r="L43" i="4"/>
  <c r="I42" i="4"/>
  <c r="J42" i="4" s="1"/>
  <c r="K42" i="4" s="1"/>
  <c r="I41" i="4"/>
  <c r="J41" i="4" s="1"/>
  <c r="K41" i="4"/>
  <c r="I40" i="4"/>
  <c r="J40" i="4" s="1"/>
  <c r="K40" i="4"/>
  <c r="L40" i="4"/>
  <c r="I39" i="4"/>
  <c r="J39" i="4" s="1"/>
  <c r="K39" i="4"/>
  <c r="M39" i="4" s="1"/>
  <c r="L39" i="4"/>
  <c r="L38" i="4"/>
  <c r="I38" i="4"/>
  <c r="J38" i="4" s="1"/>
  <c r="K38" i="4" s="1"/>
  <c r="I37" i="4"/>
  <c r="J37" i="4" s="1"/>
  <c r="K37" i="4" s="1"/>
  <c r="L37" i="4"/>
  <c r="I36" i="4"/>
  <c r="J36" i="4" s="1"/>
  <c r="K36" i="4"/>
  <c r="L36" i="4" s="1"/>
  <c r="I35" i="4"/>
  <c r="J35" i="4" s="1"/>
  <c r="K35" i="4" s="1"/>
  <c r="I34" i="4"/>
  <c r="J34" i="4" s="1"/>
  <c r="K34" i="4" s="1"/>
  <c r="I33" i="4"/>
  <c r="J33" i="4" s="1"/>
  <c r="K33" i="4"/>
  <c r="L33" i="4" s="1"/>
  <c r="I32" i="4"/>
  <c r="J32" i="4" s="1"/>
  <c r="K32" i="4" s="1"/>
  <c r="I31" i="4"/>
  <c r="J31" i="4" s="1"/>
  <c r="K31" i="4"/>
  <c r="I30" i="4"/>
  <c r="J30" i="4" s="1"/>
  <c r="K30" i="4" s="1"/>
  <c r="L30" i="4" s="1"/>
  <c r="I29" i="4"/>
  <c r="J29" i="4" s="1"/>
  <c r="K29" i="4" s="1"/>
  <c r="L29" i="4" s="1"/>
  <c r="I28" i="4"/>
  <c r="J28" i="4" s="1"/>
  <c r="K28" i="4"/>
  <c r="L28" i="4" s="1"/>
  <c r="I27" i="4"/>
  <c r="J27" i="4" s="1"/>
  <c r="K27" i="4"/>
  <c r="L27" i="4"/>
  <c r="I26" i="4"/>
  <c r="J26" i="4" s="1"/>
  <c r="K26" i="4" s="1"/>
  <c r="L26" i="4" s="1"/>
  <c r="I25" i="4"/>
  <c r="J25" i="4" s="1"/>
  <c r="K25" i="4"/>
  <c r="I24" i="4"/>
  <c r="J24" i="4" s="1"/>
  <c r="K24" i="4"/>
  <c r="L24" i="4"/>
  <c r="I23" i="4"/>
  <c r="J23" i="4" s="1"/>
  <c r="K23" i="4"/>
  <c r="M23" i="4" s="1"/>
  <c r="L23" i="4"/>
  <c r="L22" i="4"/>
  <c r="I22" i="4"/>
  <c r="J22" i="4" s="1"/>
  <c r="K22" i="4" s="1"/>
  <c r="I21" i="4"/>
  <c r="J21" i="4" s="1"/>
  <c r="K21" i="4"/>
  <c r="L21" i="4"/>
  <c r="I20" i="4"/>
  <c r="J20" i="4" s="1"/>
  <c r="K20" i="4"/>
  <c r="L20" i="4"/>
  <c r="I19" i="4"/>
  <c r="J19" i="4" s="1"/>
  <c r="K19" i="4" s="1"/>
  <c r="I18" i="4"/>
  <c r="J18" i="4" s="1"/>
  <c r="K18" i="4" s="1"/>
  <c r="L18" i="4" s="1"/>
  <c r="I17" i="4"/>
  <c r="J17" i="4" s="1"/>
  <c r="K17" i="4"/>
  <c r="L17" i="4"/>
  <c r="I16" i="4"/>
  <c r="J16" i="4" s="1"/>
  <c r="K16" i="4" s="1"/>
  <c r="I15" i="4"/>
  <c r="J15" i="4" s="1"/>
  <c r="K15" i="4"/>
  <c r="L15" i="4" s="1"/>
  <c r="I14" i="4"/>
  <c r="J14" i="4" s="1"/>
  <c r="K14" i="4" s="1"/>
  <c r="I13" i="4"/>
  <c r="J13" i="4" s="1"/>
  <c r="K13" i="4"/>
  <c r="L13" i="4"/>
  <c r="I12" i="4"/>
  <c r="J12" i="4" s="1"/>
  <c r="K12" i="4" s="1"/>
  <c r="I11" i="4"/>
  <c r="J11" i="4" s="1"/>
  <c r="K11" i="4"/>
  <c r="D6" i="4"/>
  <c r="M21" i="4"/>
  <c r="M29" i="4"/>
  <c r="M33" i="4"/>
  <c r="M15" i="4"/>
  <c r="M27" i="4"/>
  <c r="M35" i="4"/>
  <c r="M43" i="4"/>
  <c r="M18" i="4"/>
  <c r="M24" i="4"/>
  <c r="M28" i="4"/>
  <c r="M40" i="4"/>
  <c r="M52" i="4"/>
  <c r="D6" i="1"/>
  <c r="J56" i="1"/>
  <c r="K56" i="1" s="1"/>
  <c r="L56" i="1" s="1"/>
  <c r="I12" i="1"/>
  <c r="J12" i="1" s="1"/>
  <c r="K12" i="1" s="1"/>
  <c r="L12" i="1" s="1"/>
  <c r="I13" i="1"/>
  <c r="J13" i="1" s="1"/>
  <c r="K13" i="1" s="1"/>
  <c r="I14" i="1"/>
  <c r="J14" i="1" s="1"/>
  <c r="K14" i="1" s="1"/>
  <c r="I15" i="1"/>
  <c r="J15" i="1" s="1"/>
  <c r="K15" i="1" s="1"/>
  <c r="L15" i="1" s="1"/>
  <c r="I16" i="1"/>
  <c r="J16" i="1" s="1"/>
  <c r="K16" i="1" s="1"/>
  <c r="L16" i="1" s="1"/>
  <c r="I17" i="1"/>
  <c r="J17" i="1" s="1"/>
  <c r="K17" i="1" s="1"/>
  <c r="L17" i="1" s="1"/>
  <c r="I18" i="1"/>
  <c r="J18" i="1" s="1"/>
  <c r="K18" i="1" s="1"/>
  <c r="I19" i="1"/>
  <c r="J19" i="1" s="1"/>
  <c r="K19" i="1" s="1"/>
  <c r="I20" i="1"/>
  <c r="J20" i="1" s="1"/>
  <c r="K20" i="1" s="1"/>
  <c r="L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L24" i="1" s="1"/>
  <c r="I25" i="1"/>
  <c r="J25" i="1" s="1"/>
  <c r="K25" i="1" s="1"/>
  <c r="I26" i="1"/>
  <c r="J26" i="1" s="1"/>
  <c r="K26" i="1" s="1"/>
  <c r="L26" i="1" s="1"/>
  <c r="I27" i="1"/>
  <c r="J27" i="1" s="1"/>
  <c r="K27" i="1" s="1"/>
  <c r="L27" i="1" s="1"/>
  <c r="I28" i="1"/>
  <c r="J28" i="1" s="1"/>
  <c r="K28" i="1" s="1"/>
  <c r="L28" i="1" s="1"/>
  <c r="I29" i="1"/>
  <c r="J29" i="1" s="1"/>
  <c r="K29" i="1" s="1"/>
  <c r="I30" i="1"/>
  <c r="J30" i="1" s="1"/>
  <c r="K30" i="1" s="1"/>
  <c r="I31" i="1"/>
  <c r="J31" i="1" s="1"/>
  <c r="K31" i="1" s="1"/>
  <c r="L31" i="1" s="1"/>
  <c r="I32" i="1"/>
  <c r="J32" i="1" s="1"/>
  <c r="K32" i="1" s="1"/>
  <c r="I33" i="1"/>
  <c r="J33" i="1" s="1"/>
  <c r="K33" i="1" s="1"/>
  <c r="L33" i="1" s="1"/>
  <c r="I34" i="1"/>
  <c r="J34" i="1" s="1"/>
  <c r="K34" i="1" s="1"/>
  <c r="L34" i="1" s="1"/>
  <c r="I35" i="1"/>
  <c r="J35" i="1" s="1"/>
  <c r="K35" i="1" s="1"/>
  <c r="I36" i="1"/>
  <c r="J36" i="1" s="1"/>
  <c r="K36" i="1" s="1"/>
  <c r="L36" i="1" s="1"/>
  <c r="I37" i="1"/>
  <c r="J37" i="1" s="1"/>
  <c r="K37" i="1" s="1"/>
  <c r="I38" i="1"/>
  <c r="J38" i="1" s="1"/>
  <c r="K38" i="1" s="1"/>
  <c r="I39" i="1"/>
  <c r="J39" i="1" s="1"/>
  <c r="K39" i="1" s="1"/>
  <c r="L39" i="1" s="1"/>
  <c r="I40" i="1"/>
  <c r="J40" i="1" s="1"/>
  <c r="K40" i="1" s="1"/>
  <c r="L40" i="1" s="1"/>
  <c r="I41" i="1"/>
  <c r="J41" i="1" s="1"/>
  <c r="K41" i="1" s="1"/>
  <c r="I42" i="1"/>
  <c r="J42" i="1" s="1"/>
  <c r="K42" i="1" s="1"/>
  <c r="L42" i="1" s="1"/>
  <c r="I43" i="1"/>
  <c r="J43" i="1" s="1"/>
  <c r="K43" i="1" s="1"/>
  <c r="I44" i="1"/>
  <c r="J44" i="1" s="1"/>
  <c r="K44" i="1" s="1"/>
  <c r="L44" i="1" s="1"/>
  <c r="I45" i="1"/>
  <c r="J45" i="1" s="1"/>
  <c r="K45" i="1" s="1"/>
  <c r="I46" i="1"/>
  <c r="J46" i="1" s="1"/>
  <c r="K46" i="1" s="1"/>
  <c r="I47" i="1"/>
  <c r="J47" i="1" s="1"/>
  <c r="K47" i="1" s="1"/>
  <c r="L47" i="1" s="1"/>
  <c r="I48" i="1"/>
  <c r="J48" i="1" s="1"/>
  <c r="K48" i="1" s="1"/>
  <c r="L48" i="1" s="1"/>
  <c r="I49" i="1"/>
  <c r="J49" i="1" s="1"/>
  <c r="K49" i="1" s="1"/>
  <c r="L49" i="1" s="1"/>
  <c r="I50" i="1"/>
  <c r="J50" i="1" s="1"/>
  <c r="K50" i="1" s="1"/>
  <c r="I51" i="1"/>
  <c r="J51" i="1" s="1"/>
  <c r="K51" i="1" s="1"/>
  <c r="I52" i="1"/>
  <c r="J52" i="1" s="1"/>
  <c r="K52" i="1" s="1"/>
  <c r="L52" i="1" s="1"/>
  <c r="I53" i="1"/>
  <c r="J53" i="1" s="1"/>
  <c r="K53" i="1" s="1"/>
  <c r="I54" i="1"/>
  <c r="J54" i="1" s="1"/>
  <c r="K54" i="1" s="1"/>
  <c r="I55" i="1"/>
  <c r="J55" i="1" s="1"/>
  <c r="K55" i="1" s="1"/>
  <c r="L55" i="1" s="1"/>
  <c r="I56" i="1"/>
  <c r="I57" i="1"/>
  <c r="J57" i="1" s="1"/>
  <c r="K57" i="1" s="1"/>
  <c r="I58" i="1"/>
  <c r="J58" i="1" s="1"/>
  <c r="K58" i="1" s="1"/>
  <c r="I11" i="1"/>
  <c r="J11" i="1" s="1"/>
  <c r="K11" i="1" s="1"/>
  <c r="M50" i="1" l="1"/>
  <c r="M24" i="1"/>
  <c r="M44" i="1"/>
  <c r="M33" i="1"/>
  <c r="M49" i="1"/>
  <c r="M56" i="1"/>
  <c r="L32" i="1"/>
  <c r="L43" i="1"/>
  <c r="L23" i="1"/>
  <c r="M40" i="1"/>
  <c r="M18" i="1"/>
  <c r="M17" i="1"/>
  <c r="L18" i="1"/>
  <c r="M32" i="1"/>
  <c r="M16" i="1"/>
  <c r="M43" i="1"/>
  <c r="M28" i="1"/>
  <c r="M48" i="1"/>
  <c r="M35" i="1"/>
  <c r="L35" i="1"/>
  <c r="L58" i="1"/>
  <c r="M58" i="1"/>
  <c r="M22" i="1"/>
  <c r="M23" i="1"/>
  <c r="L22" i="1"/>
  <c r="M14" i="1"/>
  <c r="L14" i="1"/>
  <c r="M19" i="1"/>
  <c r="M20" i="1"/>
  <c r="L19" i="1"/>
  <c r="M54" i="1"/>
  <c r="M55" i="1"/>
  <c r="L54" i="1"/>
  <c r="M30" i="1"/>
  <c r="L30" i="1"/>
  <c r="L41" i="1"/>
  <c r="M41" i="1"/>
  <c r="M42" i="1"/>
  <c r="M37" i="1"/>
  <c r="L37" i="1"/>
  <c r="M29" i="1"/>
  <c r="L29" i="1"/>
  <c r="M21" i="1"/>
  <c r="L21" i="1"/>
  <c r="M51" i="1"/>
  <c r="M52" i="1"/>
  <c r="L51" i="1"/>
  <c r="J8" i="1"/>
  <c r="L11" i="1"/>
  <c r="M46" i="1"/>
  <c r="L46" i="1"/>
  <c r="M38" i="1"/>
  <c r="L38" i="1"/>
  <c r="M39" i="1"/>
  <c r="M57" i="1"/>
  <c r="L57" i="1"/>
  <c r="M53" i="1"/>
  <c r="L53" i="1"/>
  <c r="M45" i="1"/>
  <c r="L45" i="1"/>
  <c r="M25" i="1"/>
  <c r="L25" i="1"/>
  <c r="M13" i="1"/>
  <c r="L13" i="1"/>
  <c r="J8" i="4"/>
  <c r="L11" i="4"/>
  <c r="M34" i="4"/>
  <c r="L34" i="4"/>
  <c r="L44" i="4"/>
  <c r="M44" i="4"/>
  <c r="L47" i="4"/>
  <c r="M47" i="4"/>
  <c r="L53" i="4"/>
  <c r="M53" i="4"/>
  <c r="L50" i="1"/>
  <c r="M27" i="1"/>
  <c r="M34" i="1"/>
  <c r="M54" i="4"/>
  <c r="M16" i="4"/>
  <c r="L16" i="4"/>
  <c r="M17" i="4"/>
  <c r="L25" i="4"/>
  <c r="M25" i="4"/>
  <c r="M32" i="4"/>
  <c r="L32" i="4"/>
  <c r="M36" i="4"/>
  <c r="L35" i="4"/>
  <c r="M37" i="4"/>
  <c r="M38" i="4"/>
  <c r="L51" i="4"/>
  <c r="M51" i="4"/>
  <c r="L57" i="4"/>
  <c r="M58" i="4"/>
  <c r="M57" i="4"/>
  <c r="M12" i="1"/>
  <c r="M12" i="4"/>
  <c r="L12" i="4"/>
  <c r="L14" i="4"/>
  <c r="M14" i="4"/>
  <c r="M19" i="4"/>
  <c r="L19" i="4"/>
  <c r="M20" i="4"/>
  <c r="M41" i="4"/>
  <c r="L41" i="4"/>
  <c r="M45" i="4"/>
  <c r="L45" i="4"/>
  <c r="M46" i="4"/>
  <c r="L55" i="4"/>
  <c r="M55" i="4"/>
  <c r="M56" i="4"/>
  <c r="M26" i="1"/>
  <c r="M36" i="1"/>
  <c r="M47" i="1"/>
  <c r="M31" i="1"/>
  <c r="M15" i="1"/>
  <c r="M30" i="4"/>
  <c r="L31" i="4"/>
  <c r="M31" i="4"/>
  <c r="L49" i="4"/>
  <c r="M49" i="4"/>
  <c r="M50" i="4"/>
  <c r="L48" i="4"/>
  <c r="M48" i="4"/>
  <c r="M13" i="4"/>
  <c r="M42" i="4"/>
  <c r="M26" i="4"/>
  <c r="M22" i="4"/>
  <c r="L42" i="4"/>
  <c r="L8" i="4" l="1"/>
  <c r="L8" i="1"/>
  <c r="M8" i="4"/>
  <c r="M8" i="1"/>
</calcChain>
</file>

<file path=xl/sharedStrings.xml><?xml version="1.0" encoding="utf-8"?>
<sst xmlns="http://schemas.openxmlformats.org/spreadsheetml/2006/main" count="73" uniqueCount="40">
  <si>
    <t>Quarter</t>
  </si>
  <si>
    <t>millions</t>
  </si>
  <si>
    <t>Sales</t>
  </si>
  <si>
    <t>Quarter of year</t>
  </si>
  <si>
    <t>Launch</t>
  </si>
  <si>
    <t>yes</t>
  </si>
  <si>
    <t>Season</t>
  </si>
  <si>
    <t>launch1</t>
  </si>
  <si>
    <t>launch2</t>
  </si>
  <si>
    <t>launch-1</t>
  </si>
  <si>
    <t>base</t>
  </si>
  <si>
    <t>forecast</t>
  </si>
  <si>
    <t>PC ships</t>
  </si>
  <si>
    <t>code</t>
  </si>
  <si>
    <t>nolaunch</t>
  </si>
  <si>
    <t>mean</t>
  </si>
  <si>
    <t>PE</t>
  </si>
  <si>
    <t>APE</t>
  </si>
  <si>
    <t>MAPE</t>
  </si>
  <si>
    <t>sign changes</t>
  </si>
  <si>
    <t xml:space="preserve">21 of 47 is around half </t>
  </si>
  <si>
    <t>so sign changes seem random</t>
  </si>
  <si>
    <t>stdev</t>
  </si>
  <si>
    <t>quarter 44 is an outlier</t>
  </si>
  <si>
    <t>Third quarter 15% larger than average</t>
  </si>
  <si>
    <t>4th quarter (29%) bigger than average</t>
  </si>
  <si>
    <t>are big quarters</t>
  </si>
  <si>
    <t>Quarter of launch 16% better than average</t>
  </si>
  <si>
    <t>next quarter 7% bigger</t>
  </si>
  <si>
    <t>quarter before 22% worse</t>
  </si>
  <si>
    <t>Error</t>
  </si>
  <si>
    <t>Sq Err</t>
  </si>
  <si>
    <t>Quarter 50 forecast</t>
  </si>
  <si>
    <t>495,131 units</t>
  </si>
  <si>
    <t>Ignoring launch and seasonality</t>
  </si>
  <si>
    <t>we sell .098 units per PC sale.</t>
  </si>
  <si>
    <t>PC shipments</t>
  </si>
  <si>
    <t>Code</t>
  </si>
  <si>
    <t>Forecast</t>
  </si>
  <si>
    <t>Sign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</si>
</sst>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V64"/>
  <sheetViews>
    <sheetView tabSelected="1" topLeftCell="B1" zoomScale="90" zoomScaleNormal="90" workbookViewId="0">
      <selection activeCell="G8" sqref="G8:I9"/>
    </sheetView>
  </sheetViews>
  <sheetFormatPr defaultRowHeight="15" x14ac:dyDescent="0.25"/>
  <cols>
    <col min="4" max="4" width="8.28515625" customWidth="1"/>
    <col min="5" max="5" width="12.5703125" customWidth="1"/>
    <col min="6" max="6" width="8.5703125" customWidth="1"/>
    <col min="7" max="7" width="9.85546875" customWidth="1"/>
    <col min="8" max="8" width="7.42578125" customWidth="1"/>
    <col min="11" max="11" width="7.42578125" customWidth="1"/>
    <col min="12" max="12" width="5.7109375" customWidth="1"/>
  </cols>
  <sheetData>
    <row r="1" spans="3:22" x14ac:dyDescent="0.25">
      <c r="C1" s="1" t="s">
        <v>6</v>
      </c>
    </row>
    <row r="2" spans="3:22" x14ac:dyDescent="0.25">
      <c r="C2">
        <v>1</v>
      </c>
      <c r="D2">
        <v>0.71891457748646825</v>
      </c>
      <c r="F2" t="s">
        <v>10</v>
      </c>
      <c r="G2">
        <v>9.7934820524729876E-2</v>
      </c>
    </row>
    <row r="3" spans="3:22" x14ac:dyDescent="0.25">
      <c r="C3">
        <v>2</v>
      </c>
      <c r="D3">
        <v>0.84265761409310214</v>
      </c>
      <c r="E3">
        <v>1</v>
      </c>
      <c r="F3" t="s">
        <v>7</v>
      </c>
      <c r="G3">
        <v>1.1499320033254685</v>
      </c>
      <c r="Q3" s="1" t="s">
        <v>24</v>
      </c>
      <c r="R3" s="1"/>
      <c r="S3" s="1"/>
    </row>
    <row r="4" spans="3:22" x14ac:dyDescent="0.25">
      <c r="C4">
        <v>3</v>
      </c>
      <c r="D4">
        <v>1.1508182280610753</v>
      </c>
      <c r="E4">
        <v>2</v>
      </c>
      <c r="F4" t="s">
        <v>8</v>
      </c>
      <c r="G4">
        <v>1.0992073031888423</v>
      </c>
      <c r="Q4" s="1" t="s">
        <v>25</v>
      </c>
      <c r="R4" s="1"/>
      <c r="S4" s="1"/>
    </row>
    <row r="5" spans="3:22" x14ac:dyDescent="0.25">
      <c r="C5">
        <v>4</v>
      </c>
      <c r="D5">
        <v>1.287609604693571</v>
      </c>
      <c r="E5">
        <v>-1</v>
      </c>
      <c r="F5" t="s">
        <v>9</v>
      </c>
      <c r="G5">
        <v>0.7793839076557133</v>
      </c>
      <c r="Q5" s="1" t="s">
        <v>26</v>
      </c>
      <c r="R5" s="1"/>
      <c r="S5" s="1"/>
    </row>
    <row r="6" spans="3:22" x14ac:dyDescent="0.25">
      <c r="C6" t="s">
        <v>15</v>
      </c>
      <c r="D6">
        <f>AVERAGE(D2:D5)</f>
        <v>1.0000000060835541</v>
      </c>
      <c r="E6">
        <v>0</v>
      </c>
      <c r="F6" t="s">
        <v>14</v>
      </c>
      <c r="G6">
        <v>1</v>
      </c>
      <c r="Q6" s="1" t="s">
        <v>27</v>
      </c>
      <c r="R6" s="1"/>
      <c r="S6" s="1"/>
    </row>
    <row r="7" spans="3:22" x14ac:dyDescent="0.25">
      <c r="J7" t="s">
        <v>22</v>
      </c>
      <c r="L7" t="s">
        <v>18</v>
      </c>
      <c r="M7" t="s">
        <v>19</v>
      </c>
      <c r="Q7" s="1" t="s">
        <v>28</v>
      </c>
      <c r="R7" s="1"/>
      <c r="S7" s="1"/>
      <c r="T7" s="1" t="s">
        <v>29</v>
      </c>
      <c r="U7" s="1"/>
      <c r="V7" s="1"/>
    </row>
    <row r="8" spans="3:22" x14ac:dyDescent="0.25">
      <c r="G8" s="1" t="s">
        <v>34</v>
      </c>
      <c r="H8" s="1"/>
      <c r="I8" s="1"/>
      <c r="J8">
        <f>STDEV(K11:K58)</f>
        <v>5.8551584212898924E-2</v>
      </c>
      <c r="L8" s="5">
        <f>AVERAGE(L11:L58)</f>
        <v>4.6018724008278555E-2</v>
      </c>
      <c r="M8">
        <f>SUM(M12:M58)</f>
        <v>20</v>
      </c>
      <c r="R8" s="1" t="s">
        <v>21</v>
      </c>
      <c r="S8" s="1"/>
      <c r="T8" s="1"/>
    </row>
    <row r="9" spans="3:22" x14ac:dyDescent="0.25">
      <c r="E9" t="s">
        <v>1</v>
      </c>
      <c r="F9" t="s">
        <v>1</v>
      </c>
      <c r="G9" s="1" t="s">
        <v>35</v>
      </c>
      <c r="H9" s="1"/>
      <c r="I9" s="1"/>
      <c r="R9" t="s">
        <v>20</v>
      </c>
      <c r="S9" s="1"/>
      <c r="T9" s="1"/>
    </row>
    <row r="10" spans="3:22" ht="30" x14ac:dyDescent="0.25">
      <c r="D10" t="s">
        <v>0</v>
      </c>
      <c r="E10" s="4" t="s">
        <v>36</v>
      </c>
      <c r="F10" s="4" t="s">
        <v>2</v>
      </c>
      <c r="G10" s="4" t="s">
        <v>3</v>
      </c>
      <c r="H10" s="4" t="s">
        <v>4</v>
      </c>
      <c r="I10" s="4" t="s">
        <v>37</v>
      </c>
      <c r="J10" s="4" t="s">
        <v>38</v>
      </c>
      <c r="K10" t="s">
        <v>16</v>
      </c>
      <c r="L10" t="s">
        <v>17</v>
      </c>
      <c r="M10" s="4" t="s">
        <v>39</v>
      </c>
      <c r="R10" s="1"/>
      <c r="S10" s="1"/>
      <c r="T10" s="1"/>
    </row>
    <row r="11" spans="3:22" hidden="1" x14ac:dyDescent="0.25">
      <c r="D11">
        <v>1</v>
      </c>
      <c r="E11">
        <v>4.4000000000000004</v>
      </c>
      <c r="F11">
        <v>0.31934392601870842</v>
      </c>
      <c r="G11">
        <v>1</v>
      </c>
      <c r="I11">
        <f>IF(H11="yes",1,IF(H10="yes",2,IF(H12="yes",-1,0)))</f>
        <v>0</v>
      </c>
      <c r="J11">
        <f t="shared" ref="J11:J59" si="0">base*E11*VLOOKUP(G11,lookup,2)*VLOOKUP(I11,launch,3,FALSE)</f>
        <v>0.30978978852249683</v>
      </c>
      <c r="K11">
        <f>(F11-J11)/F11</f>
        <v>2.9918018530441286E-2</v>
      </c>
      <c r="L11">
        <f>ABS(K11)</f>
        <v>2.9918018530441286E-2</v>
      </c>
      <c r="R11" s="1" t="s">
        <v>23</v>
      </c>
      <c r="S11" s="1"/>
      <c r="T11" s="1"/>
    </row>
    <row r="12" spans="3:22" hidden="1" x14ac:dyDescent="0.25">
      <c r="D12">
        <v>2</v>
      </c>
      <c r="E12">
        <v>7</v>
      </c>
      <c r="F12">
        <v>0.6016478494416132</v>
      </c>
      <c r="G12">
        <v>2</v>
      </c>
      <c r="I12">
        <f t="shared" ref="I12:I58" si="1">IF(H12="yes",1,IF(H11="yes",2,IF(H13="yes",-1,0)))</f>
        <v>0</v>
      </c>
      <c r="J12">
        <f t="shared" si="0"/>
        <v>0.57767865540003527</v>
      </c>
      <c r="K12">
        <f t="shared" ref="K12:K58" si="2">(F12-J12)/F12</f>
        <v>3.9839241615878193E-2</v>
      </c>
      <c r="L12">
        <f t="shared" ref="L12:L58" si="3">ABS(K12)</f>
        <v>3.9839241615878193E-2</v>
      </c>
      <c r="M12">
        <f>IF(K12*K11&lt;0,1,0)</f>
        <v>0</v>
      </c>
    </row>
    <row r="13" spans="3:22" hidden="1" x14ac:dyDescent="0.25">
      <c r="D13">
        <v>3</v>
      </c>
      <c r="E13">
        <v>5.5</v>
      </c>
      <c r="F13">
        <v>0.68590684327598139</v>
      </c>
      <c r="G13">
        <v>3</v>
      </c>
      <c r="I13">
        <f t="shared" si="1"/>
        <v>0</v>
      </c>
      <c r="J13">
        <f t="shared" si="0"/>
        <v>0.61987847141961994</v>
      </c>
      <c r="K13">
        <f t="shared" si="2"/>
        <v>9.6264343334149086E-2</v>
      </c>
      <c r="L13">
        <f t="shared" si="3"/>
        <v>9.6264343334149086E-2</v>
      </c>
      <c r="M13">
        <f t="shared" ref="M13:M58" si="4">IF(K13*K12&lt;0,1,0)</f>
        <v>0</v>
      </c>
    </row>
    <row r="14" spans="3:22" hidden="1" x14ac:dyDescent="0.25">
      <c r="D14">
        <v>4</v>
      </c>
      <c r="E14">
        <v>6.6</v>
      </c>
      <c r="F14">
        <v>0.77915797309466306</v>
      </c>
      <c r="G14">
        <v>4</v>
      </c>
      <c r="I14">
        <f t="shared" si="1"/>
        <v>0</v>
      </c>
      <c r="J14">
        <f t="shared" si="0"/>
        <v>0.83227198257444945</v>
      </c>
      <c r="K14">
        <f t="shared" si="2"/>
        <v>-6.8168473292813697E-2</v>
      </c>
      <c r="L14">
        <f t="shared" si="3"/>
        <v>6.8168473292813697E-2</v>
      </c>
      <c r="M14">
        <f t="shared" si="4"/>
        <v>1</v>
      </c>
    </row>
    <row r="15" spans="3:22" hidden="1" x14ac:dyDescent="0.25">
      <c r="D15">
        <v>5</v>
      </c>
      <c r="E15">
        <v>4.2</v>
      </c>
      <c r="F15">
        <v>0.31413291147557232</v>
      </c>
      <c r="G15">
        <v>1</v>
      </c>
      <c r="I15">
        <f t="shared" si="1"/>
        <v>0</v>
      </c>
      <c r="J15">
        <f t="shared" si="0"/>
        <v>0.29570843449874695</v>
      </c>
      <c r="K15">
        <f t="shared" si="2"/>
        <v>5.8651851823740199E-2</v>
      </c>
      <c r="L15">
        <f t="shared" si="3"/>
        <v>5.8651851823740199E-2</v>
      </c>
      <c r="M15">
        <f t="shared" si="4"/>
        <v>1</v>
      </c>
    </row>
    <row r="16" spans="3:22" hidden="1" x14ac:dyDescent="0.25">
      <c r="D16">
        <v>6</v>
      </c>
      <c r="E16">
        <v>5.8</v>
      </c>
      <c r="F16">
        <v>0.51672881160007089</v>
      </c>
      <c r="G16">
        <v>2</v>
      </c>
      <c r="I16">
        <f t="shared" si="1"/>
        <v>0</v>
      </c>
      <c r="J16">
        <f t="shared" si="0"/>
        <v>0.47864802876002921</v>
      </c>
      <c r="K16">
        <f t="shared" si="2"/>
        <v>7.3695876802617327E-2</v>
      </c>
      <c r="L16">
        <f t="shared" si="3"/>
        <v>7.3695876802617327E-2</v>
      </c>
      <c r="M16">
        <f t="shared" si="4"/>
        <v>0</v>
      </c>
    </row>
    <row r="17" spans="4:13" hidden="1" x14ac:dyDescent="0.25">
      <c r="D17">
        <v>7</v>
      </c>
      <c r="E17">
        <v>6</v>
      </c>
      <c r="F17">
        <v>0.64891358871131699</v>
      </c>
      <c r="G17">
        <v>3</v>
      </c>
      <c r="I17">
        <f t="shared" si="1"/>
        <v>0</v>
      </c>
      <c r="J17">
        <f t="shared" si="0"/>
        <v>0.67623105973049435</v>
      </c>
      <c r="K17">
        <f t="shared" si="2"/>
        <v>-4.2097239901274626E-2</v>
      </c>
      <c r="L17">
        <f t="shared" si="3"/>
        <v>4.2097239901274626E-2</v>
      </c>
      <c r="M17">
        <f t="shared" si="4"/>
        <v>1</v>
      </c>
    </row>
    <row r="18" spans="4:13" hidden="1" x14ac:dyDescent="0.25">
      <c r="D18">
        <v>8</v>
      </c>
      <c r="E18">
        <v>4.0999999999999996</v>
      </c>
      <c r="F18">
        <v>0.50829757375292361</v>
      </c>
      <c r="G18">
        <v>4</v>
      </c>
      <c r="I18">
        <f t="shared" si="1"/>
        <v>0</v>
      </c>
      <c r="J18">
        <f t="shared" si="0"/>
        <v>0.5170174437204913</v>
      </c>
      <c r="K18">
        <f t="shared" si="2"/>
        <v>-1.7155049360527325E-2</v>
      </c>
      <c r="L18">
        <f t="shared" si="3"/>
        <v>1.7155049360527325E-2</v>
      </c>
      <c r="M18">
        <f t="shared" si="4"/>
        <v>0</v>
      </c>
    </row>
    <row r="19" spans="4:13" hidden="1" x14ac:dyDescent="0.25">
      <c r="D19">
        <v>9</v>
      </c>
      <c r="E19">
        <v>4.8</v>
      </c>
      <c r="F19">
        <v>0.33795263277605825</v>
      </c>
      <c r="G19">
        <v>1</v>
      </c>
      <c r="I19">
        <f t="shared" si="1"/>
        <v>0</v>
      </c>
      <c r="J19">
        <f t="shared" si="0"/>
        <v>0.33795249656999649</v>
      </c>
      <c r="K19">
        <f t="shared" si="2"/>
        <v>4.0303299502014545E-7</v>
      </c>
      <c r="L19">
        <f t="shared" si="3"/>
        <v>4.0303299502014545E-7</v>
      </c>
      <c r="M19">
        <f t="shared" si="4"/>
        <v>1</v>
      </c>
    </row>
    <row r="20" spans="4:13" hidden="1" x14ac:dyDescent="0.25">
      <c r="D20">
        <v>10</v>
      </c>
      <c r="E20">
        <v>5.9</v>
      </c>
      <c r="F20">
        <v>0.37343212692124955</v>
      </c>
      <c r="G20">
        <v>2</v>
      </c>
      <c r="I20">
        <f t="shared" si="1"/>
        <v>-1</v>
      </c>
      <c r="J20">
        <f t="shared" si="0"/>
        <v>0.37948247744405272</v>
      </c>
      <c r="K20">
        <f t="shared" si="2"/>
        <v>-1.6202008575655E-2</v>
      </c>
      <c r="L20">
        <f t="shared" si="3"/>
        <v>1.6202008575655E-2</v>
      </c>
      <c r="M20">
        <f t="shared" si="4"/>
        <v>1</v>
      </c>
    </row>
    <row r="21" spans="4:13" hidden="1" x14ac:dyDescent="0.25">
      <c r="D21">
        <v>11</v>
      </c>
      <c r="E21">
        <v>4.8</v>
      </c>
      <c r="F21">
        <v>0.7</v>
      </c>
      <c r="G21">
        <v>3</v>
      </c>
      <c r="H21" t="s">
        <v>5</v>
      </c>
      <c r="I21">
        <f t="shared" si="1"/>
        <v>1</v>
      </c>
      <c r="J21">
        <f t="shared" si="0"/>
        <v>0.62209578978143354</v>
      </c>
      <c r="K21">
        <f t="shared" si="2"/>
        <v>0.11129172888366631</v>
      </c>
      <c r="L21">
        <f t="shared" si="3"/>
        <v>0.11129172888366631</v>
      </c>
      <c r="M21">
        <f t="shared" si="4"/>
        <v>1</v>
      </c>
    </row>
    <row r="22" spans="4:13" hidden="1" x14ac:dyDescent="0.25">
      <c r="D22">
        <v>12</v>
      </c>
      <c r="E22">
        <v>4</v>
      </c>
      <c r="F22">
        <v>0.58285505351979172</v>
      </c>
      <c r="G22">
        <v>4</v>
      </c>
      <c r="I22">
        <f t="shared" si="1"/>
        <v>2</v>
      </c>
      <c r="J22">
        <f t="shared" si="0"/>
        <v>0.55444814635472228</v>
      </c>
      <c r="K22">
        <f t="shared" si="2"/>
        <v>4.8737515431192605E-2</v>
      </c>
      <c r="L22">
        <f t="shared" si="3"/>
        <v>4.8737515431192605E-2</v>
      </c>
      <c r="M22">
        <f t="shared" si="4"/>
        <v>0</v>
      </c>
    </row>
    <row r="23" spans="4:13" hidden="1" x14ac:dyDescent="0.25">
      <c r="D23">
        <v>13</v>
      </c>
      <c r="E23">
        <v>7.5</v>
      </c>
      <c r="F23">
        <v>0.5355896931323666</v>
      </c>
      <c r="G23">
        <v>1</v>
      </c>
      <c r="I23">
        <f t="shared" si="1"/>
        <v>0</v>
      </c>
      <c r="J23">
        <f t="shared" si="0"/>
        <v>0.52805077589061955</v>
      </c>
      <c r="K23">
        <f t="shared" si="2"/>
        <v>1.4075919194143013E-2</v>
      </c>
      <c r="L23">
        <f t="shared" si="3"/>
        <v>1.4075919194143013E-2</v>
      </c>
      <c r="M23">
        <f t="shared" si="4"/>
        <v>0</v>
      </c>
    </row>
    <row r="24" spans="4:13" hidden="1" x14ac:dyDescent="0.25">
      <c r="D24">
        <v>14</v>
      </c>
      <c r="E24">
        <v>6.8</v>
      </c>
      <c r="F24">
        <v>0.5606161164649186</v>
      </c>
      <c r="G24">
        <v>2</v>
      </c>
      <c r="I24">
        <f t="shared" si="1"/>
        <v>0</v>
      </c>
      <c r="J24">
        <f t="shared" si="0"/>
        <v>0.5611735509600343</v>
      </c>
      <c r="K24">
        <f t="shared" si="2"/>
        <v>-9.9432477723029617E-4</v>
      </c>
      <c r="L24">
        <f t="shared" si="3"/>
        <v>9.9432477723029617E-4</v>
      </c>
      <c r="M24">
        <f t="shared" si="4"/>
        <v>1</v>
      </c>
    </row>
    <row r="25" spans="4:13" hidden="1" x14ac:dyDescent="0.25">
      <c r="D25">
        <v>15</v>
      </c>
      <c r="E25">
        <v>6.2</v>
      </c>
      <c r="F25">
        <v>0.6778529125216578</v>
      </c>
      <c r="G25">
        <v>3</v>
      </c>
      <c r="I25">
        <f t="shared" si="1"/>
        <v>0</v>
      </c>
      <c r="J25">
        <f t="shared" si="0"/>
        <v>0.69877209505484428</v>
      </c>
      <c r="K25">
        <f t="shared" si="2"/>
        <v>-3.0860946595870967E-2</v>
      </c>
      <c r="L25">
        <f t="shared" si="3"/>
        <v>3.0860946595870967E-2</v>
      </c>
      <c r="M25">
        <f t="shared" si="4"/>
        <v>0</v>
      </c>
    </row>
    <row r="26" spans="4:13" hidden="1" x14ac:dyDescent="0.25">
      <c r="D26">
        <v>16</v>
      </c>
      <c r="E26">
        <v>4.2</v>
      </c>
      <c r="F26">
        <v>0.60257924080385539</v>
      </c>
      <c r="G26">
        <v>4</v>
      </c>
      <c r="I26">
        <f t="shared" si="1"/>
        <v>0</v>
      </c>
      <c r="J26">
        <f t="shared" si="0"/>
        <v>0.52962762527464968</v>
      </c>
      <c r="K26">
        <f t="shared" si="2"/>
        <v>0.12106559700245642</v>
      </c>
      <c r="L26">
        <f t="shared" si="3"/>
        <v>0.12106559700245642</v>
      </c>
      <c r="M26">
        <f t="shared" si="4"/>
        <v>1</v>
      </c>
    </row>
    <row r="27" spans="4:13" hidden="1" x14ac:dyDescent="0.25">
      <c r="D27">
        <v>17</v>
      </c>
      <c r="E27">
        <v>4.5</v>
      </c>
      <c r="F27">
        <v>0.33928549574258243</v>
      </c>
      <c r="G27">
        <v>1</v>
      </c>
      <c r="I27">
        <f t="shared" si="1"/>
        <v>0</v>
      </c>
      <c r="J27">
        <f t="shared" si="0"/>
        <v>0.31683046553437177</v>
      </c>
      <c r="K27">
        <f t="shared" si="2"/>
        <v>6.6183289559915051E-2</v>
      </c>
      <c r="L27">
        <f t="shared" si="3"/>
        <v>6.6183289559915051E-2</v>
      </c>
      <c r="M27">
        <f t="shared" si="4"/>
        <v>0</v>
      </c>
    </row>
    <row r="28" spans="4:13" hidden="1" x14ac:dyDescent="0.25">
      <c r="D28">
        <v>18</v>
      </c>
      <c r="E28">
        <v>4.0999999999999996</v>
      </c>
      <c r="F28">
        <v>0.35490516605997696</v>
      </c>
      <c r="G28">
        <v>2</v>
      </c>
      <c r="I28">
        <f t="shared" si="1"/>
        <v>0</v>
      </c>
      <c r="J28">
        <f t="shared" si="0"/>
        <v>0.33835464102002066</v>
      </c>
      <c r="K28">
        <f t="shared" si="2"/>
        <v>4.6633654910391904E-2</v>
      </c>
      <c r="L28">
        <f t="shared" si="3"/>
        <v>4.6633654910391904E-2</v>
      </c>
      <c r="M28">
        <f t="shared" si="4"/>
        <v>0</v>
      </c>
    </row>
    <row r="29" spans="4:13" hidden="1" x14ac:dyDescent="0.25">
      <c r="D29">
        <v>19</v>
      </c>
      <c r="E29">
        <v>6.4</v>
      </c>
      <c r="F29">
        <v>0.78535701535724356</v>
      </c>
      <c r="G29">
        <v>3</v>
      </c>
      <c r="I29">
        <f t="shared" si="1"/>
        <v>0</v>
      </c>
      <c r="J29">
        <f t="shared" si="0"/>
        <v>0.72131313037919409</v>
      </c>
      <c r="K29">
        <f t="shared" si="2"/>
        <v>8.1547479331953457E-2</v>
      </c>
      <c r="L29">
        <f t="shared" si="3"/>
        <v>8.1547479331953457E-2</v>
      </c>
      <c r="M29">
        <f t="shared" si="4"/>
        <v>0</v>
      </c>
    </row>
    <row r="30" spans="4:13" hidden="1" x14ac:dyDescent="0.25">
      <c r="D30">
        <v>20</v>
      </c>
      <c r="E30">
        <v>7.5</v>
      </c>
      <c r="F30">
        <v>0.95678485504550992</v>
      </c>
      <c r="G30">
        <v>4</v>
      </c>
      <c r="I30">
        <f t="shared" si="1"/>
        <v>0</v>
      </c>
      <c r="J30">
        <f t="shared" si="0"/>
        <v>0.94576361656187447</v>
      </c>
      <c r="K30">
        <f t="shared" si="2"/>
        <v>1.1519035262228543E-2</v>
      </c>
      <c r="L30">
        <f t="shared" si="3"/>
        <v>1.1519035262228543E-2</v>
      </c>
      <c r="M30">
        <f t="shared" si="4"/>
        <v>0</v>
      </c>
    </row>
    <row r="31" spans="4:13" hidden="1" x14ac:dyDescent="0.25">
      <c r="D31">
        <v>21</v>
      </c>
      <c r="E31">
        <v>5.6</v>
      </c>
      <c r="F31">
        <v>0.3414813610844103</v>
      </c>
      <c r="G31">
        <v>1</v>
      </c>
      <c r="I31">
        <f t="shared" si="1"/>
        <v>-1</v>
      </c>
      <c r="J31">
        <f t="shared" si="0"/>
        <v>0.30729386027518257</v>
      </c>
      <c r="K31">
        <f t="shared" si="2"/>
        <v>0.10011527627938956</v>
      </c>
      <c r="L31">
        <f t="shared" si="3"/>
        <v>0.10011527627938956</v>
      </c>
      <c r="M31">
        <f t="shared" si="4"/>
        <v>0</v>
      </c>
    </row>
    <row r="32" spans="4:13" hidden="1" x14ac:dyDescent="0.25">
      <c r="D32">
        <v>22</v>
      </c>
      <c r="E32">
        <v>4.2</v>
      </c>
      <c r="F32">
        <v>0.45</v>
      </c>
      <c r="G32">
        <v>2</v>
      </c>
      <c r="H32" t="s">
        <v>5</v>
      </c>
      <c r="I32">
        <f t="shared" si="1"/>
        <v>1</v>
      </c>
      <c r="J32">
        <f t="shared" si="0"/>
        <v>0.3985747040895154</v>
      </c>
      <c r="K32">
        <f t="shared" si="2"/>
        <v>0.11427843535663247</v>
      </c>
      <c r="L32">
        <f t="shared" si="3"/>
        <v>0.11427843535663247</v>
      </c>
      <c r="M32">
        <f t="shared" si="4"/>
        <v>0</v>
      </c>
    </row>
    <row r="33" spans="4:13" hidden="1" x14ac:dyDescent="0.25">
      <c r="D33">
        <v>23</v>
      </c>
      <c r="E33">
        <v>5.6</v>
      </c>
      <c r="F33">
        <v>0.69333623328084115</v>
      </c>
      <c r="G33">
        <v>3</v>
      </c>
      <c r="I33">
        <f t="shared" si="1"/>
        <v>2</v>
      </c>
      <c r="J33">
        <f t="shared" si="0"/>
        <v>0.6937635781989635</v>
      </c>
      <c r="K33">
        <f t="shared" si="2"/>
        <v>-6.1636028467771243E-4</v>
      </c>
      <c r="L33">
        <f t="shared" si="3"/>
        <v>6.1636028467771243E-4</v>
      </c>
      <c r="M33">
        <f t="shared" si="4"/>
        <v>1</v>
      </c>
    </row>
    <row r="34" spans="4:13" hidden="1" x14ac:dyDescent="0.25">
      <c r="D34">
        <v>24</v>
      </c>
      <c r="E34">
        <v>4.4000000000000004</v>
      </c>
      <c r="F34">
        <v>0.5366854972397086</v>
      </c>
      <c r="G34">
        <v>4</v>
      </c>
      <c r="I34">
        <f t="shared" si="1"/>
        <v>0</v>
      </c>
      <c r="J34">
        <f t="shared" si="0"/>
        <v>0.55484798838296634</v>
      </c>
      <c r="K34">
        <f t="shared" si="2"/>
        <v>-3.38419637509704E-2</v>
      </c>
      <c r="L34">
        <f t="shared" si="3"/>
        <v>3.38419637509704E-2</v>
      </c>
      <c r="M34">
        <f t="shared" si="4"/>
        <v>0</v>
      </c>
    </row>
    <row r="35" spans="4:13" hidden="1" x14ac:dyDescent="0.25">
      <c r="D35">
        <v>25</v>
      </c>
      <c r="E35">
        <v>7.3</v>
      </c>
      <c r="F35">
        <v>0.50673968246122381</v>
      </c>
      <c r="G35">
        <v>1</v>
      </c>
      <c r="I35">
        <f t="shared" si="1"/>
        <v>0</v>
      </c>
      <c r="J35">
        <f t="shared" si="0"/>
        <v>0.51396942186686967</v>
      </c>
      <c r="K35">
        <f t="shared" si="2"/>
        <v>-1.4267166468059445E-2</v>
      </c>
      <c r="L35">
        <f t="shared" si="3"/>
        <v>1.4267166468059445E-2</v>
      </c>
      <c r="M35">
        <f t="shared" si="4"/>
        <v>0</v>
      </c>
    </row>
    <row r="36" spans="4:13" hidden="1" x14ac:dyDescent="0.25">
      <c r="D36">
        <v>26</v>
      </c>
      <c r="E36">
        <v>4.5999999999999996</v>
      </c>
      <c r="F36">
        <v>0.38569186724694382</v>
      </c>
      <c r="G36">
        <v>2</v>
      </c>
      <c r="I36">
        <f t="shared" si="1"/>
        <v>0</v>
      </c>
      <c r="J36">
        <f t="shared" si="0"/>
        <v>0.37961740212002321</v>
      </c>
      <c r="K36">
        <f t="shared" si="2"/>
        <v>1.5749528685372473E-2</v>
      </c>
      <c r="L36">
        <f t="shared" si="3"/>
        <v>1.5749528685372473E-2</v>
      </c>
      <c r="M36">
        <f t="shared" si="4"/>
        <v>1</v>
      </c>
    </row>
    <row r="37" spans="4:13" hidden="1" x14ac:dyDescent="0.25">
      <c r="D37">
        <v>27</v>
      </c>
      <c r="E37">
        <v>4.5999999999999996</v>
      </c>
      <c r="F37">
        <v>0.53551656868519093</v>
      </c>
      <c r="G37">
        <v>3</v>
      </c>
      <c r="I37">
        <f t="shared" si="1"/>
        <v>0</v>
      </c>
      <c r="J37">
        <f t="shared" si="0"/>
        <v>0.51844381246004567</v>
      </c>
      <c r="K37">
        <f t="shared" si="2"/>
        <v>3.1880911298529137E-2</v>
      </c>
      <c r="L37">
        <f t="shared" si="3"/>
        <v>3.1880911298529137E-2</v>
      </c>
      <c r="M37">
        <f t="shared" si="4"/>
        <v>0</v>
      </c>
    </row>
    <row r="38" spans="4:13" hidden="1" x14ac:dyDescent="0.25">
      <c r="D38">
        <v>28</v>
      </c>
      <c r="E38">
        <v>5.8</v>
      </c>
      <c r="F38">
        <v>0.74783126610910977</v>
      </c>
      <c r="G38">
        <v>4</v>
      </c>
      <c r="I38">
        <f t="shared" si="1"/>
        <v>0</v>
      </c>
      <c r="J38">
        <f t="shared" si="0"/>
        <v>0.73139053014118283</v>
      </c>
      <c r="K38">
        <f t="shared" si="2"/>
        <v>2.1984552816929449E-2</v>
      </c>
      <c r="L38">
        <f t="shared" si="3"/>
        <v>2.1984552816929449E-2</v>
      </c>
      <c r="M38">
        <f t="shared" si="4"/>
        <v>0</v>
      </c>
    </row>
    <row r="39" spans="4:13" hidden="1" x14ac:dyDescent="0.25">
      <c r="D39">
        <v>29</v>
      </c>
      <c r="E39">
        <v>6.1</v>
      </c>
      <c r="F39">
        <v>0.33473080388906823</v>
      </c>
      <c r="G39">
        <v>1</v>
      </c>
      <c r="I39">
        <f t="shared" si="1"/>
        <v>-1</v>
      </c>
      <c r="J39">
        <f t="shared" si="0"/>
        <v>0.33473081208546673</v>
      </c>
      <c r="K39">
        <f t="shared" si="2"/>
        <v>-2.4486537866030488E-8</v>
      </c>
      <c r="L39">
        <f t="shared" si="3"/>
        <v>2.4486537866030488E-8</v>
      </c>
      <c r="M39">
        <f t="shared" si="4"/>
        <v>1</v>
      </c>
    </row>
    <row r="40" spans="4:13" hidden="1" x14ac:dyDescent="0.25">
      <c r="D40">
        <v>30</v>
      </c>
      <c r="E40">
        <v>6.4</v>
      </c>
      <c r="F40">
        <v>0.6</v>
      </c>
      <c r="G40">
        <v>2</v>
      </c>
      <c r="H40" t="s">
        <v>5</v>
      </c>
      <c r="I40">
        <f t="shared" si="1"/>
        <v>1</v>
      </c>
      <c r="J40">
        <f t="shared" si="0"/>
        <v>0.60735193004116628</v>
      </c>
      <c r="K40">
        <f t="shared" si="2"/>
        <v>-1.2253216735277166E-2</v>
      </c>
      <c r="L40">
        <f t="shared" si="3"/>
        <v>1.2253216735277166E-2</v>
      </c>
      <c r="M40">
        <f t="shared" si="4"/>
        <v>0</v>
      </c>
    </row>
    <row r="41" spans="4:13" hidden="1" x14ac:dyDescent="0.25">
      <c r="D41">
        <v>31</v>
      </c>
      <c r="E41">
        <v>5.3</v>
      </c>
      <c r="F41">
        <v>0.6321870574224483</v>
      </c>
      <c r="G41">
        <v>3</v>
      </c>
      <c r="I41">
        <f t="shared" si="1"/>
        <v>2</v>
      </c>
      <c r="J41">
        <f t="shared" si="0"/>
        <v>0.65659767222401921</v>
      </c>
      <c r="K41">
        <f t="shared" si="2"/>
        <v>-3.8612961962710565E-2</v>
      </c>
      <c r="L41">
        <f t="shared" si="3"/>
        <v>3.8612961962710565E-2</v>
      </c>
      <c r="M41">
        <f t="shared" si="4"/>
        <v>0</v>
      </c>
    </row>
    <row r="42" spans="4:13" hidden="1" x14ac:dyDescent="0.25">
      <c r="D42">
        <v>32</v>
      </c>
      <c r="E42">
        <v>5.9</v>
      </c>
      <c r="F42">
        <v>0.69595979301335231</v>
      </c>
      <c r="G42">
        <v>4</v>
      </c>
      <c r="I42">
        <f t="shared" si="1"/>
        <v>0</v>
      </c>
      <c r="J42">
        <f t="shared" si="0"/>
        <v>0.74400071169534132</v>
      </c>
      <c r="K42">
        <f t="shared" si="2"/>
        <v>-6.9028296123232108E-2</v>
      </c>
      <c r="L42">
        <f t="shared" si="3"/>
        <v>6.9028296123232108E-2</v>
      </c>
      <c r="M42">
        <f t="shared" si="4"/>
        <v>0</v>
      </c>
    </row>
    <row r="43" spans="4:13" hidden="1" x14ac:dyDescent="0.25">
      <c r="D43">
        <v>33</v>
      </c>
      <c r="E43">
        <v>7.9</v>
      </c>
      <c r="F43">
        <v>0.55531961256791063</v>
      </c>
      <c r="G43">
        <v>1</v>
      </c>
      <c r="I43">
        <f t="shared" si="1"/>
        <v>0</v>
      </c>
      <c r="J43">
        <f t="shared" si="0"/>
        <v>0.55621348393811931</v>
      </c>
      <c r="K43">
        <f t="shared" si="2"/>
        <v>-1.6096520813937128E-3</v>
      </c>
      <c r="L43">
        <f t="shared" si="3"/>
        <v>1.6096520813937128E-3</v>
      </c>
      <c r="M43">
        <f t="shared" si="4"/>
        <v>0</v>
      </c>
    </row>
    <row r="44" spans="4:13" hidden="1" x14ac:dyDescent="0.25">
      <c r="D44">
        <v>34</v>
      </c>
      <c r="E44">
        <v>5.8</v>
      </c>
      <c r="F44">
        <v>0.45378543720955949</v>
      </c>
      <c r="G44">
        <v>2</v>
      </c>
      <c r="I44">
        <f t="shared" si="1"/>
        <v>0</v>
      </c>
      <c r="J44">
        <f t="shared" si="0"/>
        <v>0.47864802876002921</v>
      </c>
      <c r="K44">
        <f t="shared" si="2"/>
        <v>-5.478931122901614E-2</v>
      </c>
      <c r="L44">
        <f t="shared" si="3"/>
        <v>5.478931122901614E-2</v>
      </c>
      <c r="M44">
        <f t="shared" si="4"/>
        <v>0</v>
      </c>
    </row>
    <row r="45" spans="4:13" hidden="1" x14ac:dyDescent="0.25">
      <c r="D45">
        <v>35</v>
      </c>
      <c r="E45">
        <v>5.4</v>
      </c>
      <c r="F45">
        <v>0.6652791249293073</v>
      </c>
      <c r="G45">
        <v>3</v>
      </c>
      <c r="I45">
        <f t="shared" si="1"/>
        <v>0</v>
      </c>
      <c r="J45">
        <f t="shared" si="0"/>
        <v>0.60860795375744492</v>
      </c>
      <c r="K45">
        <f t="shared" si="2"/>
        <v>8.5184051397801289E-2</v>
      </c>
      <c r="L45">
        <f t="shared" si="3"/>
        <v>8.5184051397801289E-2</v>
      </c>
      <c r="M45">
        <f t="shared" si="4"/>
        <v>1</v>
      </c>
    </row>
    <row r="46" spans="4:13" hidden="1" x14ac:dyDescent="0.25">
      <c r="D46">
        <v>36</v>
      </c>
      <c r="E46">
        <v>6.7</v>
      </c>
      <c r="F46">
        <v>0.8339058298855353</v>
      </c>
      <c r="G46">
        <v>4</v>
      </c>
      <c r="I46">
        <f t="shared" si="1"/>
        <v>0</v>
      </c>
      <c r="J46">
        <f t="shared" si="0"/>
        <v>0.84488216412860784</v>
      </c>
      <c r="K46">
        <f t="shared" si="2"/>
        <v>-1.3162558468477414E-2</v>
      </c>
      <c r="L46">
        <f t="shared" si="3"/>
        <v>1.3162558468477414E-2</v>
      </c>
      <c r="M46">
        <f t="shared" si="4"/>
        <v>1</v>
      </c>
    </row>
    <row r="47" spans="4:13" hidden="1" x14ac:dyDescent="0.25">
      <c r="D47">
        <v>37</v>
      </c>
      <c r="E47">
        <v>6.3</v>
      </c>
      <c r="F47">
        <v>0.38637833743593553</v>
      </c>
      <c r="G47">
        <v>1</v>
      </c>
      <c r="I47">
        <f t="shared" si="1"/>
        <v>0</v>
      </c>
      <c r="J47">
        <f t="shared" si="0"/>
        <v>0.44356265174812043</v>
      </c>
      <c r="K47">
        <f t="shared" si="2"/>
        <v>-0.1480008291657047</v>
      </c>
      <c r="L47">
        <f t="shared" si="3"/>
        <v>0.1480008291657047</v>
      </c>
      <c r="M47">
        <f t="shared" si="4"/>
        <v>0</v>
      </c>
    </row>
    <row r="48" spans="4:13" hidden="1" x14ac:dyDescent="0.25">
      <c r="D48">
        <v>38</v>
      </c>
      <c r="E48">
        <v>4.0999999999999996</v>
      </c>
      <c r="F48">
        <v>0.28938756374237262</v>
      </c>
      <c r="G48">
        <v>2</v>
      </c>
      <c r="I48">
        <f t="shared" si="1"/>
        <v>-1</v>
      </c>
      <c r="J48">
        <f t="shared" si="0"/>
        <v>0.2637081622916298</v>
      </c>
      <c r="K48">
        <f t="shared" si="2"/>
        <v>8.873705945983193E-2</v>
      </c>
      <c r="L48">
        <f t="shared" si="3"/>
        <v>8.873705945983193E-2</v>
      </c>
      <c r="M48">
        <f t="shared" si="4"/>
        <v>1</v>
      </c>
    </row>
    <row r="49" spans="4:16" hidden="1" x14ac:dyDescent="0.25">
      <c r="D49">
        <v>39</v>
      </c>
      <c r="E49">
        <v>5</v>
      </c>
      <c r="F49">
        <v>0.64802425173424372</v>
      </c>
      <c r="G49">
        <v>3</v>
      </c>
      <c r="H49" t="s">
        <v>5</v>
      </c>
      <c r="I49">
        <f t="shared" si="1"/>
        <v>1</v>
      </c>
      <c r="J49">
        <f t="shared" si="0"/>
        <v>0.64801644768899325</v>
      </c>
      <c r="K49">
        <f t="shared" si="2"/>
        <v>1.2042828998428656E-5</v>
      </c>
      <c r="L49">
        <f t="shared" si="3"/>
        <v>1.2042828998428656E-5</v>
      </c>
      <c r="M49">
        <f t="shared" si="4"/>
        <v>0</v>
      </c>
    </row>
    <row r="50" spans="4:16" hidden="1" x14ac:dyDescent="0.25">
      <c r="D50">
        <v>40</v>
      </c>
      <c r="E50">
        <v>8</v>
      </c>
      <c r="F50">
        <v>1.108891910735647</v>
      </c>
      <c r="G50">
        <v>4</v>
      </c>
      <c r="I50">
        <f t="shared" si="1"/>
        <v>2</v>
      </c>
      <c r="J50">
        <f t="shared" si="0"/>
        <v>1.1088962927094446</v>
      </c>
      <c r="K50">
        <f t="shared" si="2"/>
        <v>-3.9516690086492093E-6</v>
      </c>
      <c r="L50">
        <f t="shared" si="3"/>
        <v>3.9516690086492093E-6</v>
      </c>
      <c r="M50">
        <f t="shared" si="4"/>
        <v>1</v>
      </c>
    </row>
    <row r="51" spans="4:16" hidden="1" x14ac:dyDescent="0.25">
      <c r="D51">
        <v>41</v>
      </c>
      <c r="E51">
        <v>4.9000000000000004</v>
      </c>
      <c r="F51">
        <v>0.37374915959835414</v>
      </c>
      <c r="G51">
        <v>1</v>
      </c>
      <c r="I51">
        <f t="shared" si="1"/>
        <v>0</v>
      </c>
      <c r="J51">
        <f t="shared" si="0"/>
        <v>0.34499317358187148</v>
      </c>
      <c r="K51">
        <f t="shared" si="2"/>
        <v>7.6939266023728317E-2</v>
      </c>
      <c r="L51">
        <f t="shared" si="3"/>
        <v>7.6939266023728317E-2</v>
      </c>
      <c r="M51">
        <f t="shared" si="4"/>
        <v>1</v>
      </c>
    </row>
    <row r="52" spans="4:16" hidden="1" x14ac:dyDescent="0.25">
      <c r="D52">
        <v>42</v>
      </c>
      <c r="E52">
        <v>4.5999999999999996</v>
      </c>
      <c r="F52">
        <v>0.37961801487190439</v>
      </c>
      <c r="G52">
        <v>2</v>
      </c>
      <c r="I52">
        <f t="shared" si="1"/>
        <v>0</v>
      </c>
      <c r="J52">
        <f t="shared" si="0"/>
        <v>0.37961740212002321</v>
      </c>
      <c r="K52">
        <f t="shared" si="2"/>
        <v>1.6141275102187573E-6</v>
      </c>
      <c r="L52">
        <f t="shared" si="3"/>
        <v>1.6141275102187573E-6</v>
      </c>
      <c r="M52">
        <f t="shared" si="4"/>
        <v>0</v>
      </c>
    </row>
    <row r="53" spans="4:16" hidden="1" x14ac:dyDescent="0.25">
      <c r="D53">
        <v>43</v>
      </c>
      <c r="E53">
        <v>7.6</v>
      </c>
      <c r="F53">
        <v>0.81342314806341098</v>
      </c>
      <c r="G53">
        <v>3</v>
      </c>
      <c r="I53">
        <f t="shared" si="1"/>
        <v>0</v>
      </c>
      <c r="J53">
        <f t="shared" si="0"/>
        <v>0.85655934232529285</v>
      </c>
      <c r="K53">
        <f t="shared" si="2"/>
        <v>-5.3030448376813533E-2</v>
      </c>
      <c r="L53">
        <f t="shared" si="3"/>
        <v>5.3030448376813533E-2</v>
      </c>
      <c r="M53">
        <f t="shared" si="4"/>
        <v>1</v>
      </c>
    </row>
    <row r="54" spans="4:16" x14ac:dyDescent="0.25">
      <c r="D54">
        <v>44</v>
      </c>
      <c r="E54">
        <v>7.2</v>
      </c>
      <c r="F54">
        <v>1.0293303716179831</v>
      </c>
      <c r="G54">
        <v>4</v>
      </c>
      <c r="I54">
        <f t="shared" si="1"/>
        <v>0</v>
      </c>
      <c r="J54">
        <f t="shared" si="0"/>
        <v>0.90793307189939942</v>
      </c>
      <c r="K54">
        <f t="shared" si="2"/>
        <v>0.11793813052243061</v>
      </c>
      <c r="L54" s="3">
        <f t="shared" si="3"/>
        <v>0.11793813052243061</v>
      </c>
      <c r="M54">
        <f t="shared" si="4"/>
        <v>1</v>
      </c>
    </row>
    <row r="55" spans="4:16" x14ac:dyDescent="0.25">
      <c r="D55">
        <v>45</v>
      </c>
      <c r="E55">
        <v>5.6</v>
      </c>
      <c r="F55">
        <v>0.39001092618780997</v>
      </c>
      <c r="G55">
        <v>1</v>
      </c>
      <c r="I55">
        <f t="shared" si="1"/>
        <v>0</v>
      </c>
      <c r="J55">
        <f t="shared" si="0"/>
        <v>0.3942779126649959</v>
      </c>
      <c r="K55">
        <f t="shared" si="2"/>
        <v>-1.0940684454391825E-2</v>
      </c>
      <c r="L55">
        <f t="shared" si="3"/>
        <v>1.0940684454391825E-2</v>
      </c>
      <c r="M55">
        <f t="shared" si="4"/>
        <v>1</v>
      </c>
    </row>
    <row r="56" spans="4:16" x14ac:dyDescent="0.25">
      <c r="D56">
        <v>46</v>
      </c>
      <c r="E56">
        <v>7.8</v>
      </c>
      <c r="F56">
        <v>0.60662674534532857</v>
      </c>
      <c r="G56">
        <v>2</v>
      </c>
      <c r="I56">
        <f t="shared" si="1"/>
        <v>0</v>
      </c>
      <c r="J56">
        <f t="shared" si="0"/>
        <v>0.64369907316003938</v>
      </c>
      <c r="K56">
        <f t="shared" si="2"/>
        <v>-6.1112254115348985E-2</v>
      </c>
      <c r="L56">
        <f t="shared" si="3"/>
        <v>6.1112254115348985E-2</v>
      </c>
      <c r="M56">
        <f t="shared" si="4"/>
        <v>0</v>
      </c>
    </row>
    <row r="57" spans="4:16" x14ac:dyDescent="0.25">
      <c r="D57">
        <v>47</v>
      </c>
      <c r="E57">
        <v>4.0999999999999996</v>
      </c>
      <c r="F57">
        <v>0.4967650092574788</v>
      </c>
      <c r="G57">
        <v>3</v>
      </c>
      <c r="I57">
        <f t="shared" si="1"/>
        <v>0</v>
      </c>
      <c r="J57">
        <f t="shared" si="0"/>
        <v>0.46209122414917109</v>
      </c>
      <c r="K57">
        <f t="shared" si="2"/>
        <v>6.9799169551283555E-2</v>
      </c>
      <c r="L57">
        <f t="shared" si="3"/>
        <v>6.9799169551283555E-2</v>
      </c>
      <c r="M57">
        <f t="shared" si="4"/>
        <v>1</v>
      </c>
    </row>
    <row r="58" spans="4:16" x14ac:dyDescent="0.25">
      <c r="D58">
        <v>48</v>
      </c>
      <c r="E58">
        <v>5.6</v>
      </c>
      <c r="F58">
        <v>0.70624576178405285</v>
      </c>
      <c r="G58">
        <v>4</v>
      </c>
      <c r="I58">
        <f t="shared" si="1"/>
        <v>0</v>
      </c>
      <c r="J58">
        <f t="shared" si="0"/>
        <v>0.70617016703286617</v>
      </c>
      <c r="K58">
        <f t="shared" si="2"/>
        <v>1.0703745817280389E-4</v>
      </c>
      <c r="L58">
        <f t="shared" si="3"/>
        <v>1.0703745817280389E-4</v>
      </c>
      <c r="M58">
        <f t="shared" si="4"/>
        <v>0</v>
      </c>
    </row>
    <row r="59" spans="4:16" x14ac:dyDescent="0.25">
      <c r="D59">
        <v>50</v>
      </c>
      <c r="E59">
        <v>6</v>
      </c>
      <c r="G59">
        <v>2</v>
      </c>
      <c r="J59" s="2">
        <f t="shared" si="0"/>
        <v>0.49515313320003024</v>
      </c>
    </row>
    <row r="60" spans="4:16" x14ac:dyDescent="0.25">
      <c r="J60" t="s">
        <v>32</v>
      </c>
    </row>
    <row r="61" spans="4:16" x14ac:dyDescent="0.25">
      <c r="J61" t="s">
        <v>33</v>
      </c>
    </row>
    <row r="64" spans="4:16" x14ac:dyDescent="0.25">
      <c r="P64">
        <f>23.5-SQRT(47)</f>
        <v>16.644345399598954</v>
      </c>
    </row>
  </sheetData>
  <printOptions headings="1" gridLines="1"/>
  <pageMargins left="0.7" right="0.7" top="0.75" bottom="0.75" header="0.3" footer="0.3"/>
  <pageSetup scale="54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O58"/>
  <sheetViews>
    <sheetView workbookViewId="0">
      <selection activeCell="G8" sqref="G8"/>
    </sheetView>
  </sheetViews>
  <sheetFormatPr defaultRowHeight="15" x14ac:dyDescent="0.25"/>
  <cols>
    <col min="7" max="7" width="14.28515625" customWidth="1"/>
    <col min="12" max="12" width="12" bestFit="1" customWidth="1"/>
  </cols>
  <sheetData>
    <row r="1" spans="3:15" x14ac:dyDescent="0.25">
      <c r="C1" s="1" t="s">
        <v>6</v>
      </c>
    </row>
    <row r="2" spans="3:15" x14ac:dyDescent="0.25">
      <c r="C2">
        <v>1</v>
      </c>
      <c r="D2">
        <v>0.71229979634110874</v>
      </c>
      <c r="F2" t="s">
        <v>10</v>
      </c>
      <c r="G2">
        <v>9.891308224924511E-2</v>
      </c>
      <c r="J2" t="s">
        <v>24</v>
      </c>
    </row>
    <row r="3" spans="3:15" x14ac:dyDescent="0.25">
      <c r="C3">
        <v>2</v>
      </c>
      <c r="D3">
        <v>0.83330263554529183</v>
      </c>
      <c r="E3">
        <v>1</v>
      </c>
      <c r="F3" t="s">
        <v>7</v>
      </c>
      <c r="G3">
        <v>1.1930754908331433</v>
      </c>
      <c r="J3" t="s">
        <v>25</v>
      </c>
    </row>
    <row r="4" spans="3:15" x14ac:dyDescent="0.25">
      <c r="C4">
        <v>3</v>
      </c>
      <c r="D4">
        <v>1.1600616266906334</v>
      </c>
      <c r="E4">
        <v>2</v>
      </c>
      <c r="F4" t="s">
        <v>8</v>
      </c>
      <c r="G4">
        <v>1.0812758586866424</v>
      </c>
      <c r="J4" t="s">
        <v>26</v>
      </c>
    </row>
    <row r="5" spans="3:15" x14ac:dyDescent="0.25">
      <c r="C5">
        <v>4</v>
      </c>
      <c r="D5">
        <v>1.294335928490056</v>
      </c>
      <c r="E5">
        <v>-1</v>
      </c>
      <c r="F5" t="s">
        <v>9</v>
      </c>
      <c r="G5">
        <v>0.80741982067745666</v>
      </c>
      <c r="J5" t="s">
        <v>27</v>
      </c>
    </row>
    <row r="6" spans="3:15" x14ac:dyDescent="0.25">
      <c r="C6" t="s">
        <v>15</v>
      </c>
      <c r="D6">
        <f>AVERAGE(D2:D5)</f>
        <v>0.99999999676677254</v>
      </c>
      <c r="E6">
        <v>0</v>
      </c>
      <c r="F6" t="s">
        <v>14</v>
      </c>
      <c r="G6">
        <v>1</v>
      </c>
      <c r="J6" t="s">
        <v>28</v>
      </c>
      <c r="M6" t="s">
        <v>29</v>
      </c>
    </row>
    <row r="7" spans="3:15" x14ac:dyDescent="0.25">
      <c r="J7" t="s">
        <v>22</v>
      </c>
      <c r="L7" t="s">
        <v>18</v>
      </c>
      <c r="M7" t="s">
        <v>19</v>
      </c>
    </row>
    <row r="8" spans="3:15" x14ac:dyDescent="0.25">
      <c r="J8">
        <f>STDEV(K11:K58)</f>
        <v>3.4963327901916183E-2</v>
      </c>
      <c r="L8" s="2">
        <f>AVERAGE(L11:L58)</f>
        <v>1.2006235991367626E-3</v>
      </c>
      <c r="M8">
        <f>SUM(M12:M58)</f>
        <v>21</v>
      </c>
      <c r="O8" t="s">
        <v>21</v>
      </c>
    </row>
    <row r="9" spans="3:15" x14ac:dyDescent="0.25">
      <c r="E9" t="s">
        <v>1</v>
      </c>
      <c r="F9" t="s">
        <v>1</v>
      </c>
      <c r="M9" t="s">
        <v>20</v>
      </c>
    </row>
    <row r="10" spans="3:15" x14ac:dyDescent="0.25">
      <c r="D10" t="s">
        <v>0</v>
      </c>
      <c r="E10" t="s">
        <v>12</v>
      </c>
      <c r="F10" t="s">
        <v>2</v>
      </c>
      <c r="G10" t="s">
        <v>3</v>
      </c>
      <c r="H10" t="s">
        <v>4</v>
      </c>
      <c r="I10" t="s">
        <v>13</v>
      </c>
      <c r="J10" t="s">
        <v>11</v>
      </c>
      <c r="K10" t="s">
        <v>30</v>
      </c>
      <c r="L10" t="s">
        <v>31</v>
      </c>
    </row>
    <row r="11" spans="3:15" x14ac:dyDescent="0.25">
      <c r="D11">
        <v>1</v>
      </c>
      <c r="E11">
        <v>4.4000000000000004</v>
      </c>
      <c r="F11">
        <v>0.31934392601870842</v>
      </c>
      <c r="G11">
        <v>1</v>
      </c>
      <c r="I11">
        <f>IF(H11="yes",1,IF(H10="yes",2,IF(H12="yes",-1,0)))</f>
        <v>0</v>
      </c>
      <c r="J11">
        <f t="shared" ref="J11:J58" si="0">base*E11*VLOOKUP(G11,lookup,2)*VLOOKUP(I11,launch,3,FALSE)</f>
        <v>0.31000538070307804</v>
      </c>
      <c r="K11">
        <f>(F11-J11)</f>
        <v>9.3385453156303866E-3</v>
      </c>
      <c r="L11">
        <f>K11^2</f>
        <v>8.7208428612082237E-5</v>
      </c>
      <c r="O11" t="s">
        <v>23</v>
      </c>
    </row>
    <row r="12" spans="3:15" x14ac:dyDescent="0.25">
      <c r="D12">
        <v>2</v>
      </c>
      <c r="E12">
        <v>7</v>
      </c>
      <c r="F12">
        <v>0.6016478494416132</v>
      </c>
      <c r="G12">
        <v>2</v>
      </c>
      <c r="I12">
        <f t="shared" ref="I12:I58" si="1">IF(H12="yes",1,IF(H11="yes",2,IF(H13="yes",-1,0)))</f>
        <v>0</v>
      </c>
      <c r="J12">
        <f t="shared" si="0"/>
        <v>0.57697172489742921</v>
      </c>
      <c r="K12">
        <f t="shared" ref="K12:K58" si="2">(F12-J12)</f>
        <v>2.4676124544183997E-2</v>
      </c>
      <c r="L12">
        <f t="shared" ref="L12:L58" si="3">K12^2</f>
        <v>6.0891112252007987E-4</v>
      </c>
      <c r="M12">
        <f>IF(K12*K11&lt;0,1,0)</f>
        <v>0</v>
      </c>
    </row>
    <row r="13" spans="3:15" x14ac:dyDescent="0.25">
      <c r="D13">
        <v>3</v>
      </c>
      <c r="E13">
        <v>5.5</v>
      </c>
      <c r="F13">
        <v>0.68590684327598139</v>
      </c>
      <c r="G13">
        <v>3</v>
      </c>
      <c r="I13">
        <f t="shared" si="1"/>
        <v>0</v>
      </c>
      <c r="J13">
        <f t="shared" si="0"/>
        <v>0.63109899102274025</v>
      </c>
      <c r="K13">
        <f t="shared" si="2"/>
        <v>5.4807852253241141E-2</v>
      </c>
      <c r="L13">
        <f t="shared" si="3"/>
        <v>3.0039006686131101E-3</v>
      </c>
      <c r="M13">
        <f t="shared" ref="M13:M58" si="4">IF(K13*K12&lt;0,1,0)</f>
        <v>0</v>
      </c>
    </row>
    <row r="14" spans="3:15" x14ac:dyDescent="0.25">
      <c r="D14">
        <v>4</v>
      </c>
      <c r="E14">
        <v>6.6</v>
      </c>
      <c r="F14">
        <v>0.77915797309466306</v>
      </c>
      <c r="G14">
        <v>4</v>
      </c>
      <c r="I14">
        <f t="shared" si="1"/>
        <v>0</v>
      </c>
      <c r="J14">
        <f t="shared" si="0"/>
        <v>0.8449765906090736</v>
      </c>
      <c r="K14">
        <f t="shared" si="2"/>
        <v>-6.5818617514410538E-2</v>
      </c>
      <c r="L14">
        <f t="shared" si="3"/>
        <v>4.3320904115082695E-3</v>
      </c>
      <c r="M14">
        <f t="shared" si="4"/>
        <v>1</v>
      </c>
    </row>
    <row r="15" spans="3:15" x14ac:dyDescent="0.25">
      <c r="D15">
        <v>5</v>
      </c>
      <c r="E15">
        <v>4.2</v>
      </c>
      <c r="F15">
        <v>0.31413291147557232</v>
      </c>
      <c r="G15">
        <v>1</v>
      </c>
      <c r="I15">
        <f t="shared" si="1"/>
        <v>0</v>
      </c>
      <c r="J15">
        <f t="shared" si="0"/>
        <v>0.29591422703475623</v>
      </c>
      <c r="K15">
        <f t="shared" si="2"/>
        <v>1.8218684440816091E-2</v>
      </c>
      <c r="L15">
        <f t="shared" si="3"/>
        <v>3.3192046275403429E-4</v>
      </c>
      <c r="M15">
        <f t="shared" si="4"/>
        <v>1</v>
      </c>
    </row>
    <row r="16" spans="3:15" x14ac:dyDescent="0.25">
      <c r="D16">
        <v>6</v>
      </c>
      <c r="E16">
        <v>5.8</v>
      </c>
      <c r="F16">
        <v>0.51672881160007089</v>
      </c>
      <c r="G16">
        <v>2</v>
      </c>
      <c r="I16">
        <f t="shared" si="1"/>
        <v>0</v>
      </c>
      <c r="J16">
        <f t="shared" si="0"/>
        <v>0.47806228634358422</v>
      </c>
      <c r="K16">
        <f t="shared" si="2"/>
        <v>3.8666525256486672E-2</v>
      </c>
      <c r="L16">
        <f t="shared" si="3"/>
        <v>1.4951001754105217E-3</v>
      </c>
      <c r="M16">
        <f t="shared" si="4"/>
        <v>0</v>
      </c>
    </row>
    <row r="17" spans="4:13" x14ac:dyDescent="0.25">
      <c r="D17">
        <v>7</v>
      </c>
      <c r="E17">
        <v>6</v>
      </c>
      <c r="F17">
        <v>0.64891358871131699</v>
      </c>
      <c r="G17">
        <v>3</v>
      </c>
      <c r="I17">
        <f t="shared" si="1"/>
        <v>0</v>
      </c>
      <c r="J17">
        <f t="shared" si="0"/>
        <v>0.68847162657026217</v>
      </c>
      <c r="K17">
        <f t="shared" si="2"/>
        <v>-3.9558037858945183E-2</v>
      </c>
      <c r="L17">
        <f t="shared" si="3"/>
        <v>1.5648383592497405E-3</v>
      </c>
      <c r="M17">
        <f t="shared" si="4"/>
        <v>1</v>
      </c>
    </row>
    <row r="18" spans="4:13" x14ac:dyDescent="0.25">
      <c r="D18">
        <v>8</v>
      </c>
      <c r="E18">
        <v>4.0999999999999996</v>
      </c>
      <c r="F18">
        <v>0.50829757375292361</v>
      </c>
      <c r="G18">
        <v>4</v>
      </c>
      <c r="I18">
        <f t="shared" si="1"/>
        <v>0</v>
      </c>
      <c r="J18">
        <f t="shared" si="0"/>
        <v>0.52490970022684869</v>
      </c>
      <c r="K18">
        <f t="shared" si="2"/>
        <v>-1.6612126473925071E-2</v>
      </c>
      <c r="L18">
        <f t="shared" si="3"/>
        <v>2.7596274598568223E-4</v>
      </c>
      <c r="M18">
        <f t="shared" si="4"/>
        <v>0</v>
      </c>
    </row>
    <row r="19" spans="4:13" x14ac:dyDescent="0.25">
      <c r="D19">
        <v>9</v>
      </c>
      <c r="E19">
        <v>4.8</v>
      </c>
      <c r="F19">
        <v>0.33795263277605825</v>
      </c>
      <c r="G19">
        <v>1</v>
      </c>
      <c r="I19">
        <f t="shared" si="1"/>
        <v>0</v>
      </c>
      <c r="J19">
        <f t="shared" si="0"/>
        <v>0.33818768803972143</v>
      </c>
      <c r="K19">
        <f t="shared" si="2"/>
        <v>-2.3505526366318641E-4</v>
      </c>
      <c r="L19">
        <f t="shared" si="3"/>
        <v>5.5250976975770079E-8</v>
      </c>
      <c r="M19">
        <f t="shared" si="4"/>
        <v>0</v>
      </c>
    </row>
    <row r="20" spans="4:13" x14ac:dyDescent="0.25">
      <c r="D20">
        <v>10</v>
      </c>
      <c r="E20">
        <v>5.9</v>
      </c>
      <c r="F20">
        <v>0.37343212692124955</v>
      </c>
      <c r="G20">
        <v>2</v>
      </c>
      <c r="I20">
        <f t="shared" si="1"/>
        <v>-1</v>
      </c>
      <c r="J20">
        <f t="shared" si="0"/>
        <v>0.39265208560722953</v>
      </c>
      <c r="K20">
        <f t="shared" si="2"/>
        <v>-1.9219958685979976E-2</v>
      </c>
      <c r="L20">
        <f t="shared" si="3"/>
        <v>3.6940681189077712E-4</v>
      </c>
      <c r="M20">
        <f t="shared" si="4"/>
        <v>0</v>
      </c>
    </row>
    <row r="21" spans="4:13" x14ac:dyDescent="0.25">
      <c r="D21">
        <v>11</v>
      </c>
      <c r="E21">
        <v>4.8</v>
      </c>
      <c r="F21">
        <v>0.7</v>
      </c>
      <c r="G21">
        <v>3</v>
      </c>
      <c r="H21" t="s">
        <v>5</v>
      </c>
      <c r="I21">
        <f t="shared" si="1"/>
        <v>1</v>
      </c>
      <c r="J21">
        <f t="shared" si="0"/>
        <v>0.65711889903600651</v>
      </c>
      <c r="K21">
        <f t="shared" si="2"/>
        <v>4.2881100963993446E-2</v>
      </c>
      <c r="L21">
        <f t="shared" si="3"/>
        <v>1.8387888198841996E-3</v>
      </c>
      <c r="M21">
        <f t="shared" si="4"/>
        <v>1</v>
      </c>
    </row>
    <row r="22" spans="4:13" x14ac:dyDescent="0.25">
      <c r="D22">
        <v>12</v>
      </c>
      <c r="E22">
        <v>4</v>
      </c>
      <c r="F22">
        <v>0.58285505351979172</v>
      </c>
      <c r="G22">
        <v>4</v>
      </c>
      <c r="I22">
        <f t="shared" si="1"/>
        <v>2</v>
      </c>
      <c r="J22">
        <f t="shared" si="0"/>
        <v>0.55372896277632577</v>
      </c>
      <c r="K22">
        <f t="shared" si="2"/>
        <v>2.9126090743465949E-2</v>
      </c>
      <c r="L22">
        <f t="shared" si="3"/>
        <v>8.4832916199661284E-4</v>
      </c>
      <c r="M22">
        <f t="shared" si="4"/>
        <v>0</v>
      </c>
    </row>
    <row r="23" spans="4:13" x14ac:dyDescent="0.25">
      <c r="D23">
        <v>13</v>
      </c>
      <c r="E23">
        <v>7.5</v>
      </c>
      <c r="F23">
        <v>0.5355896931323666</v>
      </c>
      <c r="G23">
        <v>1</v>
      </c>
      <c r="I23">
        <f t="shared" si="1"/>
        <v>0</v>
      </c>
      <c r="J23">
        <f t="shared" si="0"/>
        <v>0.5284182625620647</v>
      </c>
      <c r="K23">
        <f t="shared" si="2"/>
        <v>7.1714305703018955E-3</v>
      </c>
      <c r="L23">
        <f t="shared" si="3"/>
        <v>5.1429416424660567E-5</v>
      </c>
      <c r="M23">
        <f t="shared" si="4"/>
        <v>0</v>
      </c>
    </row>
    <row r="24" spans="4:13" x14ac:dyDescent="0.25">
      <c r="D24">
        <v>14</v>
      </c>
      <c r="E24">
        <v>6.8</v>
      </c>
      <c r="F24">
        <v>0.5606161164649186</v>
      </c>
      <c r="G24">
        <v>2</v>
      </c>
      <c r="I24">
        <f t="shared" si="1"/>
        <v>0</v>
      </c>
      <c r="J24">
        <f t="shared" si="0"/>
        <v>0.56048681847178838</v>
      </c>
      <c r="K24">
        <f t="shared" si="2"/>
        <v>1.2929799313021739E-4</v>
      </c>
      <c r="L24">
        <f t="shared" si="3"/>
        <v>1.6717971027501746E-8</v>
      </c>
      <c r="M24">
        <f t="shared" si="4"/>
        <v>0</v>
      </c>
    </row>
    <row r="25" spans="4:13" x14ac:dyDescent="0.25">
      <c r="D25">
        <v>15</v>
      </c>
      <c r="E25">
        <v>6.2</v>
      </c>
      <c r="F25">
        <v>0.6778529125216578</v>
      </c>
      <c r="G25">
        <v>3</v>
      </c>
      <c r="I25">
        <f t="shared" si="1"/>
        <v>0</v>
      </c>
      <c r="J25">
        <f t="shared" si="0"/>
        <v>0.7114206807892709</v>
      </c>
      <c r="K25">
        <f t="shared" si="2"/>
        <v>-3.3567768267613096E-2</v>
      </c>
      <c r="L25">
        <f t="shared" si="3"/>
        <v>1.1267950664681726E-3</v>
      </c>
      <c r="M25">
        <f t="shared" si="4"/>
        <v>1</v>
      </c>
    </row>
    <row r="26" spans="4:13" x14ac:dyDescent="0.25">
      <c r="D26">
        <v>16</v>
      </c>
      <c r="E26">
        <v>4.2</v>
      </c>
      <c r="F26">
        <v>0.60257924080385539</v>
      </c>
      <c r="G26">
        <v>4</v>
      </c>
      <c r="I26">
        <f t="shared" si="1"/>
        <v>0</v>
      </c>
      <c r="J26">
        <f t="shared" si="0"/>
        <v>0.53771237584213771</v>
      </c>
      <c r="K26">
        <f t="shared" si="2"/>
        <v>6.4866864961717674E-2</v>
      </c>
      <c r="L26">
        <f t="shared" si="3"/>
        <v>4.2077101699617156E-3</v>
      </c>
      <c r="M26">
        <f t="shared" si="4"/>
        <v>1</v>
      </c>
    </row>
    <row r="27" spans="4:13" x14ac:dyDescent="0.25">
      <c r="D27">
        <v>17</v>
      </c>
      <c r="E27">
        <v>4.5</v>
      </c>
      <c r="F27">
        <v>0.33928549574258243</v>
      </c>
      <c r="G27">
        <v>1</v>
      </c>
      <c r="I27">
        <f t="shared" si="1"/>
        <v>0</v>
      </c>
      <c r="J27">
        <f t="shared" si="0"/>
        <v>0.31705095753723883</v>
      </c>
      <c r="K27">
        <f t="shared" si="2"/>
        <v>2.2234538205343601E-2</v>
      </c>
      <c r="L27">
        <f t="shared" si="3"/>
        <v>4.9437468920488425E-4</v>
      </c>
      <c r="M27">
        <f t="shared" si="4"/>
        <v>0</v>
      </c>
    </row>
    <row r="28" spans="4:13" x14ac:dyDescent="0.25">
      <c r="D28">
        <v>18</v>
      </c>
      <c r="E28">
        <v>4.0999999999999996</v>
      </c>
      <c r="F28">
        <v>0.35490516605997696</v>
      </c>
      <c r="G28">
        <v>2</v>
      </c>
      <c r="I28">
        <f t="shared" si="1"/>
        <v>0</v>
      </c>
      <c r="J28">
        <f t="shared" si="0"/>
        <v>0.33794058172563707</v>
      </c>
      <c r="K28">
        <f t="shared" si="2"/>
        <v>1.6964584334339894E-2</v>
      </c>
      <c r="L28">
        <f t="shared" si="3"/>
        <v>2.8779712163693052E-4</v>
      </c>
      <c r="M28">
        <f t="shared" si="4"/>
        <v>0</v>
      </c>
    </row>
    <row r="29" spans="4:13" x14ac:dyDescent="0.25">
      <c r="D29">
        <v>19</v>
      </c>
      <c r="E29">
        <v>6.4</v>
      </c>
      <c r="F29">
        <v>0.78535701535724356</v>
      </c>
      <c r="G29">
        <v>3</v>
      </c>
      <c r="I29">
        <f t="shared" si="1"/>
        <v>0</v>
      </c>
      <c r="J29">
        <f t="shared" si="0"/>
        <v>0.73436973500827962</v>
      </c>
      <c r="K29">
        <f t="shared" si="2"/>
        <v>5.0987280348963937E-2</v>
      </c>
      <c r="L29">
        <f t="shared" si="3"/>
        <v>2.5997027573838442E-3</v>
      </c>
      <c r="M29">
        <f t="shared" si="4"/>
        <v>0</v>
      </c>
    </row>
    <row r="30" spans="4:13" x14ac:dyDescent="0.25">
      <c r="D30">
        <v>20</v>
      </c>
      <c r="E30">
        <v>7.5</v>
      </c>
      <c r="F30">
        <v>0.95678485504550992</v>
      </c>
      <c r="G30">
        <v>4</v>
      </c>
      <c r="I30">
        <f t="shared" si="1"/>
        <v>0</v>
      </c>
      <c r="J30">
        <f t="shared" si="0"/>
        <v>0.96020067114667451</v>
      </c>
      <c r="K30">
        <f t="shared" si="2"/>
        <v>-3.4158161011645927E-3</v>
      </c>
      <c r="L30">
        <f t="shared" si="3"/>
        <v>1.1667799636975279E-5</v>
      </c>
      <c r="M30">
        <f t="shared" si="4"/>
        <v>1</v>
      </c>
    </row>
    <row r="31" spans="4:13" x14ac:dyDescent="0.25">
      <c r="D31">
        <v>21</v>
      </c>
      <c r="E31">
        <v>5.6</v>
      </c>
      <c r="F31">
        <v>0.3414813610844103</v>
      </c>
      <c r="G31">
        <v>1</v>
      </c>
      <c r="I31">
        <f t="shared" si="1"/>
        <v>-1</v>
      </c>
      <c r="J31">
        <f t="shared" si="0"/>
        <v>0.31856934950441479</v>
      </c>
      <c r="K31">
        <f t="shared" si="2"/>
        <v>2.2912011579995506E-2</v>
      </c>
      <c r="L31">
        <f t="shared" si="3"/>
        <v>5.2496027464184821E-4</v>
      </c>
      <c r="M31">
        <f t="shared" si="4"/>
        <v>1</v>
      </c>
    </row>
    <row r="32" spans="4:13" x14ac:dyDescent="0.25">
      <c r="D32">
        <v>22</v>
      </c>
      <c r="E32">
        <v>4.2</v>
      </c>
      <c r="F32">
        <v>0.45</v>
      </c>
      <c r="G32">
        <v>2</v>
      </c>
      <c r="H32" t="s">
        <v>5</v>
      </c>
      <c r="I32">
        <f t="shared" si="1"/>
        <v>1</v>
      </c>
      <c r="J32">
        <f t="shared" si="0"/>
        <v>0.41302249432730742</v>
      </c>
      <c r="K32">
        <f t="shared" si="2"/>
        <v>3.697750567269259E-2</v>
      </c>
      <c r="L32">
        <f t="shared" si="3"/>
        <v>1.3673359257740127E-3</v>
      </c>
      <c r="M32">
        <f t="shared" si="4"/>
        <v>0</v>
      </c>
    </row>
    <row r="33" spans="4:13" x14ac:dyDescent="0.25">
      <c r="D33">
        <v>23</v>
      </c>
      <c r="E33">
        <v>5.6</v>
      </c>
      <c r="F33">
        <v>0.69333623328084115</v>
      </c>
      <c r="G33">
        <v>3</v>
      </c>
      <c r="I33">
        <f t="shared" si="1"/>
        <v>2</v>
      </c>
      <c r="J33">
        <f t="shared" si="0"/>
        <v>0.69479923258773968</v>
      </c>
      <c r="K33">
        <f t="shared" si="2"/>
        <v>-1.462999306898527E-3</v>
      </c>
      <c r="L33">
        <f t="shared" si="3"/>
        <v>2.1403669719855703E-6</v>
      </c>
      <c r="M33">
        <f t="shared" si="4"/>
        <v>1</v>
      </c>
    </row>
    <row r="34" spans="4:13" x14ac:dyDescent="0.25">
      <c r="D34">
        <v>24</v>
      </c>
      <c r="E34">
        <v>4.4000000000000004</v>
      </c>
      <c r="F34">
        <v>0.5366854972397086</v>
      </c>
      <c r="G34">
        <v>4</v>
      </c>
      <c r="I34">
        <f t="shared" si="1"/>
        <v>0</v>
      </c>
      <c r="J34">
        <f t="shared" si="0"/>
        <v>0.56331772707271577</v>
      </c>
      <c r="K34">
        <f t="shared" si="2"/>
        <v>-2.6632229833007171E-2</v>
      </c>
      <c r="L34">
        <f t="shared" si="3"/>
        <v>7.0927566587811717E-4</v>
      </c>
      <c r="M34">
        <f t="shared" si="4"/>
        <v>0</v>
      </c>
    </row>
    <row r="35" spans="4:13" x14ac:dyDescent="0.25">
      <c r="D35">
        <v>25</v>
      </c>
      <c r="E35">
        <v>7.3</v>
      </c>
      <c r="F35">
        <v>0.50673968246122381</v>
      </c>
      <c r="G35">
        <v>1</v>
      </c>
      <c r="I35">
        <f t="shared" si="1"/>
        <v>0</v>
      </c>
      <c r="J35">
        <f t="shared" si="0"/>
        <v>0.514327108893743</v>
      </c>
      <c r="K35">
        <f t="shared" si="2"/>
        <v>-7.5874264325191954E-3</v>
      </c>
      <c r="L35">
        <f t="shared" si="3"/>
        <v>5.7569039868890962E-5</v>
      </c>
      <c r="M35">
        <f t="shared" si="4"/>
        <v>0</v>
      </c>
    </row>
    <row r="36" spans="4:13" x14ac:dyDescent="0.25">
      <c r="D36">
        <v>26</v>
      </c>
      <c r="E36">
        <v>4.5999999999999996</v>
      </c>
      <c r="F36">
        <v>0.38569186724694382</v>
      </c>
      <c r="G36">
        <v>2</v>
      </c>
      <c r="I36">
        <f t="shared" si="1"/>
        <v>0</v>
      </c>
      <c r="J36">
        <f t="shared" si="0"/>
        <v>0.37915284778973912</v>
      </c>
      <c r="K36">
        <f t="shared" si="2"/>
        <v>6.5390194572046978E-3</v>
      </c>
      <c r="L36">
        <f t="shared" si="3"/>
        <v>4.275877546170162E-5</v>
      </c>
      <c r="M36">
        <f t="shared" si="4"/>
        <v>1</v>
      </c>
    </row>
    <row r="37" spans="4:13" x14ac:dyDescent="0.25">
      <c r="D37">
        <v>27</v>
      </c>
      <c r="E37">
        <v>4.5999999999999996</v>
      </c>
      <c r="F37">
        <v>0.53551656868519093</v>
      </c>
      <c r="G37">
        <v>3</v>
      </c>
      <c r="I37">
        <f t="shared" si="1"/>
        <v>0</v>
      </c>
      <c r="J37">
        <f t="shared" si="0"/>
        <v>0.52782824703720099</v>
      </c>
      <c r="K37">
        <f t="shared" si="2"/>
        <v>7.6883216479899374E-3</v>
      </c>
      <c r="L37">
        <f t="shared" si="3"/>
        <v>5.9110289762950709E-5</v>
      </c>
      <c r="M37">
        <f t="shared" si="4"/>
        <v>0</v>
      </c>
    </row>
    <row r="38" spans="4:13" x14ac:dyDescent="0.25">
      <c r="D38">
        <v>28</v>
      </c>
      <c r="E38">
        <v>5.8</v>
      </c>
      <c r="F38">
        <v>0.74783126610910977</v>
      </c>
      <c r="G38">
        <v>4</v>
      </c>
      <c r="I38">
        <f t="shared" si="1"/>
        <v>0</v>
      </c>
      <c r="J38">
        <f t="shared" si="0"/>
        <v>0.74255518568676171</v>
      </c>
      <c r="K38">
        <f t="shared" si="2"/>
        <v>5.2760804223480617E-3</v>
      </c>
      <c r="L38">
        <f t="shared" si="3"/>
        <v>2.7837024623084501E-5</v>
      </c>
      <c r="M38">
        <f t="shared" si="4"/>
        <v>0</v>
      </c>
    </row>
    <row r="39" spans="4:13" x14ac:dyDescent="0.25">
      <c r="D39">
        <v>29</v>
      </c>
      <c r="E39">
        <v>6.1</v>
      </c>
      <c r="F39">
        <v>0.33473080388906823</v>
      </c>
      <c r="G39">
        <v>1</v>
      </c>
      <c r="I39">
        <f t="shared" si="1"/>
        <v>-1</v>
      </c>
      <c r="J39">
        <f t="shared" si="0"/>
        <v>0.34701304142445177</v>
      </c>
      <c r="K39">
        <f t="shared" si="2"/>
        <v>-1.2282237535383544E-2</v>
      </c>
      <c r="L39">
        <f t="shared" si="3"/>
        <v>1.5085335887558444E-4</v>
      </c>
      <c r="M39">
        <f t="shared" si="4"/>
        <v>1</v>
      </c>
    </row>
    <row r="40" spans="4:13" x14ac:dyDescent="0.25">
      <c r="D40">
        <v>30</v>
      </c>
      <c r="E40">
        <v>6.4</v>
      </c>
      <c r="F40">
        <v>0.6</v>
      </c>
      <c r="G40">
        <v>2</v>
      </c>
      <c r="H40" t="s">
        <v>5</v>
      </c>
      <c r="I40">
        <f t="shared" si="1"/>
        <v>1</v>
      </c>
      <c r="J40">
        <f t="shared" si="0"/>
        <v>0.62936761040351608</v>
      </c>
      <c r="K40">
        <f t="shared" si="2"/>
        <v>-2.9367610403516098E-2</v>
      </c>
      <c r="L40">
        <f t="shared" si="3"/>
        <v>8.6245654081270695E-4</v>
      </c>
      <c r="M40">
        <f t="shared" si="4"/>
        <v>0</v>
      </c>
    </row>
    <row r="41" spans="4:13" x14ac:dyDescent="0.25">
      <c r="D41">
        <v>31</v>
      </c>
      <c r="E41">
        <v>5.3</v>
      </c>
      <c r="F41">
        <v>0.6321870574224483</v>
      </c>
      <c r="G41">
        <v>3</v>
      </c>
      <c r="I41">
        <f t="shared" si="1"/>
        <v>2</v>
      </c>
      <c r="J41">
        <f t="shared" si="0"/>
        <v>0.65757784512768214</v>
      </c>
      <c r="K41">
        <f t="shared" si="2"/>
        <v>-2.5390787705233842E-2</v>
      </c>
      <c r="L41">
        <f t="shared" si="3"/>
        <v>6.4469210029225398E-4</v>
      </c>
      <c r="M41">
        <f t="shared" si="4"/>
        <v>0</v>
      </c>
    </row>
    <row r="42" spans="4:13" x14ac:dyDescent="0.25">
      <c r="D42">
        <v>32</v>
      </c>
      <c r="E42">
        <v>5.9</v>
      </c>
      <c r="F42">
        <v>0.69595979301335231</v>
      </c>
      <c r="G42">
        <v>4</v>
      </c>
      <c r="I42">
        <f t="shared" si="1"/>
        <v>0</v>
      </c>
      <c r="J42">
        <f t="shared" si="0"/>
        <v>0.75535786130205074</v>
      </c>
      <c r="K42">
        <f t="shared" si="2"/>
        <v>-5.9398068288698425E-2</v>
      </c>
      <c r="L42">
        <f t="shared" si="3"/>
        <v>3.5281305164288814E-3</v>
      </c>
      <c r="M42">
        <f t="shared" si="4"/>
        <v>0</v>
      </c>
    </row>
    <row r="43" spans="4:13" x14ac:dyDescent="0.25">
      <c r="D43">
        <v>33</v>
      </c>
      <c r="E43">
        <v>7.9</v>
      </c>
      <c r="F43">
        <v>0.55531961256791063</v>
      </c>
      <c r="G43">
        <v>1</v>
      </c>
      <c r="I43">
        <f t="shared" si="1"/>
        <v>0</v>
      </c>
      <c r="J43">
        <f t="shared" si="0"/>
        <v>0.55660056989870821</v>
      </c>
      <c r="K43">
        <f t="shared" si="2"/>
        <v>-1.280957330797583E-3</v>
      </c>
      <c r="L43">
        <f t="shared" si="3"/>
        <v>1.6408516833240684E-6</v>
      </c>
      <c r="M43">
        <f t="shared" si="4"/>
        <v>0</v>
      </c>
    </row>
    <row r="44" spans="4:13" x14ac:dyDescent="0.25">
      <c r="D44">
        <v>34</v>
      </c>
      <c r="E44">
        <v>5.8</v>
      </c>
      <c r="F44">
        <v>0.45378543720955949</v>
      </c>
      <c r="G44">
        <v>2</v>
      </c>
      <c r="I44">
        <f t="shared" si="1"/>
        <v>0</v>
      </c>
      <c r="J44">
        <f t="shared" si="0"/>
        <v>0.47806228634358422</v>
      </c>
      <c r="K44">
        <f t="shared" si="2"/>
        <v>-2.4276849134024725E-2</v>
      </c>
      <c r="L44">
        <f t="shared" si="3"/>
        <v>5.8936540387619703E-4</v>
      </c>
      <c r="M44">
        <f t="shared" si="4"/>
        <v>0</v>
      </c>
    </row>
    <row r="45" spans="4:13" x14ac:dyDescent="0.25">
      <c r="D45">
        <v>35</v>
      </c>
      <c r="E45">
        <v>5.4</v>
      </c>
      <c r="F45">
        <v>0.6652791249293073</v>
      </c>
      <c r="G45">
        <v>3</v>
      </c>
      <c r="I45">
        <f t="shared" si="1"/>
        <v>0</v>
      </c>
      <c r="J45">
        <f t="shared" si="0"/>
        <v>0.619624463913236</v>
      </c>
      <c r="K45">
        <f t="shared" si="2"/>
        <v>4.5654661016071296E-2</v>
      </c>
      <c r="L45">
        <f t="shared" si="3"/>
        <v>2.0843480724923803E-3</v>
      </c>
      <c r="M45">
        <f t="shared" si="4"/>
        <v>1</v>
      </c>
    </row>
    <row r="46" spans="4:13" x14ac:dyDescent="0.25">
      <c r="D46">
        <v>36</v>
      </c>
      <c r="E46">
        <v>6.7</v>
      </c>
      <c r="F46">
        <v>0.8339058298855353</v>
      </c>
      <c r="G46">
        <v>4</v>
      </c>
      <c r="I46">
        <f t="shared" si="1"/>
        <v>0</v>
      </c>
      <c r="J46">
        <f t="shared" si="0"/>
        <v>0.85777926622436274</v>
      </c>
      <c r="K46">
        <f t="shared" si="2"/>
        <v>-2.3873436338827436E-2</v>
      </c>
      <c r="L46">
        <f t="shared" si="3"/>
        <v>5.6994096262404635E-4</v>
      </c>
      <c r="M46">
        <f t="shared" si="4"/>
        <v>1</v>
      </c>
    </row>
    <row r="47" spans="4:13" x14ac:dyDescent="0.25">
      <c r="D47">
        <v>37</v>
      </c>
      <c r="E47">
        <v>6.3</v>
      </c>
      <c r="F47">
        <v>0.38637833743593553</v>
      </c>
      <c r="G47">
        <v>1</v>
      </c>
      <c r="I47">
        <f t="shared" si="1"/>
        <v>0</v>
      </c>
      <c r="J47">
        <f t="shared" si="0"/>
        <v>0.44387134055213434</v>
      </c>
      <c r="K47">
        <f t="shared" si="2"/>
        <v>-5.7493003116198815E-2</v>
      </c>
      <c r="L47">
        <f t="shared" si="3"/>
        <v>3.3054454073192466E-3</v>
      </c>
      <c r="M47">
        <f t="shared" si="4"/>
        <v>0</v>
      </c>
    </row>
    <row r="48" spans="4:13" x14ac:dyDescent="0.25">
      <c r="D48">
        <v>38</v>
      </c>
      <c r="E48">
        <v>4.0999999999999996</v>
      </c>
      <c r="F48">
        <v>0.28938756374237262</v>
      </c>
      <c r="G48">
        <v>2</v>
      </c>
      <c r="I48">
        <f t="shared" si="1"/>
        <v>-1</v>
      </c>
      <c r="J48">
        <f t="shared" si="0"/>
        <v>0.27285992389654928</v>
      </c>
      <c r="K48">
        <f t="shared" si="2"/>
        <v>1.6527639845823339E-2</v>
      </c>
      <c r="L48">
        <f t="shared" si="3"/>
        <v>2.7316287887324732E-4</v>
      </c>
      <c r="M48">
        <f t="shared" si="4"/>
        <v>1</v>
      </c>
    </row>
    <row r="49" spans="4:13" x14ac:dyDescent="0.25">
      <c r="D49">
        <v>39</v>
      </c>
      <c r="E49">
        <v>5</v>
      </c>
      <c r="F49">
        <v>0.64802425173424372</v>
      </c>
      <c r="G49">
        <v>3</v>
      </c>
      <c r="H49" t="s">
        <v>5</v>
      </c>
      <c r="I49">
        <f t="shared" si="1"/>
        <v>1</v>
      </c>
      <c r="J49">
        <f t="shared" si="0"/>
        <v>0.68449885316250669</v>
      </c>
      <c r="K49">
        <f t="shared" si="2"/>
        <v>-3.6474601428262976E-2</v>
      </c>
      <c r="L49">
        <f t="shared" si="3"/>
        <v>1.3303965493506435E-3</v>
      </c>
      <c r="M49">
        <f t="shared" si="4"/>
        <v>1</v>
      </c>
    </row>
    <row r="50" spans="4:13" x14ac:dyDescent="0.25">
      <c r="D50">
        <v>40</v>
      </c>
      <c r="E50">
        <v>8</v>
      </c>
      <c r="F50">
        <v>1.108891910735647</v>
      </c>
      <c r="G50">
        <v>4</v>
      </c>
      <c r="I50">
        <f t="shared" si="1"/>
        <v>2</v>
      </c>
      <c r="J50">
        <f t="shared" si="0"/>
        <v>1.1074579255526515</v>
      </c>
      <c r="K50">
        <f t="shared" si="2"/>
        <v>1.4339851829954231E-3</v>
      </c>
      <c r="L50">
        <f t="shared" si="3"/>
        <v>2.056313505050417E-6</v>
      </c>
      <c r="M50">
        <f t="shared" si="4"/>
        <v>1</v>
      </c>
    </row>
    <row r="51" spans="4:13" x14ac:dyDescent="0.25">
      <c r="D51">
        <v>41</v>
      </c>
      <c r="E51">
        <v>4.9000000000000004</v>
      </c>
      <c r="F51">
        <v>0.37374915959835414</v>
      </c>
      <c r="G51">
        <v>1</v>
      </c>
      <c r="I51">
        <f t="shared" si="1"/>
        <v>0</v>
      </c>
      <c r="J51">
        <f t="shared" si="0"/>
        <v>0.34523326487388234</v>
      </c>
      <c r="K51">
        <f t="shared" si="2"/>
        <v>2.8515894724471802E-2</v>
      </c>
      <c r="L51">
        <f t="shared" si="3"/>
        <v>8.1315625193715874E-4</v>
      </c>
      <c r="M51">
        <f t="shared" si="4"/>
        <v>0</v>
      </c>
    </row>
    <row r="52" spans="4:13" x14ac:dyDescent="0.25">
      <c r="D52">
        <v>42</v>
      </c>
      <c r="E52">
        <v>4.5999999999999996</v>
      </c>
      <c r="F52">
        <v>0.37961801487190439</v>
      </c>
      <c r="G52">
        <v>2</v>
      </c>
      <c r="I52">
        <f t="shared" si="1"/>
        <v>0</v>
      </c>
      <c r="J52">
        <f t="shared" si="0"/>
        <v>0.37915284778973912</v>
      </c>
      <c r="K52">
        <f t="shared" si="2"/>
        <v>4.6516708216526315E-4</v>
      </c>
      <c r="L52">
        <f t="shared" si="3"/>
        <v>2.1638041433014467E-7</v>
      </c>
      <c r="M52">
        <f t="shared" si="4"/>
        <v>0</v>
      </c>
    </row>
    <row r="53" spans="4:13" x14ac:dyDescent="0.25">
      <c r="D53">
        <v>43</v>
      </c>
      <c r="E53">
        <v>7.6</v>
      </c>
      <c r="F53">
        <v>0.81342314806341098</v>
      </c>
      <c r="G53">
        <v>3</v>
      </c>
      <c r="I53">
        <f t="shared" si="1"/>
        <v>0</v>
      </c>
      <c r="J53">
        <f t="shared" si="0"/>
        <v>0.87206406032233208</v>
      </c>
      <c r="K53">
        <f t="shared" si="2"/>
        <v>-5.8640912258921096E-2</v>
      </c>
      <c r="L53">
        <f t="shared" si="3"/>
        <v>3.4387565905584826E-3</v>
      </c>
      <c r="M53">
        <f t="shared" si="4"/>
        <v>1</v>
      </c>
    </row>
    <row r="54" spans="4:13" x14ac:dyDescent="0.25">
      <c r="D54">
        <v>44</v>
      </c>
      <c r="E54">
        <v>7.2</v>
      </c>
      <c r="F54">
        <v>1.0293303716179831</v>
      </c>
      <c r="G54">
        <v>4</v>
      </c>
      <c r="I54">
        <f t="shared" si="1"/>
        <v>0</v>
      </c>
      <c r="J54">
        <f t="shared" si="0"/>
        <v>0.92179264430080754</v>
      </c>
      <c r="K54">
        <f t="shared" si="2"/>
        <v>0.10753772731717559</v>
      </c>
      <c r="L54">
        <f t="shared" si="3"/>
        <v>1.1564362796543213E-2</v>
      </c>
      <c r="M54">
        <f t="shared" si="4"/>
        <v>1</v>
      </c>
    </row>
    <row r="55" spans="4:13" x14ac:dyDescent="0.25">
      <c r="D55">
        <v>45</v>
      </c>
      <c r="E55">
        <v>5.6</v>
      </c>
      <c r="F55">
        <v>0.39001092618780997</v>
      </c>
      <c r="G55">
        <v>1</v>
      </c>
      <c r="I55">
        <f t="shared" si="1"/>
        <v>0</v>
      </c>
      <c r="J55">
        <f t="shared" si="0"/>
        <v>0.39455230271300834</v>
      </c>
      <c r="K55">
        <f t="shared" si="2"/>
        <v>-4.5413765251983707E-3</v>
      </c>
      <c r="L55">
        <f t="shared" si="3"/>
        <v>2.0624100743622826E-5</v>
      </c>
      <c r="M55">
        <f t="shared" si="4"/>
        <v>1</v>
      </c>
    </row>
    <row r="56" spans="4:13" x14ac:dyDescent="0.25">
      <c r="D56">
        <v>46</v>
      </c>
      <c r="E56">
        <v>7.8</v>
      </c>
      <c r="F56">
        <v>0.60662674534532857</v>
      </c>
      <c r="G56">
        <v>2</v>
      </c>
      <c r="I56">
        <f t="shared" si="1"/>
        <v>0</v>
      </c>
      <c r="J56">
        <f t="shared" si="0"/>
        <v>0.64291135059999249</v>
      </c>
      <c r="K56">
        <f t="shared" si="2"/>
        <v>-3.6284605254663926E-2</v>
      </c>
      <c r="L56">
        <f t="shared" si="3"/>
        <v>1.316572578486785E-3</v>
      </c>
      <c r="M56">
        <f t="shared" si="4"/>
        <v>0</v>
      </c>
    </row>
    <row r="57" spans="4:13" x14ac:dyDescent="0.25">
      <c r="D57">
        <v>47</v>
      </c>
      <c r="E57">
        <v>4.0999999999999996</v>
      </c>
      <c r="F57">
        <v>0.4967650092574788</v>
      </c>
      <c r="G57">
        <v>3</v>
      </c>
      <c r="I57">
        <f t="shared" si="1"/>
        <v>0</v>
      </c>
      <c r="J57">
        <f t="shared" si="0"/>
        <v>0.47045561148967907</v>
      </c>
      <c r="K57">
        <f t="shared" si="2"/>
        <v>2.6309397767799725E-2</v>
      </c>
      <c r="L57">
        <f t="shared" si="3"/>
        <v>6.9218441090430514E-4</v>
      </c>
      <c r="M57">
        <f t="shared" si="4"/>
        <v>1</v>
      </c>
    </row>
    <row r="58" spans="4:13" x14ac:dyDescent="0.25">
      <c r="D58">
        <v>48</v>
      </c>
      <c r="E58">
        <v>5.6</v>
      </c>
      <c r="F58">
        <v>0.70624576178405285</v>
      </c>
      <c r="G58">
        <v>4</v>
      </c>
      <c r="I58">
        <f t="shared" si="1"/>
        <v>0</v>
      </c>
      <c r="J58">
        <f t="shared" si="0"/>
        <v>0.71694983445618365</v>
      </c>
      <c r="K58">
        <f t="shared" si="2"/>
        <v>-1.0704072672130804E-2</v>
      </c>
      <c r="L58">
        <f t="shared" si="3"/>
        <v>1.1457717177025749E-4</v>
      </c>
      <c r="M58">
        <f t="shared" si="4"/>
        <v>1</v>
      </c>
    </row>
  </sheetData>
  <printOptions headings="1" gridLines="1"/>
  <pageMargins left="0.7" right="0.7" top="0.75" bottom="0.75" header="0.3" footer="0.3"/>
  <pageSetup scale="6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MAPE</vt:lpstr>
      <vt:lpstr>SSE</vt:lpstr>
      <vt:lpstr>Sheet2</vt:lpstr>
      <vt:lpstr>Sheet3</vt:lpstr>
      <vt:lpstr>SSE!base</vt:lpstr>
      <vt:lpstr>base</vt:lpstr>
      <vt:lpstr>SSE!launch</vt:lpstr>
      <vt:lpstr>launch</vt:lpstr>
      <vt:lpstr>SSE!launch_1</vt:lpstr>
      <vt:lpstr>launch_1</vt:lpstr>
      <vt:lpstr>SSE!launch1</vt:lpstr>
      <vt:lpstr>launch1</vt:lpstr>
      <vt:lpstr>SSE!launch2</vt:lpstr>
      <vt:lpstr>launch2</vt:lpstr>
      <vt:lpstr>SSE!lookup</vt:lpstr>
      <vt:lpstr>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Winston, Wayne L.</cp:lastModifiedBy>
  <dcterms:created xsi:type="dcterms:W3CDTF">2010-09-26T14:26:16Z</dcterms:created>
  <dcterms:modified xsi:type="dcterms:W3CDTF">2013-05-27T12:54:22Z</dcterms:modified>
</cp:coreProperties>
</file>