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ileych34AR1\"/>
    </mc:Choice>
  </mc:AlternateContent>
  <bookViews>
    <workbookView xWindow="0" yWindow="132" windowWidth="15312" windowHeight="7968"/>
  </bookViews>
  <sheets>
    <sheet name="Sheet1" sheetId="1" r:id="rId1"/>
    <sheet name="Sheet2" sheetId="2" r:id="rId2"/>
    <sheet name="Sheet3" sheetId="3" r:id="rId3"/>
  </sheets>
  <definedNames>
    <definedName name="adeffect">Sheet1!$M$1</definedName>
    <definedName name="const">Sheet1!$M$5</definedName>
    <definedName name="elasticity">Sheet1!$M$2</definedName>
    <definedName name="intialadstock">Sheet1!$I$1</definedName>
    <definedName name="lambda">Sheet1!$M$4</definedName>
    <definedName name="season">Sheet1!$L$6:$M$9</definedName>
    <definedName name="solver_adj" localSheetId="0" hidden="1">Sheet1!$M$1:$M$9,Sheet1!$I$1</definedName>
    <definedName name="solver_cir1" localSheetId="0" hidden="1">1</definedName>
    <definedName name="solver_cir2" localSheetId="0" hidden="1">1</definedName>
    <definedName name="solver_cir3" localSheetId="0" hidden="1">1</definedName>
    <definedName name="solver_cir4" localSheetId="0" hidden="1">1</definedName>
    <definedName name="solver_cir5" localSheetId="0" hidden="1">1</definedName>
    <definedName name="solver_cir6" localSheetId="0" hidden="1">1</definedName>
    <definedName name="solver_cir7" localSheetId="0" hidden="1">1</definedName>
    <definedName name="solver_cir8" localSheetId="0" hidden="1">1</definedName>
    <definedName name="solver_cir9" localSheetId="0" hidden="1">1</definedName>
    <definedName name="solver_con1" localSheetId="0" hidden="1">" "</definedName>
    <definedName name="solver_con2" localSheetId="0" hidden="1">" "</definedName>
    <definedName name="solver_con3" localSheetId="0" hidden="1">" "</definedName>
    <definedName name="solver_con4" localSheetId="0" hidden="1">" "</definedName>
    <definedName name="solver_con5" localSheetId="0" hidden="1">" "</definedName>
    <definedName name="solver_con6" localSheetId="0" hidden="1">" "</definedName>
    <definedName name="solver_con7" localSheetId="0" hidden="1">" "</definedName>
    <definedName name="solver_con8" localSheetId="0" hidden="1">" "</definedName>
    <definedName name="solver_con9" localSheetId="0" hidden="1">" "</definedName>
    <definedName name="solver_cvg" localSheetId="0" hidden="1">0.0001</definedName>
    <definedName name="solver_dia" localSheetId="0" hidden="1">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100</definedName>
    <definedName name="solver_lhs1" localSheetId="0" hidden="1">Sheet1!$M$11</definedName>
    <definedName name="solver_lhs10" localSheetId="0" hidden="1">Sheet1!$M$4</definedName>
    <definedName name="solver_lhs11" localSheetId="0" hidden="1">Sheet1!$M$3</definedName>
    <definedName name="solver_lhs12" localSheetId="0" hidden="1">Sheet1!$M$3</definedName>
    <definedName name="solver_lhs2" localSheetId="0" hidden="1">Sheet1!$M$1:$M$9</definedName>
    <definedName name="solver_lhs3" localSheetId="0" hidden="1">Sheet1!$M$6:$M$9</definedName>
    <definedName name="solver_lhs4" localSheetId="0" hidden="1">Sheet1!$M$1</definedName>
    <definedName name="solver_lhs5" localSheetId="0" hidden="1">Sheet1!$M$5</definedName>
    <definedName name="solver_lhs6" localSheetId="0" hidden="1">Sheet1!$M$2</definedName>
    <definedName name="solver_lhs7" localSheetId="0" hidden="1">Sheet1!$I$1</definedName>
    <definedName name="solver_lhs8" localSheetId="0" hidden="1">Sheet1!$I$1</definedName>
    <definedName name="solver_lhs9" localSheetId="0" hidden="1">Sheet1!$M$2</definedName>
    <definedName name="solver_lin" localSheetId="0" hidden="1">2</definedName>
    <definedName name="solver_lva" localSheetId="0" hidden="1">0</definedName>
    <definedName name="solver_mip" localSheetId="0" hidden="1">5000</definedName>
    <definedName name="solver_mni" localSheetId="0" hidden="1">30</definedName>
    <definedName name="solver_mrt" localSheetId="0" hidden="1">0.5</definedName>
    <definedName name="solver_msl" localSheetId="0" hidden="1">1</definedName>
    <definedName name="solver_neg" localSheetId="0" hidden="1">2</definedName>
    <definedName name="solver_nod" localSheetId="0" hidden="1">5000</definedName>
    <definedName name="solver_num" localSheetId="0" hidden="1">12</definedName>
    <definedName name="solver_nwt" localSheetId="0" hidden="1">1</definedName>
    <definedName name="solver_opt" localSheetId="0" hidden="1">Sheet1!$J$4</definedName>
    <definedName name="solver_pre" localSheetId="0" hidden="1">0.000001</definedName>
    <definedName name="solver_psi" localSheetId="0" hidden="1">0</definedName>
    <definedName name="solver_rbv" localSheetId="0" hidden="1">1</definedName>
    <definedName name="solver_rel1" localSheetId="0" hidden="1">2</definedName>
    <definedName name="solver_rel10" localSheetId="0" hidden="1">1</definedName>
    <definedName name="solver_rel11" localSheetId="0" hidden="1">3</definedName>
    <definedName name="solver_rel12" localSheetId="0" hidden="1">1</definedName>
    <definedName name="solver_rel2" localSheetId="0" hidden="1">3</definedName>
    <definedName name="solver_rel3" localSheetId="0" hidden="1">1</definedName>
    <definedName name="solver_rel4" localSheetId="0" hidden="1">1</definedName>
    <definedName name="solver_rel5" localSheetId="0" hidden="1">1</definedName>
    <definedName name="solver_rel6" localSheetId="0" hidden="1">1</definedName>
    <definedName name="solver_rel7" localSheetId="0" hidden="1">1</definedName>
    <definedName name="solver_rel8" localSheetId="0" hidden="1">3</definedName>
    <definedName name="solver_rel9" localSheetId="0" hidden="1">1</definedName>
    <definedName name="solver_rep" localSheetId="0" hidden="1">0</definedName>
    <definedName name="solver_rhs1" localSheetId="0" hidden="1">1</definedName>
    <definedName name="solver_rhs10" localSheetId="0" hidden="1">1</definedName>
    <definedName name="solver_rhs11" localSheetId="0" hidden="1">0</definedName>
    <definedName name="solver_rhs12" localSheetId="0" hidden="1">2</definedName>
    <definedName name="solver_rhs2" localSheetId="0" hidden="1">0</definedName>
    <definedName name="solver_rhs3" localSheetId="0" hidden="1">5</definedName>
    <definedName name="solver_rhs4" localSheetId="0" hidden="1">10</definedName>
    <definedName name="solver_rhs5" localSheetId="0" hidden="1">1000</definedName>
    <definedName name="solver_rhs6" localSheetId="0" hidden="1">10</definedName>
    <definedName name="solver_rhs7" localSheetId="0" hidden="1">100</definedName>
    <definedName name="solver_rhs8" localSheetId="0" hidden="1">0</definedName>
    <definedName name="solver_rhs9" localSheetId="0" hidden="1">6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0</definedName>
    <definedName name="solver_tim" localSheetId="0" hidden="1">100</definedName>
    <definedName name="solver_tms" localSheetId="0" hidden="1">0</definedName>
    <definedName name="solver_tol" localSheetId="0" hidden="1">0.05</definedName>
    <definedName name="solver_typ" localSheetId="0" hidden="1">2</definedName>
    <definedName name="solver_val" localSheetId="0" hidden="1">0</definedName>
    <definedName name="solver_var" localSheetId="0" hidden="1">" "</definedName>
    <definedName name="solver_ver" localSheetId="0" hidden="1">3</definedName>
    <definedName name="solver_vir" localSheetId="0" hidden="1">1</definedName>
    <definedName name="solver_vol" localSheetId="0" hidden="1">0</definedName>
    <definedName name="trend">Sheet1!$M$3</definedName>
  </definedNames>
  <calcPr calcId="152511"/>
</workbook>
</file>

<file path=xl/calcChain.xml><?xml version="1.0" encoding="utf-8"?>
<calcChain xmlns="http://schemas.openxmlformats.org/spreadsheetml/2006/main">
  <c r="M11" i="1" l="1"/>
  <c r="F6" i="1" l="1"/>
  <c r="H6" i="1" s="1"/>
  <c r="F7" i="1" l="1"/>
  <c r="H7" i="1" s="1"/>
  <c r="J6" i="1"/>
  <c r="F8" i="1" l="1"/>
  <c r="H8" i="1" s="1"/>
  <c r="J7" i="1"/>
  <c r="F9" i="1" l="1"/>
  <c r="H9" i="1" s="1"/>
  <c r="J8" i="1"/>
  <c r="F10" i="1" l="1"/>
  <c r="H10" i="1" s="1"/>
  <c r="J9" i="1"/>
  <c r="F11" i="1" l="1"/>
  <c r="H11" i="1" s="1"/>
  <c r="J10" i="1"/>
  <c r="F12" i="1" l="1"/>
  <c r="H12" i="1" s="1"/>
  <c r="J11" i="1"/>
  <c r="F13" i="1" l="1"/>
  <c r="H13" i="1" s="1"/>
  <c r="J12" i="1"/>
  <c r="F14" i="1" l="1"/>
  <c r="H14" i="1" s="1"/>
  <c r="J13" i="1"/>
  <c r="F15" i="1" l="1"/>
  <c r="H15" i="1" s="1"/>
  <c r="J14" i="1"/>
  <c r="F16" i="1" l="1"/>
  <c r="H16" i="1" s="1"/>
  <c r="J15" i="1"/>
  <c r="F17" i="1" l="1"/>
  <c r="H17" i="1" s="1"/>
  <c r="J16" i="1"/>
  <c r="F18" i="1" l="1"/>
  <c r="H18" i="1" s="1"/>
  <c r="J17" i="1"/>
  <c r="F19" i="1" l="1"/>
  <c r="H19" i="1" s="1"/>
  <c r="J18" i="1"/>
  <c r="F20" i="1" l="1"/>
  <c r="H20" i="1" s="1"/>
  <c r="J19" i="1"/>
  <c r="F21" i="1" l="1"/>
  <c r="H21" i="1" s="1"/>
  <c r="J20" i="1"/>
  <c r="F22" i="1" l="1"/>
  <c r="H22" i="1" s="1"/>
  <c r="J21" i="1"/>
  <c r="F23" i="1" l="1"/>
  <c r="H23" i="1" s="1"/>
  <c r="J22" i="1"/>
  <c r="F24" i="1" l="1"/>
  <c r="H24" i="1" s="1"/>
  <c r="J23" i="1"/>
  <c r="F25" i="1" l="1"/>
  <c r="H25" i="1" s="1"/>
  <c r="J24" i="1"/>
  <c r="F26" i="1" l="1"/>
  <c r="H26" i="1" s="1"/>
  <c r="J25" i="1"/>
  <c r="F27" i="1" l="1"/>
  <c r="H27" i="1" s="1"/>
  <c r="J26" i="1"/>
  <c r="F28" i="1" l="1"/>
  <c r="H28" i="1" s="1"/>
  <c r="J27" i="1"/>
  <c r="F29" i="1" l="1"/>
  <c r="H29" i="1" s="1"/>
  <c r="J28" i="1"/>
  <c r="J29" i="1" l="1"/>
  <c r="J4" i="1" s="1"/>
</calcChain>
</file>

<file path=xl/sharedStrings.xml><?xml version="1.0" encoding="utf-8"?>
<sst xmlns="http://schemas.openxmlformats.org/spreadsheetml/2006/main" count="16" uniqueCount="16">
  <si>
    <t>trend</t>
  </si>
  <si>
    <t>lambda</t>
  </si>
  <si>
    <t>elasticity</t>
  </si>
  <si>
    <t>Ads</t>
  </si>
  <si>
    <t>Adstock</t>
  </si>
  <si>
    <t>forecast</t>
  </si>
  <si>
    <t>actual</t>
  </si>
  <si>
    <t>const</t>
  </si>
  <si>
    <t>Price</t>
  </si>
  <si>
    <t>adeffect</t>
  </si>
  <si>
    <t>APE</t>
  </si>
  <si>
    <t>MAPE</t>
  </si>
  <si>
    <t>mean</t>
  </si>
  <si>
    <t>Quarter#</t>
  </si>
  <si>
    <t>Quarter of Year</t>
  </si>
  <si>
    <t>intialadstock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</si>
</sst>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textRotation="255" wrapText="1"/>
    </xf>
    <xf numFmtId="0" fontId="1" fillId="0" borderId="0" xfId="0" applyFont="1" applyAlignment="1">
      <alignment wrapText="1"/>
    </xf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M29"/>
  <sheetViews>
    <sheetView tabSelected="1" topLeftCell="C1" workbookViewId="0">
      <selection activeCell="E3" sqref="E3"/>
    </sheetView>
  </sheetViews>
  <sheetFormatPr defaultColWidth="9.109375" defaultRowHeight="14.4" x14ac:dyDescent="0.3"/>
  <cols>
    <col min="1" max="7" width="9.109375" style="1"/>
    <col min="8" max="8" width="12.33203125" style="1" bestFit="1" customWidth="1"/>
    <col min="9" max="16384" width="9.109375" style="1"/>
  </cols>
  <sheetData>
    <row r="1" spans="3:13" x14ac:dyDescent="0.3">
      <c r="H1" s="1" t="s">
        <v>15</v>
      </c>
      <c r="I1" s="4">
        <v>35.295358039903242</v>
      </c>
      <c r="L1" s="1" t="s">
        <v>9</v>
      </c>
      <c r="M1" s="4">
        <v>4.9957256610422007</v>
      </c>
    </row>
    <row r="2" spans="3:13" x14ac:dyDescent="0.3">
      <c r="L2" s="1" t="s">
        <v>2</v>
      </c>
      <c r="M2" s="4">
        <v>1.4876147591884459</v>
      </c>
    </row>
    <row r="3" spans="3:13" x14ac:dyDescent="0.3">
      <c r="E3" s="2"/>
      <c r="F3" s="2"/>
      <c r="G3" s="2"/>
      <c r="H3" s="2"/>
      <c r="I3" s="2"/>
      <c r="J3" s="1" t="s">
        <v>11</v>
      </c>
      <c r="L3" s="1" t="s">
        <v>0</v>
      </c>
      <c r="M3" s="4">
        <v>1.0974746022413908</v>
      </c>
    </row>
    <row r="4" spans="3:13" x14ac:dyDescent="0.3">
      <c r="J4" s="4">
        <f>AVERAGE(J6:J29)</f>
        <v>2.1644265412772281E-2</v>
      </c>
      <c r="L4" s="1" t="s">
        <v>1</v>
      </c>
      <c r="M4" s="4">
        <v>0.83115463738809181</v>
      </c>
    </row>
    <row r="5" spans="3:13" ht="28.8" x14ac:dyDescent="0.3">
      <c r="C5" s="3" t="s">
        <v>14</v>
      </c>
      <c r="D5" s="1" t="s">
        <v>13</v>
      </c>
      <c r="E5" s="1" t="s">
        <v>3</v>
      </c>
      <c r="F5" s="1" t="s">
        <v>4</v>
      </c>
      <c r="G5" s="1" t="s">
        <v>8</v>
      </c>
      <c r="H5" s="1" t="s">
        <v>5</v>
      </c>
      <c r="I5" s="1" t="s">
        <v>6</v>
      </c>
      <c r="J5" s="1" t="s">
        <v>10</v>
      </c>
      <c r="L5" s="1" t="s">
        <v>7</v>
      </c>
      <c r="M5" s="4">
        <v>502.99261208609511</v>
      </c>
    </row>
    <row r="6" spans="3:13" x14ac:dyDescent="0.3">
      <c r="C6" s="1">
        <v>1</v>
      </c>
      <c r="D6" s="1">
        <v>1</v>
      </c>
      <c r="E6" s="1">
        <v>44</v>
      </c>
      <c r="F6" s="4">
        <f>E6+intialadstock*lambda</f>
        <v>73.335900513138654</v>
      </c>
      <c r="G6" s="4">
        <v>44</v>
      </c>
      <c r="H6" s="4">
        <f t="shared" ref="H6:H29" si="0">(const*(trend)^D6+adeffect*F6)*VLOOKUP(C6,season,2)*(G6)^(-elasticity)</f>
        <v>2.6330485800510535</v>
      </c>
      <c r="I6" s="4">
        <v>2.6391836193336351</v>
      </c>
      <c r="J6" s="4">
        <f>ABS(I6-H6)/I6</f>
        <v>2.3245973632295669E-3</v>
      </c>
      <c r="L6" s="1">
        <v>1</v>
      </c>
      <c r="M6" s="4">
        <v>0.79846758744321877</v>
      </c>
    </row>
    <row r="7" spans="3:13" x14ac:dyDescent="0.3">
      <c r="C7" s="1">
        <v>2</v>
      </c>
      <c r="D7" s="1">
        <v>2</v>
      </c>
      <c r="E7" s="1">
        <v>78</v>
      </c>
      <c r="F7" s="4">
        <f t="shared" ref="F7:F29" si="1">E7+lambda*F6</f>
        <v>138.95347379852694</v>
      </c>
      <c r="G7" s="4">
        <v>42</v>
      </c>
      <c r="H7" s="4">
        <f t="shared" si="0"/>
        <v>3.5096772490826651</v>
      </c>
      <c r="I7" s="4">
        <v>3.4857414789356485</v>
      </c>
      <c r="J7" s="4">
        <f t="shared" ref="J7:J29" si="2">ABS(I7-H7)/I7</f>
        <v>6.8667657345390098E-3</v>
      </c>
      <c r="L7" s="1">
        <v>2</v>
      </c>
      <c r="M7" s="4">
        <v>0.70160452553762753</v>
      </c>
    </row>
    <row r="8" spans="3:13" x14ac:dyDescent="0.3">
      <c r="C8" s="1">
        <v>3</v>
      </c>
      <c r="D8" s="1">
        <v>3</v>
      </c>
      <c r="E8" s="1">
        <v>59</v>
      </c>
      <c r="F8" s="4">
        <f t="shared" si="1"/>
        <v>174.49182412883039</v>
      </c>
      <c r="G8" s="4">
        <v>35</v>
      </c>
      <c r="H8" s="4">
        <f t="shared" si="0"/>
        <v>6.424502870066922</v>
      </c>
      <c r="I8" s="4">
        <v>6.1564584828218178</v>
      </c>
      <c r="J8" s="4">
        <f t="shared" si="2"/>
        <v>4.3538730585615158E-2</v>
      </c>
      <c r="L8" s="1">
        <v>3</v>
      </c>
      <c r="M8" s="4">
        <v>0.82843462430418047</v>
      </c>
    </row>
    <row r="9" spans="3:13" x14ac:dyDescent="0.3">
      <c r="C9" s="1">
        <v>4</v>
      </c>
      <c r="D9" s="1">
        <v>4</v>
      </c>
      <c r="E9" s="1">
        <v>72</v>
      </c>
      <c r="F9" s="4">
        <f t="shared" si="1"/>
        <v>217.02968881098471</v>
      </c>
      <c r="G9" s="4">
        <v>40</v>
      </c>
      <c r="H9" s="4">
        <f t="shared" si="0"/>
        <v>12.547477967353872</v>
      </c>
      <c r="I9" s="4">
        <v>12.560775347691958</v>
      </c>
      <c r="J9" s="4">
        <f t="shared" si="2"/>
        <v>1.0586432740021436E-3</v>
      </c>
      <c r="L9" s="1">
        <v>4</v>
      </c>
      <c r="M9" s="4">
        <v>1.6718147548345228</v>
      </c>
    </row>
    <row r="10" spans="3:13" x14ac:dyDescent="0.3">
      <c r="C10" s="1">
        <v>1</v>
      </c>
      <c r="D10" s="1">
        <v>5</v>
      </c>
      <c r="E10" s="1">
        <v>47</v>
      </c>
      <c r="F10" s="4">
        <f t="shared" si="1"/>
        <v>227.38523230614439</v>
      </c>
      <c r="G10" s="4">
        <v>37</v>
      </c>
      <c r="H10" s="4">
        <f t="shared" si="0"/>
        <v>7.1854816459156181</v>
      </c>
      <c r="I10" s="4">
        <v>7.2629430954600291</v>
      </c>
      <c r="J10" s="4">
        <f t="shared" si="2"/>
        <v>1.0665297597172581E-2</v>
      </c>
      <c r="M10" s="4"/>
    </row>
    <row r="11" spans="3:13" x14ac:dyDescent="0.3">
      <c r="C11" s="1">
        <v>2</v>
      </c>
      <c r="D11" s="1">
        <v>6</v>
      </c>
      <c r="E11" s="1">
        <v>45</v>
      </c>
      <c r="F11" s="4">
        <f t="shared" si="1"/>
        <v>233.99229030482047</v>
      </c>
      <c r="G11" s="4">
        <v>37</v>
      </c>
      <c r="H11" s="4">
        <f t="shared" si="0"/>
        <v>6.6758746406584084</v>
      </c>
      <c r="I11" s="4">
        <v>6.3542549554095942</v>
      </c>
      <c r="J11" s="4">
        <f t="shared" si="2"/>
        <v>5.0614853748511997E-2</v>
      </c>
      <c r="L11" s="1" t="s">
        <v>12</v>
      </c>
      <c r="M11" s="4">
        <f>AVERAGE(M6:M9)</f>
        <v>1.0000803730298875</v>
      </c>
    </row>
    <row r="12" spans="3:13" x14ac:dyDescent="0.3">
      <c r="C12" s="1">
        <v>3</v>
      </c>
      <c r="D12" s="1">
        <v>7</v>
      </c>
      <c r="E12" s="1">
        <v>34</v>
      </c>
      <c r="F12" s="4">
        <f t="shared" si="1"/>
        <v>228.48377719991217</v>
      </c>
      <c r="G12" s="4">
        <v>37</v>
      </c>
      <c r="H12" s="4">
        <f t="shared" si="0"/>
        <v>8.1065145202815323</v>
      </c>
      <c r="I12" s="4">
        <v>8.0298562564032281</v>
      </c>
      <c r="J12" s="4">
        <f t="shared" si="2"/>
        <v>9.5466545639811187E-3</v>
      </c>
    </row>
    <row r="13" spans="3:13" x14ac:dyDescent="0.3">
      <c r="C13" s="1">
        <v>4</v>
      </c>
      <c r="D13" s="1">
        <v>8</v>
      </c>
      <c r="E13" s="1">
        <v>31</v>
      </c>
      <c r="F13" s="4">
        <f t="shared" si="1"/>
        <v>220.90535098765457</v>
      </c>
      <c r="G13" s="4">
        <v>43</v>
      </c>
      <c r="H13" s="4">
        <f t="shared" si="0"/>
        <v>13.430792757988856</v>
      </c>
      <c r="I13" s="4">
        <v>13.891886311938958</v>
      </c>
      <c r="J13" s="4">
        <f t="shared" si="2"/>
        <v>3.3191572663089607E-2</v>
      </c>
    </row>
    <row r="14" spans="3:13" x14ac:dyDescent="0.3">
      <c r="C14" s="1">
        <v>1</v>
      </c>
      <c r="D14" s="1">
        <v>9</v>
      </c>
      <c r="E14" s="1">
        <v>80</v>
      </c>
      <c r="F14" s="4">
        <f t="shared" si="1"/>
        <v>263.6065068972332</v>
      </c>
      <c r="G14" s="4">
        <v>43</v>
      </c>
      <c r="H14" s="4">
        <f t="shared" si="0"/>
        <v>7.3536231374443899</v>
      </c>
      <c r="I14" s="4">
        <v>7.5659587151753254</v>
      </c>
      <c r="J14" s="4">
        <f t="shared" si="2"/>
        <v>2.8064596401384811E-2</v>
      </c>
    </row>
    <row r="15" spans="3:13" x14ac:dyDescent="0.3">
      <c r="C15" s="1">
        <v>2</v>
      </c>
      <c r="D15" s="1">
        <v>10</v>
      </c>
      <c r="E15" s="1">
        <v>49</v>
      </c>
      <c r="F15" s="4">
        <f t="shared" si="1"/>
        <v>268.09777065331139</v>
      </c>
      <c r="G15" s="4">
        <v>44</v>
      </c>
      <c r="H15" s="4">
        <f t="shared" si="0"/>
        <v>6.5861046330099606</v>
      </c>
      <c r="I15" s="4">
        <v>6.7614108755435458</v>
      </c>
      <c r="J15" s="4">
        <f t="shared" si="2"/>
        <v>2.5927464808813649E-2</v>
      </c>
    </row>
    <row r="16" spans="3:13" x14ac:dyDescent="0.3">
      <c r="C16" s="1">
        <v>3</v>
      </c>
      <c r="D16" s="1">
        <v>11</v>
      </c>
      <c r="E16" s="1">
        <v>57</v>
      </c>
      <c r="F16" s="4">
        <f t="shared" si="1"/>
        <v>279.83070535190882</v>
      </c>
      <c r="G16" s="4">
        <v>39</v>
      </c>
      <c r="H16" s="4">
        <f t="shared" si="0"/>
        <v>9.9562204114904862</v>
      </c>
      <c r="I16" s="4">
        <v>9.0736227439826198</v>
      </c>
      <c r="J16" s="4">
        <f t="shared" si="2"/>
        <v>9.7270703489758956E-2</v>
      </c>
    </row>
    <row r="17" spans="3:10" x14ac:dyDescent="0.3">
      <c r="C17" s="1">
        <v>4</v>
      </c>
      <c r="D17" s="1">
        <v>12</v>
      </c>
      <c r="E17" s="1">
        <v>65</v>
      </c>
      <c r="F17" s="4">
        <f t="shared" si="1"/>
        <v>297.58258843681972</v>
      </c>
      <c r="G17" s="4">
        <v>45</v>
      </c>
      <c r="H17" s="4">
        <f t="shared" si="0"/>
        <v>17.546183626655083</v>
      </c>
      <c r="I17" s="4">
        <v>16.654608732681865</v>
      </c>
      <c r="J17" s="4">
        <f t="shared" si="2"/>
        <v>5.3533223642993906E-2</v>
      </c>
    </row>
    <row r="18" spans="3:10" x14ac:dyDescent="0.3">
      <c r="C18" s="1">
        <v>1</v>
      </c>
      <c r="D18" s="1">
        <v>13</v>
      </c>
      <c r="E18" s="1">
        <v>54</v>
      </c>
      <c r="F18" s="4">
        <f t="shared" si="1"/>
        <v>301.33714838521462</v>
      </c>
      <c r="G18" s="4">
        <v>40</v>
      </c>
      <c r="H18" s="4">
        <f t="shared" si="0"/>
        <v>10.54147843773792</v>
      </c>
      <c r="I18" s="4">
        <v>10.517274810398122</v>
      </c>
      <c r="J18" s="4">
        <f t="shared" si="2"/>
        <v>2.3013211859662015E-3</v>
      </c>
    </row>
    <row r="19" spans="3:10" x14ac:dyDescent="0.3">
      <c r="C19" s="1">
        <v>2</v>
      </c>
      <c r="D19" s="1">
        <v>14</v>
      </c>
      <c r="E19" s="1">
        <v>40</v>
      </c>
      <c r="F19" s="4">
        <f t="shared" si="1"/>
        <v>290.45776829767465</v>
      </c>
      <c r="G19" s="4">
        <v>43</v>
      </c>
      <c r="H19" s="4">
        <f t="shared" si="0"/>
        <v>8.6044548033138888</v>
      </c>
      <c r="I19" s="4">
        <v>8.6470397307806817</v>
      </c>
      <c r="J19" s="4">
        <f t="shared" si="2"/>
        <v>4.9247984041526057E-3</v>
      </c>
    </row>
    <row r="20" spans="3:10" x14ac:dyDescent="0.3">
      <c r="C20" s="1">
        <v>3</v>
      </c>
      <c r="D20" s="1">
        <v>15</v>
      </c>
      <c r="E20" s="1">
        <v>58</v>
      </c>
      <c r="F20" s="4">
        <f t="shared" si="1"/>
        <v>299.41532108600813</v>
      </c>
      <c r="G20" s="4">
        <v>42</v>
      </c>
      <c r="H20" s="4">
        <f t="shared" si="0"/>
        <v>11.239215175247429</v>
      </c>
      <c r="I20" s="4">
        <v>11.270781836981193</v>
      </c>
      <c r="J20" s="4">
        <f t="shared" si="2"/>
        <v>2.8007517304779418E-3</v>
      </c>
    </row>
    <row r="21" spans="3:10" x14ac:dyDescent="0.3">
      <c r="C21" s="1">
        <v>4</v>
      </c>
      <c r="D21" s="1">
        <v>16</v>
      </c>
      <c r="E21" s="1">
        <v>23</v>
      </c>
      <c r="F21" s="4">
        <f t="shared" si="1"/>
        <v>271.86043262568018</v>
      </c>
      <c r="G21" s="4">
        <v>36</v>
      </c>
      <c r="H21" s="4">
        <f t="shared" si="0"/>
        <v>29.01421303343658</v>
      </c>
      <c r="I21" s="4">
        <v>29.03057247100169</v>
      </c>
      <c r="J21" s="4">
        <f t="shared" si="2"/>
        <v>5.6352445620740273E-4</v>
      </c>
    </row>
    <row r="22" spans="3:10" x14ac:dyDescent="0.3">
      <c r="C22" s="1">
        <v>1</v>
      </c>
      <c r="D22" s="1">
        <v>17</v>
      </c>
      <c r="E22" s="1">
        <v>25</v>
      </c>
      <c r="F22" s="4">
        <f t="shared" si="1"/>
        <v>250.95805929916696</v>
      </c>
      <c r="G22" s="4">
        <v>43</v>
      </c>
      <c r="H22" s="4">
        <f t="shared" si="0"/>
        <v>10.973099882588238</v>
      </c>
      <c r="I22" s="4">
        <v>10.92899670619971</v>
      </c>
      <c r="J22" s="4">
        <f t="shared" si="2"/>
        <v>4.035427731761505E-3</v>
      </c>
    </row>
    <row r="23" spans="3:10" x14ac:dyDescent="0.3">
      <c r="C23" s="1">
        <v>2</v>
      </c>
      <c r="D23" s="1">
        <v>18</v>
      </c>
      <c r="E23" s="1">
        <v>40</v>
      </c>
      <c r="F23" s="4">
        <f t="shared" si="1"/>
        <v>248.58495477641836</v>
      </c>
      <c r="G23" s="4">
        <v>43</v>
      </c>
      <c r="H23" s="4">
        <f t="shared" si="0"/>
        <v>10.232303622865132</v>
      </c>
      <c r="I23" s="4">
        <v>9.8557299931288078</v>
      </c>
      <c r="J23" s="4">
        <f t="shared" si="2"/>
        <v>3.8208598449720382E-2</v>
      </c>
    </row>
    <row r="24" spans="3:10" x14ac:dyDescent="0.3">
      <c r="C24" s="1">
        <v>3</v>
      </c>
      <c r="D24" s="1">
        <v>19</v>
      </c>
      <c r="E24" s="1">
        <v>26</v>
      </c>
      <c r="F24" s="4">
        <f t="shared" si="1"/>
        <v>232.6125379473292</v>
      </c>
      <c r="G24" s="4">
        <v>43</v>
      </c>
      <c r="H24" s="4">
        <f t="shared" si="0"/>
        <v>12.641479060322771</v>
      </c>
      <c r="I24" s="4">
        <v>12.660589179223576</v>
      </c>
      <c r="J24" s="4">
        <f t="shared" si="2"/>
        <v>1.5094178185771532E-3</v>
      </c>
    </row>
    <row r="25" spans="3:10" x14ac:dyDescent="0.3">
      <c r="C25" s="1">
        <v>4</v>
      </c>
      <c r="D25" s="1">
        <v>20</v>
      </c>
      <c r="E25" s="1">
        <v>30</v>
      </c>
      <c r="F25" s="4">
        <f t="shared" si="1"/>
        <v>223.33698962953613</v>
      </c>
      <c r="G25" s="4">
        <v>43</v>
      </c>
      <c r="H25" s="4">
        <f t="shared" si="0"/>
        <v>27.006230663901725</v>
      </c>
      <c r="I25" s="4">
        <v>26.056392988690813</v>
      </c>
      <c r="J25" s="4">
        <f t="shared" si="2"/>
        <v>3.6453152806805118E-2</v>
      </c>
    </row>
    <row r="26" spans="3:10" x14ac:dyDescent="0.3">
      <c r="C26" s="1">
        <v>1</v>
      </c>
      <c r="D26" s="1">
        <v>21</v>
      </c>
      <c r="E26" s="1">
        <v>69</v>
      </c>
      <c r="F26" s="4">
        <f t="shared" si="1"/>
        <v>254.62757463088514</v>
      </c>
      <c r="G26" s="4">
        <v>43</v>
      </c>
      <c r="H26" s="4">
        <f t="shared" si="0"/>
        <v>14.29668880975059</v>
      </c>
      <c r="I26" s="4">
        <v>13.730110079023319</v>
      </c>
      <c r="J26" s="4">
        <f t="shared" si="2"/>
        <v>4.1265417936661851E-2</v>
      </c>
    </row>
    <row r="27" spans="3:10" x14ac:dyDescent="0.3">
      <c r="C27" s="1">
        <v>2</v>
      </c>
      <c r="D27" s="1">
        <v>22</v>
      </c>
      <c r="E27" s="1">
        <v>28</v>
      </c>
      <c r="F27" s="4">
        <f t="shared" si="1"/>
        <v>239.63488946134262</v>
      </c>
      <c r="G27" s="4">
        <v>43</v>
      </c>
      <c r="H27" s="4">
        <f t="shared" si="0"/>
        <v>13.268362757844493</v>
      </c>
      <c r="I27" s="4">
        <v>13.51290860816207</v>
      </c>
      <c r="J27" s="4">
        <f t="shared" si="2"/>
        <v>1.8097203008526689E-2</v>
      </c>
    </row>
    <row r="28" spans="3:10" x14ac:dyDescent="0.3">
      <c r="C28" s="1">
        <v>3</v>
      </c>
      <c r="D28" s="1">
        <v>23</v>
      </c>
      <c r="E28" s="1">
        <v>55</v>
      </c>
      <c r="F28" s="4">
        <f t="shared" si="1"/>
        <v>254.17364965577769</v>
      </c>
      <c r="G28" s="4">
        <v>43</v>
      </c>
      <c r="H28" s="4">
        <f t="shared" si="0"/>
        <v>17.058407317809831</v>
      </c>
      <c r="I28" s="4">
        <v>17.160691619413658</v>
      </c>
      <c r="J28" s="4">
        <f t="shared" si="2"/>
        <v>5.9603834083303752E-3</v>
      </c>
    </row>
    <row r="29" spans="3:10" x14ac:dyDescent="0.3">
      <c r="C29" s="1">
        <v>4</v>
      </c>
      <c r="D29" s="1">
        <v>24</v>
      </c>
      <c r="E29" s="1">
        <v>54</v>
      </c>
      <c r="F29" s="4">
        <f t="shared" si="1"/>
        <v>265.2576076132558</v>
      </c>
      <c r="G29" s="4">
        <v>39</v>
      </c>
      <c r="H29" s="4">
        <f t="shared" si="0"/>
        <v>43.194818314909504</v>
      </c>
      <c r="I29" s="4">
        <v>43.226774533452868</v>
      </c>
      <c r="J29" s="4">
        <f t="shared" si="2"/>
        <v>7.392690962549906E-4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7</vt:i4>
      </vt:variant>
    </vt:vector>
  </HeadingPairs>
  <TitlesOfParts>
    <vt:vector size="10" baseType="lpstr">
      <vt:lpstr>Sheet1</vt:lpstr>
      <vt:lpstr>Sheet2</vt:lpstr>
      <vt:lpstr>Sheet3</vt:lpstr>
      <vt:lpstr>adeffect</vt:lpstr>
      <vt:lpstr>const</vt:lpstr>
      <vt:lpstr>elasticity</vt:lpstr>
      <vt:lpstr>intialadstock</vt:lpstr>
      <vt:lpstr>lambda</vt:lpstr>
      <vt:lpstr>season</vt:lpstr>
      <vt:lpstr>trend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Wayne</dc:creator>
  <cp:lastModifiedBy>tsadmin</cp:lastModifiedBy>
  <dcterms:created xsi:type="dcterms:W3CDTF">2010-03-28T01:43:01Z</dcterms:created>
  <dcterms:modified xsi:type="dcterms:W3CDTF">2013-09-18T23:22:26Z</dcterms:modified>
</cp:coreProperties>
</file>