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markanal41\"/>
    </mc:Choice>
  </mc:AlternateContent>
  <bookViews>
    <workbookView xWindow="216" yWindow="108" windowWidth="11676" windowHeight="6948" firstSheet="2" activeTab="2"/>
  </bookViews>
  <sheets>
    <sheet name="Randomized Blocks" sheetId="1" r:id="rId1"/>
    <sheet name="Chart1" sheetId="5" r:id="rId2"/>
    <sheet name="Two Way ANOVA no interaction" sheetId="2" r:id="rId3"/>
    <sheet name="Two WAY ANOVA with Interaction" sheetId="3" r:id="rId4"/>
    <sheet name="graph no interaction" sheetId="4" r:id="rId5"/>
  </sheets>
  <calcPr calcId="152511"/>
</workbook>
</file>

<file path=xl/calcChain.xml><?xml version="1.0" encoding="utf-8"?>
<calcChain xmlns="http://schemas.openxmlformats.org/spreadsheetml/2006/main">
  <c r="J20" i="2" l="1"/>
  <c r="K20" i="2"/>
  <c r="J21" i="2"/>
  <c r="K21" i="2"/>
  <c r="J22" i="2"/>
  <c r="K22" i="2"/>
  <c r="I22" i="2"/>
  <c r="I21" i="2"/>
  <c r="I20" i="2"/>
  <c r="E32" i="1" l="1"/>
  <c r="G12" i="1"/>
  <c r="G16" i="1" s="1"/>
  <c r="E51" i="4"/>
  <c r="D1" i="2"/>
  <c r="G4" i="2" s="1"/>
  <c r="E51" i="3"/>
  <c r="E51" i="2"/>
  <c r="G7" i="2"/>
  <c r="G23" i="1"/>
  <c r="G19" i="1"/>
  <c r="E13" i="2" l="1"/>
  <c r="G10" i="2"/>
  <c r="D13" i="2"/>
  <c r="G20" i="1"/>
  <c r="G17" i="1"/>
  <c r="G21" i="1"/>
  <c r="G24" i="1"/>
  <c r="D38" i="1" s="1"/>
  <c r="G18" i="1"/>
  <c r="G22" i="1"/>
  <c r="G15" i="1"/>
  <c r="F13" i="2"/>
  <c r="E54" i="2" s="1"/>
  <c r="E56" i="2" l="1"/>
  <c r="E55" i="2"/>
  <c r="D39" i="1"/>
  <c r="D40" i="1"/>
</calcChain>
</file>

<file path=xl/sharedStrings.xml><?xml version="1.0" encoding="utf-8"?>
<sst xmlns="http://schemas.openxmlformats.org/spreadsheetml/2006/main" count="214" uniqueCount="53">
  <si>
    <t xml:space="preserve"> Rep 1</t>
  </si>
  <si>
    <t>Rep 2</t>
  </si>
  <si>
    <t xml:space="preserve"> Rep 3</t>
  </si>
  <si>
    <t xml:space="preserve"> Rep 4</t>
  </si>
  <si>
    <t>Dist 1</t>
  </si>
  <si>
    <t>Dist 2</t>
  </si>
  <si>
    <t>Dist 3</t>
  </si>
  <si>
    <t>Dist 4</t>
  </si>
  <si>
    <t>Dist 5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</si>
  <si>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</si>
  <si>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</si>
  <si>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</si>
  <si>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</si>
  <si>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</si>
  <si>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</si>
  <si>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</si>
  <si>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</si>
  <si>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</si>
  <si>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</si>
  <si>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</si>
  <si>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</si>
  <si>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</si>
  <si>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</si>
  <si>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</si>
  <si>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</si>
  <si>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</si>
  <si>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</si>
  <si>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Effect</t>
  </si>
  <si>
    <t>Low</t>
  </si>
  <si>
    <t>Medium</t>
  </si>
  <si>
    <t>High</t>
  </si>
  <si>
    <t>Adv</t>
  </si>
  <si>
    <t>Price</t>
  </si>
  <si>
    <t>Anova: Two-Factor With Replication</t>
  </si>
  <si>
    <t>Sample</t>
  </si>
  <si>
    <t>Interaction</t>
  </si>
  <si>
    <t>Within</t>
  </si>
  <si>
    <t>Low Price</t>
  </si>
  <si>
    <t>Medium Price</t>
  </si>
  <si>
    <t>High Price</t>
  </si>
  <si>
    <t>Low Ad</t>
  </si>
  <si>
    <t>Medium Ad</t>
  </si>
  <si>
    <t>High Ad</t>
  </si>
  <si>
    <t>District 2</t>
  </si>
  <si>
    <t>Mean</t>
  </si>
  <si>
    <t>Lower</t>
  </si>
  <si>
    <t>Upper</t>
  </si>
  <si>
    <t>Rep 4 Forecast</t>
  </si>
  <si>
    <t>stdev</t>
  </si>
  <si>
    <t xml:space="preserve">Lower </t>
  </si>
  <si>
    <t>Stdev</t>
  </si>
  <si>
    <t>Std dev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</si>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</sst>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3" xfId="0" applyFont="1" applyFill="1" applyBorder="1" applyAlignment="1">
      <alignment horizontal="right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6E-2"/>
          <c:w val="0.97225305216426194"/>
          <c:h val="0.9673735725938014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192536"/>
        <c:axId val="394778424"/>
      </c:barChart>
      <c:catAx>
        <c:axId val="552192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778424"/>
        <c:crosses val="autoZero"/>
        <c:auto val="1"/>
        <c:lblAlgn val="ctr"/>
        <c:lblOffset val="100"/>
        <c:tickMarkSkip val="1"/>
        <c:noMultiLvlLbl val="0"/>
      </c:catAx>
      <c:valAx>
        <c:axId val="394778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192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62616822429905"/>
          <c:y val="0.5"/>
          <c:w val="0"/>
          <c:h val="1.37362637362648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and advertising</a:t>
            </a:r>
            <a:r>
              <a:rPr lang="en-US" baseline="0"/>
              <a:t> do not interact</a:t>
            </a:r>
            <a:endParaRPr lang="en-US"/>
          </a:p>
        </c:rich>
      </c:tx>
      <c:layout>
        <c:manualLayout>
          <c:xMode val="edge"/>
          <c:yMode val="edge"/>
          <c:x val="0.470604111986001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'Two Way ANOVA no interaction'!$I$19</c:f>
              <c:strCache>
                <c:ptCount val="1"/>
                <c:pt idx="0">
                  <c:v>Low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'Two Way ANOVA no interaction'!$H$20:$H$22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'Two Way ANOVA no interaction'!$I$20:$I$22</c:f>
              <c:numCache>
                <c:formatCode>General</c:formatCode>
                <c:ptCount val="3"/>
                <c:pt idx="0">
                  <c:v>29.666666666666668</c:v>
                </c:pt>
                <c:pt idx="1">
                  <c:v>30</c:v>
                </c:pt>
                <c:pt idx="2">
                  <c:v>42.333333333333336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'Two Way ANOVA no interaction'!$J$19</c:f>
              <c:strCache>
                <c:ptCount val="1"/>
                <c:pt idx="0">
                  <c:v>Medium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'Two Way ANOVA no interaction'!$H$20:$H$22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'Two Way ANOVA no interaction'!$J$20:$J$22</c:f>
              <c:numCache>
                <c:formatCode>General</c:formatCode>
                <c:ptCount val="3"/>
                <c:pt idx="0">
                  <c:v>19</c:v>
                </c:pt>
                <c:pt idx="1">
                  <c:v>22.666666666666668</c:v>
                </c:pt>
                <c:pt idx="2">
                  <c:v>32.666666666666664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'Two Way ANOVA no interaction'!$K$19</c:f>
              <c:strCache>
                <c:ptCount val="1"/>
                <c:pt idx="0">
                  <c:v>High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'Two Way ANOVA no interaction'!$H$20:$H$22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'Two Way ANOVA no interaction'!$K$20:$K$22</c:f>
              <c:numCache>
                <c:formatCode>General</c:formatCode>
                <c:ptCount val="3"/>
                <c:pt idx="0">
                  <c:v>9.6666666666666661</c:v>
                </c:pt>
                <c:pt idx="1">
                  <c:v>17</c:v>
                </c:pt>
                <c:pt idx="2">
                  <c:v>22.333333333333332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69472"/>
        <c:axId val="589169864"/>
      </c:lineChart>
      <c:catAx>
        <c:axId val="5891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69864"/>
        <c:crosses val="autoZero"/>
        <c:auto val="1"/>
        <c:lblAlgn val="ctr"/>
        <c:lblOffset val="100"/>
        <c:noMultiLvlLbl val="0"/>
      </c:catAx>
      <c:valAx>
        <c:axId val="5891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Two Way ANOVA with Signiificant Interaction</a:t>
            </a:r>
          </a:p>
        </c:rich>
      </c:tx>
      <c:layout>
        <c:manualLayout>
          <c:xMode val="edge"/>
          <c:yMode val="edge"/>
          <c:x val="0.20444444444444457"/>
          <c:y val="4.6153846153846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4279191167122"/>
          <c:y val="0.42564315726741431"/>
          <c:w val="0.51818335163160378"/>
          <c:h val="0.25641154052253856"/>
        </c:manualLayout>
      </c:layout>
      <c:lineChart>
        <c:grouping val="standard"/>
        <c:varyColors val="0"/>
        <c:ser>
          <c:idx val="0"/>
          <c:order val="0"/>
          <c:tx>
            <c:strRef>
              <c:f>'Two WAY ANOVA with Interaction'!$I$20</c:f>
              <c:strCache>
                <c:ptCount val="1"/>
                <c:pt idx="0">
                  <c:v>Low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'Two WAY ANOVA with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'Two WAY ANOVA with Interaction'!$I$21:$I$23</c:f>
              <c:numCache>
                <c:formatCode>General</c:formatCode>
                <c:ptCount val="3"/>
                <c:pt idx="0">
                  <c:v>29.666666666666668</c:v>
                </c:pt>
                <c:pt idx="1">
                  <c:v>30</c:v>
                </c:pt>
                <c:pt idx="2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'Two WAY ANOVA with Interaction'!$J$20</c:f>
              <c:strCache>
                <c:ptCount val="1"/>
                <c:pt idx="0">
                  <c:v>Medium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'Two WAY ANOVA with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'Two WAY ANOVA with Interaction'!$J$21:$J$23</c:f>
              <c:numCache>
                <c:formatCode>General</c:formatCode>
                <c:ptCount val="3"/>
                <c:pt idx="0">
                  <c:v>19</c:v>
                </c:pt>
                <c:pt idx="1">
                  <c:v>22.666666666666668</c:v>
                </c:pt>
                <c:pt idx="2">
                  <c:v>35.333333333333336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'Two WAY ANOVA with Interaction'!$K$20</c:f>
              <c:strCache>
                <c:ptCount val="1"/>
                <c:pt idx="0">
                  <c:v>High Price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'Two WAY ANOVA with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'Two WAY ANOVA with Interaction'!$K$21:$K$23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777640"/>
        <c:axId val="394779208"/>
      </c:lineChart>
      <c:catAx>
        <c:axId val="39477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779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477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777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759484609879"/>
          <c:y val="0.35897597415707672"/>
          <c:w val="0.30000095442615127"/>
          <c:h val="0.574361666330170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and Advertising do not interact</a:t>
            </a:r>
          </a:p>
        </c:rich>
      </c:tx>
      <c:layout>
        <c:manualLayout>
          <c:xMode val="edge"/>
          <c:yMode val="edge"/>
          <c:x val="0.16363699992046449"/>
          <c:y val="4.09090909090909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4279191167122"/>
          <c:y val="0.3818190292503314"/>
          <c:w val="0.51818335163160378"/>
          <c:h val="0.3363643829110064"/>
        </c:manualLayout>
      </c:layout>
      <c:lineChart>
        <c:grouping val="standard"/>
        <c:varyColors val="0"/>
        <c:ser>
          <c:idx val="0"/>
          <c:order val="0"/>
          <c:tx>
            <c:strRef>
              <c:f>'graph no interaction'!$I$20</c:f>
              <c:strCache>
                <c:ptCount val="1"/>
                <c:pt idx="0">
                  <c:v>Low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'graph no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'graph no interaction'!$I$21:$I$23</c:f>
              <c:numCache>
                <c:formatCode>General</c:formatCode>
                <c:ptCount val="3"/>
                <c:pt idx="0">
                  <c:v>29.666666666666668</c:v>
                </c:pt>
                <c:pt idx="1">
                  <c:v>30</c:v>
                </c:pt>
                <c:pt idx="2">
                  <c:v>42.333333333333336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no interaction'!$J$20</c:f>
              <c:strCache>
                <c:ptCount val="1"/>
                <c:pt idx="0">
                  <c:v>Medium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'graph no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'graph no interaction'!$J$21:$J$23</c:f>
              <c:numCache>
                <c:formatCode>General</c:formatCode>
                <c:ptCount val="3"/>
                <c:pt idx="0">
                  <c:v>19</c:v>
                </c:pt>
                <c:pt idx="1">
                  <c:v>22.666666666666668</c:v>
                </c:pt>
                <c:pt idx="2">
                  <c:v>32.666666666666664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no interaction'!$K$20</c:f>
              <c:strCache>
                <c:ptCount val="1"/>
                <c:pt idx="0">
                  <c:v>High Price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'graph no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'graph no interaction'!$K$21:$K$23</c:f>
              <c:numCache>
                <c:formatCode>General</c:formatCode>
                <c:ptCount val="3"/>
                <c:pt idx="0">
                  <c:v>9.6666666666666661</c:v>
                </c:pt>
                <c:pt idx="1">
                  <c:v>17</c:v>
                </c:pt>
                <c:pt idx="2">
                  <c:v>22.333333333333332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60016"/>
        <c:axId val="334660408"/>
      </c:lineChart>
      <c:catAx>
        <c:axId val="33466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4660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4660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4660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759484609879"/>
          <c:y val="0.37727368169887876"/>
          <c:w val="0.30000095442615093"/>
          <c:h val="0.509091863517060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47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9055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129540</xdr:rowOff>
    </xdr:from>
    <xdr:to>
      <xdr:col>13</xdr:col>
      <xdr:colOff>441960</xdr:colOff>
      <xdr:row>18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23</xdr:row>
      <xdr:rowOff>76199</xdr:rowOff>
    </xdr:from>
    <xdr:to>
      <xdr:col>14</xdr:col>
      <xdr:colOff>581025</xdr:colOff>
      <xdr:row>37</xdr:row>
      <xdr:rowOff>133349</xdr:rowOff>
    </xdr:to>
    <xdr:graphicFrame macro="">
      <xdr:nvGraphicFramePr>
        <xdr:cNvPr id="10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23</xdr:row>
      <xdr:rowOff>76199</xdr:rowOff>
    </xdr:from>
    <xdr:to>
      <xdr:col>13</xdr:col>
      <xdr:colOff>257175</xdr:colOff>
      <xdr:row>40</xdr:row>
      <xdr:rowOff>123824</xdr:rowOff>
    </xdr:to>
    <xdr:graphicFrame macro="">
      <xdr:nvGraphicFramePr>
        <xdr:cNvPr id="307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W40"/>
  <sheetViews>
    <sheetView zoomScale="110" zoomScaleNormal="110" workbookViewId="0">
      <selection activeCell="A2" sqref="A2"/>
    </sheetView>
  </sheetViews>
  <sheetFormatPr defaultColWidth="9.109375" defaultRowHeight="13.2" x14ac:dyDescent="0.25"/>
  <cols>
    <col min="1" max="1" width="9.109375" style="1"/>
    <col min="2" max="2" width="19.33203125" style="1" customWidth="1"/>
    <col min="3" max="3" width="7.109375" style="1" customWidth="1"/>
    <col min="4" max="4" width="7.88671875" style="1" customWidth="1"/>
    <col min="5" max="7" width="9.109375" style="1"/>
    <col min="8" max="8" width="8" style="1" customWidth="1"/>
    <col min="9" max="16384" width="9.109375" style="1"/>
  </cols>
  <sheetData>
    <row r="5" spans="2:7" x14ac:dyDescent="0.25">
      <c r="D5" s="1" t="s">
        <v>0</v>
      </c>
      <c r="E5" s="1" t="s">
        <v>1</v>
      </c>
      <c r="F5" s="1" t="s">
        <v>2</v>
      </c>
      <c r="G5" s="1" t="s">
        <v>3</v>
      </c>
    </row>
    <row r="6" spans="2:7" x14ac:dyDescent="0.25">
      <c r="C6" s="1" t="s">
        <v>4</v>
      </c>
      <c r="D6" s="1">
        <v>1</v>
      </c>
      <c r="E6" s="1">
        <v>3</v>
      </c>
      <c r="F6" s="1">
        <v>10</v>
      </c>
      <c r="G6" s="1">
        <v>12</v>
      </c>
    </row>
    <row r="7" spans="2:7" x14ac:dyDescent="0.25">
      <c r="C7" s="1" t="s">
        <v>5</v>
      </c>
      <c r="D7" s="1">
        <v>17</v>
      </c>
      <c r="E7" s="1">
        <v>12</v>
      </c>
      <c r="F7" s="1">
        <v>16</v>
      </c>
      <c r="G7" s="1">
        <v>14</v>
      </c>
    </row>
    <row r="8" spans="2:7" x14ac:dyDescent="0.25">
      <c r="C8" s="1" t="s">
        <v>6</v>
      </c>
      <c r="D8" s="1">
        <v>17</v>
      </c>
      <c r="E8" s="1">
        <v>21</v>
      </c>
      <c r="F8" s="1">
        <v>22</v>
      </c>
      <c r="G8" s="1">
        <v>25</v>
      </c>
    </row>
    <row r="9" spans="2:7" x14ac:dyDescent="0.25">
      <c r="C9" s="1" t="s">
        <v>7</v>
      </c>
      <c r="D9" s="1">
        <v>20</v>
      </c>
      <c r="E9" s="1">
        <v>10</v>
      </c>
      <c r="F9" s="1">
        <v>17</v>
      </c>
      <c r="G9" s="1">
        <v>23</v>
      </c>
    </row>
    <row r="10" spans="2:7" x14ac:dyDescent="0.25">
      <c r="C10" s="1" t="s">
        <v>8</v>
      </c>
      <c r="D10" s="1">
        <v>22</v>
      </c>
      <c r="E10" s="1">
        <v>21</v>
      </c>
      <c r="F10" s="1">
        <v>37</v>
      </c>
      <c r="G10" s="1">
        <v>32</v>
      </c>
    </row>
    <row r="12" spans="2:7" x14ac:dyDescent="0.25">
      <c r="B12" s="1" t="s">
        <v>9</v>
      </c>
      <c r="G12" s="1">
        <f>AVERAGE(D6:G10)</f>
        <v>17.600000000000001</v>
      </c>
    </row>
    <row r="13" spans="2:7" ht="13.8" thickBot="1" x14ac:dyDescent="0.3"/>
    <row r="14" spans="2:7" x14ac:dyDescent="0.25">
      <c r="B14" s="4" t="s">
        <v>10</v>
      </c>
      <c r="C14" s="4" t="s">
        <v>11</v>
      </c>
      <c r="D14" s="4" t="s">
        <v>12</v>
      </c>
      <c r="E14" s="4" t="s">
        <v>13</v>
      </c>
      <c r="F14" s="4" t="s">
        <v>14</v>
      </c>
    </row>
    <row r="15" spans="2:7" x14ac:dyDescent="0.25">
      <c r="B15" s="3" t="s">
        <v>4</v>
      </c>
      <c r="C15" s="3">
        <v>4</v>
      </c>
      <c r="D15" s="3">
        <v>26</v>
      </c>
      <c r="E15" s="3">
        <v>6.5</v>
      </c>
      <c r="F15" s="3">
        <v>28.333333333333332</v>
      </c>
      <c r="G15" s="1">
        <f>E15-$G$12</f>
        <v>-11.100000000000001</v>
      </c>
    </row>
    <row r="16" spans="2:7" x14ac:dyDescent="0.25">
      <c r="B16" s="3" t="s">
        <v>5</v>
      </c>
      <c r="C16" s="3">
        <v>4</v>
      </c>
      <c r="D16" s="3">
        <v>59</v>
      </c>
      <c r="E16" s="3">
        <v>14.75</v>
      </c>
      <c r="F16" s="3">
        <v>4.916666666666667</v>
      </c>
      <c r="G16" s="1">
        <f t="shared" ref="G16:G24" si="0">E16-$G$12</f>
        <v>-2.8500000000000014</v>
      </c>
    </row>
    <row r="17" spans="2:8" x14ac:dyDescent="0.25">
      <c r="B17" s="3" t="s">
        <v>6</v>
      </c>
      <c r="C17" s="3">
        <v>4</v>
      </c>
      <c r="D17" s="3">
        <v>85</v>
      </c>
      <c r="E17" s="3">
        <v>21.25</v>
      </c>
      <c r="F17" s="3">
        <v>10.916666666666666</v>
      </c>
      <c r="G17" s="1">
        <f t="shared" si="0"/>
        <v>3.6499999999999986</v>
      </c>
    </row>
    <row r="18" spans="2:8" x14ac:dyDescent="0.25">
      <c r="B18" s="3" t="s">
        <v>7</v>
      </c>
      <c r="C18" s="3">
        <v>4</v>
      </c>
      <c r="D18" s="3">
        <v>70</v>
      </c>
      <c r="E18" s="3">
        <v>17.5</v>
      </c>
      <c r="F18" s="3">
        <v>31</v>
      </c>
      <c r="G18" s="1">
        <f t="shared" si="0"/>
        <v>-0.10000000000000142</v>
      </c>
    </row>
    <row r="19" spans="2:8" x14ac:dyDescent="0.25">
      <c r="B19" s="3" t="s">
        <v>8</v>
      </c>
      <c r="C19" s="3">
        <v>4</v>
      </c>
      <c r="D19" s="3">
        <v>112</v>
      </c>
      <c r="E19" s="3">
        <v>28</v>
      </c>
      <c r="F19" s="3">
        <v>60.666666666666664</v>
      </c>
      <c r="G19" s="1">
        <f t="shared" si="0"/>
        <v>10.399999999999999</v>
      </c>
    </row>
    <row r="20" spans="2:8" x14ac:dyDescent="0.25">
      <c r="B20" s="3"/>
      <c r="C20" s="3"/>
      <c r="D20" s="3"/>
      <c r="E20" s="3"/>
      <c r="F20" s="3"/>
      <c r="G20" s="1">
        <f t="shared" si="0"/>
        <v>-17.600000000000001</v>
      </c>
    </row>
    <row r="21" spans="2:8" x14ac:dyDescent="0.25">
      <c r="B21" s="3" t="s">
        <v>0</v>
      </c>
      <c r="C21" s="3">
        <v>5</v>
      </c>
      <c r="D21" s="3">
        <v>77</v>
      </c>
      <c r="E21" s="3">
        <v>15.4</v>
      </c>
      <c r="F21" s="3">
        <v>69.3</v>
      </c>
      <c r="G21" s="1">
        <f t="shared" si="0"/>
        <v>-2.2000000000000011</v>
      </c>
    </row>
    <row r="22" spans="2:8" x14ac:dyDescent="0.25">
      <c r="B22" s="3" t="s">
        <v>1</v>
      </c>
      <c r="C22" s="3">
        <v>5</v>
      </c>
      <c r="D22" s="3">
        <v>67</v>
      </c>
      <c r="E22" s="3">
        <v>13.4</v>
      </c>
      <c r="F22" s="3">
        <v>59.3</v>
      </c>
      <c r="G22" s="1">
        <f t="shared" si="0"/>
        <v>-4.2000000000000011</v>
      </c>
    </row>
    <row r="23" spans="2:8" x14ac:dyDescent="0.25">
      <c r="B23" s="3" t="s">
        <v>2</v>
      </c>
      <c r="C23" s="3">
        <v>5</v>
      </c>
      <c r="D23" s="3">
        <v>102</v>
      </c>
      <c r="E23" s="3">
        <v>20.399999999999999</v>
      </c>
      <c r="F23" s="3">
        <v>104.3</v>
      </c>
      <c r="G23" s="1">
        <f t="shared" si="0"/>
        <v>2.7999999999999972</v>
      </c>
    </row>
    <row r="24" spans="2:8" ht="13.8" thickBot="1" x14ac:dyDescent="0.3">
      <c r="B24" s="5" t="s">
        <v>3</v>
      </c>
      <c r="C24" s="5">
        <v>5</v>
      </c>
      <c r="D24" s="5">
        <v>106</v>
      </c>
      <c r="E24" s="5">
        <v>21.2</v>
      </c>
      <c r="F24" s="5">
        <v>67.7</v>
      </c>
      <c r="G24" s="1">
        <f t="shared" si="0"/>
        <v>3.5999999999999979</v>
      </c>
    </row>
    <row r="27" spans="2:8" ht="13.8" thickBot="1" x14ac:dyDescent="0.3">
      <c r="B27" s="1" t="s">
        <v>15</v>
      </c>
    </row>
    <row r="28" spans="2:8" x14ac:dyDescent="0.25">
      <c r="B28" s="4" t="s">
        <v>16</v>
      </c>
      <c r="C28" s="4" t="s">
        <v>17</v>
      </c>
      <c r="D28" s="4" t="s">
        <v>18</v>
      </c>
      <c r="E28" s="4" t="s">
        <v>19</v>
      </c>
      <c r="F28" s="4" t="s">
        <v>20</v>
      </c>
      <c r="G28" s="4" t="s">
        <v>21</v>
      </c>
      <c r="H28" s="4" t="s">
        <v>22</v>
      </c>
    </row>
    <row r="29" spans="2:8" x14ac:dyDescent="0.25">
      <c r="B29" s="3" t="s">
        <v>23</v>
      </c>
      <c r="C29" s="3">
        <v>1011.3</v>
      </c>
      <c r="D29" s="3">
        <v>4</v>
      </c>
      <c r="E29" s="3">
        <v>252.82499999999999</v>
      </c>
      <c r="F29" s="3">
        <v>15.875981161695435</v>
      </c>
      <c r="G29" s="3">
        <v>9.7446828146617202E-5</v>
      </c>
      <c r="H29" s="3">
        <v>3.2591667269802373</v>
      </c>
    </row>
    <row r="30" spans="2:8" x14ac:dyDescent="0.25">
      <c r="B30" s="3" t="s">
        <v>24</v>
      </c>
      <c r="C30" s="3">
        <v>216.4</v>
      </c>
      <c r="D30" s="3">
        <v>3</v>
      </c>
      <c r="E30" s="3">
        <v>72.133333333333283</v>
      </c>
      <c r="F30" s="3">
        <v>4.5295656724228088</v>
      </c>
      <c r="G30" s="3">
        <v>2.4095309670202073E-2</v>
      </c>
      <c r="H30" s="3">
        <v>3.4902948206546531</v>
      </c>
    </row>
    <row r="31" spans="2:8" x14ac:dyDescent="0.25">
      <c r="B31" s="3" t="s">
        <v>25</v>
      </c>
      <c r="C31" s="3">
        <v>191.1</v>
      </c>
      <c r="D31" s="3">
        <v>12</v>
      </c>
      <c r="E31" s="3">
        <v>15.925000000000001</v>
      </c>
      <c r="F31" s="3"/>
      <c r="G31" s="3"/>
      <c r="H31" s="3"/>
    </row>
    <row r="32" spans="2:8" x14ac:dyDescent="0.25">
      <c r="B32" s="3"/>
      <c r="C32" s="3"/>
      <c r="D32" s="3" t="s">
        <v>48</v>
      </c>
      <c r="E32" s="3">
        <f>SQRT(E31)</f>
        <v>3.9906139878469831</v>
      </c>
      <c r="F32" s="3"/>
      <c r="G32" s="3"/>
      <c r="H32" s="3"/>
    </row>
    <row r="33" spans="2:23" ht="13.8" thickBot="1" x14ac:dyDescent="0.3">
      <c r="B33" s="5" t="s">
        <v>26</v>
      </c>
      <c r="C33" s="5">
        <v>1418.8</v>
      </c>
      <c r="D33" s="5">
        <v>19</v>
      </c>
      <c r="E33" s="5"/>
      <c r="F33" s="5"/>
      <c r="G33" s="5"/>
      <c r="H33" s="5"/>
      <c r="W33" s="1" t="s">
        <v>52</v>
      </c>
    </row>
    <row r="36" spans="2:23" x14ac:dyDescent="0.25">
      <c r="C36" s="1" t="s">
        <v>43</v>
      </c>
    </row>
    <row r="37" spans="2:23" x14ac:dyDescent="0.25">
      <c r="C37" s="1" t="s">
        <v>47</v>
      </c>
    </row>
    <row r="38" spans="2:23" x14ac:dyDescent="0.25">
      <c r="C38" s="1" t="s">
        <v>44</v>
      </c>
      <c r="D38" s="1">
        <f>G12+G16+G24</f>
        <v>18.349999999999998</v>
      </c>
    </row>
    <row r="39" spans="2:23" x14ac:dyDescent="0.25">
      <c r="C39" s="1" t="s">
        <v>45</v>
      </c>
      <c r="D39" s="1">
        <f>$D$38-2*$E$32</f>
        <v>10.368772024306033</v>
      </c>
    </row>
    <row r="40" spans="2:23" x14ac:dyDescent="0.25">
      <c r="C40" s="1" t="s">
        <v>46</v>
      </c>
      <c r="D40" s="1">
        <f>$D$38+2*$E$32</f>
        <v>26.331227975693963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6"/>
  <sheetViews>
    <sheetView tabSelected="1" topLeftCell="H1" workbookViewId="0">
      <selection activeCell="U16" sqref="U16"/>
    </sheetView>
  </sheetViews>
  <sheetFormatPr defaultColWidth="9.109375" defaultRowHeight="13.2" x14ac:dyDescent="0.25"/>
  <cols>
    <col min="1" max="1" width="9.109375" style="1"/>
    <col min="2" max="2" width="17.109375" style="1" customWidth="1"/>
    <col min="3" max="3" width="12" style="1" bestFit="1" customWidth="1"/>
    <col min="4" max="4" width="6.33203125" style="1" customWidth="1"/>
    <col min="5" max="5" width="8" style="1" customWidth="1"/>
    <col min="6" max="6" width="5.6640625" style="1" customWidth="1"/>
    <col min="7" max="7" width="7.33203125" style="1" customWidth="1"/>
    <col min="8" max="8" width="13.44140625" style="1" customWidth="1"/>
    <col min="9" max="9" width="12" style="1" customWidth="1"/>
    <col min="10" max="10" width="9.109375" style="1"/>
    <col min="11" max="11" width="13.5546875" style="1" customWidth="1"/>
    <col min="12" max="16384" width="9.109375" style="1"/>
  </cols>
  <sheetData>
    <row r="1" spans="2:12" x14ac:dyDescent="0.25">
      <c r="C1" s="1" t="s">
        <v>13</v>
      </c>
      <c r="D1" s="1">
        <f>AVERAGE(D4:F12)</f>
        <v>25.037037037037038</v>
      </c>
    </row>
    <row r="2" spans="2:12" x14ac:dyDescent="0.25">
      <c r="D2" s="1" t="s">
        <v>32</v>
      </c>
    </row>
    <row r="3" spans="2:12" x14ac:dyDescent="0.25">
      <c r="D3" s="1" t="s">
        <v>28</v>
      </c>
      <c r="E3" s="1" t="s">
        <v>29</v>
      </c>
      <c r="F3" s="1" t="s">
        <v>30</v>
      </c>
      <c r="G3" s="1" t="s">
        <v>27</v>
      </c>
    </row>
    <row r="4" spans="2:12" x14ac:dyDescent="0.25">
      <c r="C4" s="1" t="s">
        <v>28</v>
      </c>
      <c r="D4" s="1">
        <v>41</v>
      </c>
      <c r="E4" s="1">
        <v>21</v>
      </c>
      <c r="F4" s="1">
        <v>10</v>
      </c>
      <c r="G4" s="1">
        <f>AVERAGE(D4:F6)-$D$1</f>
        <v>-5.5925925925925952</v>
      </c>
    </row>
    <row r="5" spans="2:12" x14ac:dyDescent="0.25">
      <c r="B5" s="1" t="s">
        <v>31</v>
      </c>
      <c r="D5" s="1">
        <v>25</v>
      </c>
      <c r="E5" s="1">
        <v>20</v>
      </c>
      <c r="F5" s="1">
        <v>11</v>
      </c>
    </row>
    <row r="6" spans="2:12" x14ac:dyDescent="0.25">
      <c r="D6" s="1">
        <v>23</v>
      </c>
      <c r="E6" s="1">
        <v>16</v>
      </c>
      <c r="F6" s="1">
        <v>8</v>
      </c>
    </row>
    <row r="7" spans="2:12" x14ac:dyDescent="0.25">
      <c r="C7" s="1" t="s">
        <v>29</v>
      </c>
      <c r="D7" s="1">
        <v>28</v>
      </c>
      <c r="E7" s="1">
        <v>28</v>
      </c>
      <c r="F7" s="1">
        <v>11</v>
      </c>
      <c r="G7" s="1">
        <f>AVERAGE(D7:F9)-$D$1</f>
        <v>-1.8148148148148167</v>
      </c>
    </row>
    <row r="8" spans="2:12" x14ac:dyDescent="0.25">
      <c r="D8" s="1">
        <v>30</v>
      </c>
      <c r="E8" s="1">
        <v>22</v>
      </c>
      <c r="F8" s="1">
        <v>22</v>
      </c>
    </row>
    <row r="9" spans="2:12" x14ac:dyDescent="0.25">
      <c r="D9" s="1">
        <v>32</v>
      </c>
      <c r="E9" s="1">
        <v>18</v>
      </c>
      <c r="F9" s="1">
        <v>18</v>
      </c>
      <c r="J9" s="3"/>
      <c r="K9" s="3"/>
      <c r="L9" s="3"/>
    </row>
    <row r="10" spans="2:12" x14ac:dyDescent="0.25">
      <c r="C10" s="1" t="s">
        <v>30</v>
      </c>
      <c r="D10" s="1">
        <v>35</v>
      </c>
      <c r="E10" s="1">
        <v>26</v>
      </c>
      <c r="F10" s="1">
        <v>21</v>
      </c>
      <c r="G10" s="1">
        <f>AVERAGE(D10:F12)-$D$1</f>
        <v>7.4074074074074048</v>
      </c>
      <c r="J10" s="3"/>
      <c r="K10" s="3"/>
      <c r="L10" s="3"/>
    </row>
    <row r="11" spans="2:12" x14ac:dyDescent="0.25">
      <c r="D11" s="1">
        <v>45</v>
      </c>
      <c r="E11" s="1">
        <v>40</v>
      </c>
      <c r="F11" s="1">
        <v>26</v>
      </c>
      <c r="J11" s="3"/>
      <c r="K11" s="3"/>
      <c r="L11" s="3"/>
    </row>
    <row r="12" spans="2:12" x14ac:dyDescent="0.25">
      <c r="D12" s="1">
        <v>47</v>
      </c>
      <c r="E12" s="1">
        <v>32</v>
      </c>
      <c r="F12" s="1">
        <v>20</v>
      </c>
    </row>
    <row r="13" spans="2:12" x14ac:dyDescent="0.25">
      <c r="C13" s="1" t="s">
        <v>27</v>
      </c>
      <c r="D13" s="1">
        <f>AVERAGE(D4:D12)-$D$1</f>
        <v>8.9629629629629619</v>
      </c>
      <c r="E13" s="1">
        <f>AVERAGE(E4:E12)-$D$1</f>
        <v>-0.25925925925925952</v>
      </c>
      <c r="F13" s="1">
        <f>AVERAGE(F4:F12)-$D$1</f>
        <v>-8.7037037037037059</v>
      </c>
    </row>
    <row r="14" spans="2:12" x14ac:dyDescent="0.25">
      <c r="B14" s="1" t="s">
        <v>33</v>
      </c>
    </row>
    <row r="16" spans="2:12" x14ac:dyDescent="0.25">
      <c r="B16" s="1" t="s">
        <v>10</v>
      </c>
      <c r="C16" s="1" t="s">
        <v>28</v>
      </c>
      <c r="D16" s="1" t="s">
        <v>29</v>
      </c>
      <c r="E16" s="1" t="s">
        <v>30</v>
      </c>
      <c r="F16" s="1" t="s">
        <v>26</v>
      </c>
    </row>
    <row r="17" spans="2:11" ht="13.8" thickBot="1" x14ac:dyDescent="0.3">
      <c r="B17" s="2" t="s">
        <v>28</v>
      </c>
      <c r="C17" s="2"/>
      <c r="D17" s="2"/>
      <c r="E17" s="2"/>
      <c r="F17" s="2"/>
    </row>
    <row r="18" spans="2:11" x14ac:dyDescent="0.25">
      <c r="B18" s="3" t="s">
        <v>11</v>
      </c>
      <c r="C18" s="3">
        <v>3</v>
      </c>
      <c r="D18" s="3">
        <v>3</v>
      </c>
      <c r="E18" s="3">
        <v>3</v>
      </c>
      <c r="F18" s="3">
        <v>9</v>
      </c>
    </row>
    <row r="19" spans="2:11" x14ac:dyDescent="0.25">
      <c r="B19" s="3" t="s">
        <v>12</v>
      </c>
      <c r="C19" s="3">
        <v>89</v>
      </c>
      <c r="D19" s="3">
        <v>57</v>
      </c>
      <c r="E19" s="3">
        <v>29</v>
      </c>
      <c r="F19" s="3">
        <v>175</v>
      </c>
      <c r="I19" s="1" t="s">
        <v>37</v>
      </c>
      <c r="J19" s="1" t="s">
        <v>38</v>
      </c>
      <c r="K19" s="1" t="s">
        <v>39</v>
      </c>
    </row>
    <row r="20" spans="2:11" x14ac:dyDescent="0.25">
      <c r="B20" s="3" t="s">
        <v>13</v>
      </c>
      <c r="C20" s="3">
        <v>29.666666666666668</v>
      </c>
      <c r="D20" s="3">
        <v>19</v>
      </c>
      <c r="E20" s="3">
        <v>9.6666666666666661</v>
      </c>
      <c r="F20" s="3">
        <v>19.444444444444443</v>
      </c>
      <c r="H20" s="1" t="s">
        <v>40</v>
      </c>
      <c r="I20" s="3">
        <f>AVERAGE(D4:D6)</f>
        <v>29.666666666666668</v>
      </c>
      <c r="J20" s="3">
        <f t="shared" ref="J20:K20" si="0">AVERAGE(E4:E6)</f>
        <v>19</v>
      </c>
      <c r="K20" s="3">
        <f t="shared" si="0"/>
        <v>9.6666666666666661</v>
      </c>
    </row>
    <row r="21" spans="2:11" x14ac:dyDescent="0.25">
      <c r="B21" s="3" t="s">
        <v>14</v>
      </c>
      <c r="C21" s="3">
        <v>97.333333333333258</v>
      </c>
      <c r="D21" s="3">
        <v>7</v>
      </c>
      <c r="E21" s="3">
        <v>2.3333333333333428</v>
      </c>
      <c r="F21" s="3">
        <v>101.77777777777777</v>
      </c>
      <c r="H21" s="1" t="s">
        <v>41</v>
      </c>
      <c r="I21" s="3">
        <f>AVERAGE(D7:D9)</f>
        <v>30</v>
      </c>
      <c r="J21" s="3">
        <f t="shared" ref="J21:K21" si="1">AVERAGE(E7:E9)</f>
        <v>22.666666666666668</v>
      </c>
      <c r="K21" s="3">
        <f t="shared" si="1"/>
        <v>17</v>
      </c>
    </row>
    <row r="22" spans="2:11" x14ac:dyDescent="0.25">
      <c r="B22" s="3"/>
      <c r="C22" s="3"/>
      <c r="D22" s="3"/>
      <c r="E22" s="3"/>
      <c r="F22" s="3"/>
      <c r="H22" s="1" t="s">
        <v>42</v>
      </c>
      <c r="I22" s="3">
        <f>AVERAGE(D10:D12)</f>
        <v>42.333333333333336</v>
      </c>
      <c r="J22" s="3">
        <f t="shared" ref="J22:K22" si="2">AVERAGE(E10:E12)</f>
        <v>32.666666666666664</v>
      </c>
      <c r="K22" s="3">
        <f t="shared" si="2"/>
        <v>22.333333333333332</v>
      </c>
    </row>
    <row r="23" spans="2:11" ht="13.8" thickBot="1" x14ac:dyDescent="0.3">
      <c r="B23" s="2" t="s">
        <v>29</v>
      </c>
      <c r="C23" s="2"/>
      <c r="D23" s="2"/>
      <c r="E23" s="2"/>
      <c r="F23" s="2"/>
    </row>
    <row r="24" spans="2:11" x14ac:dyDescent="0.25">
      <c r="B24" s="3" t="s">
        <v>11</v>
      </c>
      <c r="C24" s="3">
        <v>3</v>
      </c>
      <c r="D24" s="3">
        <v>3</v>
      </c>
      <c r="E24" s="3">
        <v>3</v>
      </c>
      <c r="F24" s="3">
        <v>9</v>
      </c>
    </row>
    <row r="25" spans="2:11" x14ac:dyDescent="0.25">
      <c r="B25" s="3" t="s">
        <v>12</v>
      </c>
      <c r="C25" s="3">
        <v>90</v>
      </c>
      <c r="D25" s="3">
        <v>68</v>
      </c>
      <c r="E25" s="3">
        <v>51</v>
      </c>
      <c r="F25" s="3">
        <v>209</v>
      </c>
    </row>
    <row r="26" spans="2:11" x14ac:dyDescent="0.25">
      <c r="B26" s="3" t="s">
        <v>13</v>
      </c>
      <c r="C26" s="3">
        <v>30</v>
      </c>
      <c r="D26" s="3">
        <v>22.666666666666668</v>
      </c>
      <c r="E26" s="3">
        <v>17</v>
      </c>
      <c r="F26" s="3">
        <v>23.222222222222221</v>
      </c>
    </row>
    <row r="27" spans="2:11" x14ac:dyDescent="0.25">
      <c r="B27" s="3" t="s">
        <v>14</v>
      </c>
      <c r="C27" s="3">
        <v>4</v>
      </c>
      <c r="D27" s="3">
        <v>25.333333333333371</v>
      </c>
      <c r="E27" s="3">
        <v>31</v>
      </c>
      <c r="F27" s="3">
        <v>46.944444444444457</v>
      </c>
    </row>
    <row r="28" spans="2:11" x14ac:dyDescent="0.25">
      <c r="B28" s="3"/>
      <c r="C28" s="3"/>
      <c r="D28" s="3"/>
      <c r="E28" s="3"/>
      <c r="F28" s="3"/>
    </row>
    <row r="29" spans="2:11" ht="13.8" thickBot="1" x14ac:dyDescent="0.3">
      <c r="B29" s="2" t="s">
        <v>30</v>
      </c>
      <c r="C29" s="2"/>
      <c r="D29" s="2"/>
      <c r="E29" s="2"/>
      <c r="F29" s="2"/>
    </row>
    <row r="30" spans="2:11" x14ac:dyDescent="0.25">
      <c r="B30" s="3" t="s">
        <v>11</v>
      </c>
      <c r="C30" s="3">
        <v>3</v>
      </c>
      <c r="D30" s="3">
        <v>3</v>
      </c>
      <c r="E30" s="3">
        <v>3</v>
      </c>
      <c r="F30" s="3">
        <v>9</v>
      </c>
    </row>
    <row r="31" spans="2:11" x14ac:dyDescent="0.25">
      <c r="B31" s="3" t="s">
        <v>12</v>
      </c>
      <c r="C31" s="3">
        <v>127</v>
      </c>
      <c r="D31" s="3">
        <v>98</v>
      </c>
      <c r="E31" s="3">
        <v>67</v>
      </c>
      <c r="F31" s="3">
        <v>292</v>
      </c>
    </row>
    <row r="32" spans="2:11" x14ac:dyDescent="0.25">
      <c r="B32" s="3" t="s">
        <v>13</v>
      </c>
      <c r="C32" s="3">
        <v>42.333333333333336</v>
      </c>
      <c r="D32" s="3">
        <v>32.666666666666664</v>
      </c>
      <c r="E32" s="3">
        <v>22.333333333333332</v>
      </c>
      <c r="F32" s="3">
        <v>32.444444444444443</v>
      </c>
    </row>
    <row r="33" spans="2:9" x14ac:dyDescent="0.25">
      <c r="B33" s="3" t="s">
        <v>14</v>
      </c>
      <c r="C33" s="3">
        <v>41.333333333333485</v>
      </c>
      <c r="D33" s="3">
        <v>49.333333333333258</v>
      </c>
      <c r="E33" s="3">
        <v>10.333333333333371</v>
      </c>
      <c r="F33" s="3">
        <v>100.27777777777783</v>
      </c>
    </row>
    <row r="34" spans="2:9" x14ac:dyDescent="0.25">
      <c r="B34" s="3"/>
      <c r="C34" s="3"/>
      <c r="D34" s="3"/>
      <c r="E34" s="3"/>
      <c r="F34" s="3"/>
    </row>
    <row r="35" spans="2:9" ht="13.8" thickBot="1" x14ac:dyDescent="0.3">
      <c r="B35" s="2" t="s">
        <v>26</v>
      </c>
      <c r="C35" s="2"/>
      <c r="D35" s="2"/>
      <c r="E35" s="2"/>
      <c r="F35" s="2"/>
    </row>
    <row r="36" spans="2:9" x14ac:dyDescent="0.25">
      <c r="B36" s="3" t="s">
        <v>11</v>
      </c>
      <c r="C36" s="3">
        <v>9</v>
      </c>
      <c r="D36" s="3">
        <v>9</v>
      </c>
      <c r="E36" s="3">
        <v>9</v>
      </c>
      <c r="F36" s="3"/>
    </row>
    <row r="37" spans="2:9" x14ac:dyDescent="0.25">
      <c r="B37" s="3" t="s">
        <v>12</v>
      </c>
      <c r="C37" s="3">
        <v>306</v>
      </c>
      <c r="D37" s="3">
        <v>223</v>
      </c>
      <c r="E37" s="3">
        <v>147</v>
      </c>
      <c r="F37" s="3"/>
    </row>
    <row r="38" spans="2:9" x14ac:dyDescent="0.25">
      <c r="B38" s="3" t="s">
        <v>13</v>
      </c>
      <c r="C38" s="3">
        <v>34</v>
      </c>
      <c r="D38" s="3">
        <v>24.777777777777779</v>
      </c>
      <c r="E38" s="3">
        <v>16.333333333333332</v>
      </c>
      <c r="F38" s="3"/>
    </row>
    <row r="39" spans="2:9" x14ac:dyDescent="0.25">
      <c r="B39" s="3" t="s">
        <v>14</v>
      </c>
      <c r="C39" s="3">
        <v>74.75</v>
      </c>
      <c r="D39" s="3">
        <v>57.944444444444457</v>
      </c>
      <c r="E39" s="3">
        <v>41.25</v>
      </c>
      <c r="F39" s="3"/>
    </row>
    <row r="40" spans="2:9" x14ac:dyDescent="0.25">
      <c r="B40" s="3"/>
      <c r="C40" s="3"/>
      <c r="D40" s="3"/>
      <c r="E40" s="3"/>
      <c r="F40" s="3"/>
    </row>
    <row r="42" spans="2:9" ht="13.8" thickBot="1" x14ac:dyDescent="0.3">
      <c r="B42" s="1" t="s">
        <v>15</v>
      </c>
    </row>
    <row r="43" spans="2:9" x14ac:dyDescent="0.25">
      <c r="B43" s="4" t="s">
        <v>16</v>
      </c>
      <c r="C43" s="4" t="s">
        <v>17</v>
      </c>
      <c r="D43" s="4" t="s">
        <v>18</v>
      </c>
      <c r="E43" s="4" t="s">
        <v>19</v>
      </c>
      <c r="F43" s="4" t="s">
        <v>20</v>
      </c>
      <c r="G43" s="4" t="s">
        <v>21</v>
      </c>
      <c r="H43" s="4" t="s">
        <v>22</v>
      </c>
      <c r="I43" s="4" t="s">
        <v>22</v>
      </c>
    </row>
    <row r="44" spans="2:9" x14ac:dyDescent="0.25">
      <c r="B44" s="3" t="s">
        <v>34</v>
      </c>
      <c r="C44" s="3">
        <v>804.9629629629635</v>
      </c>
      <c r="D44" s="3">
        <v>2</v>
      </c>
      <c r="E44" s="3">
        <v>402.48148148148175</v>
      </c>
      <c r="F44" s="3">
        <v>13.516169154228864</v>
      </c>
      <c r="G44" s="3">
        <v>2.6045461731506216E-4</v>
      </c>
      <c r="H44" s="3">
        <v>3.5545610899134772</v>
      </c>
      <c r="I44" s="3">
        <v>3.5545610899134772</v>
      </c>
    </row>
    <row r="45" spans="2:9" x14ac:dyDescent="0.25">
      <c r="B45" s="3" t="s">
        <v>24</v>
      </c>
      <c r="C45" s="3">
        <v>1405.4074074074088</v>
      </c>
      <c r="D45" s="3">
        <v>2</v>
      </c>
      <c r="E45" s="3">
        <v>702.70370370370438</v>
      </c>
      <c r="F45" s="3">
        <v>23.598258706467682</v>
      </c>
      <c r="G45" s="3">
        <v>9.320365985164733E-6</v>
      </c>
      <c r="H45" s="3">
        <v>3.5545610899134772</v>
      </c>
      <c r="I45" s="3">
        <v>3.5545610899134772</v>
      </c>
    </row>
    <row r="46" spans="2:9" x14ac:dyDescent="0.25">
      <c r="B46" s="3" t="s">
        <v>35</v>
      </c>
      <c r="C46" s="3">
        <v>50.592592592591245</v>
      </c>
      <c r="D46" s="3">
        <v>4</v>
      </c>
      <c r="E46" s="3">
        <v>12.648148148147811</v>
      </c>
      <c r="F46" s="3">
        <v>0.4247512437810832</v>
      </c>
      <c r="G46" s="3">
        <v>0.78877694298176759</v>
      </c>
      <c r="H46" s="3">
        <v>2.9277487101353472</v>
      </c>
      <c r="I46" s="3">
        <v>2.9277487101353472</v>
      </c>
    </row>
    <row r="47" spans="2:9" x14ac:dyDescent="0.25">
      <c r="B47" s="3" t="s">
        <v>36</v>
      </c>
      <c r="C47" s="3">
        <v>536</v>
      </c>
      <c r="D47" s="3">
        <v>18</v>
      </c>
      <c r="E47" s="3">
        <v>29.777777777777779</v>
      </c>
      <c r="F47" s="3"/>
      <c r="G47" s="3"/>
      <c r="H47" s="3"/>
      <c r="I47" s="3"/>
    </row>
    <row r="48" spans="2:9" x14ac:dyDescent="0.25">
      <c r="B48" s="3"/>
      <c r="C48" s="3"/>
      <c r="D48" s="3"/>
      <c r="E48" s="3"/>
      <c r="F48" s="3"/>
      <c r="G48" s="3"/>
      <c r="H48" s="3"/>
      <c r="I48" s="3"/>
    </row>
    <row r="49" spans="2:9" ht="13.8" thickBot="1" x14ac:dyDescent="0.3">
      <c r="B49" s="5" t="s">
        <v>26</v>
      </c>
      <c r="C49" s="5">
        <v>2796.9629629629635</v>
      </c>
      <c r="D49" s="5">
        <v>26</v>
      </c>
      <c r="E49" s="5"/>
      <c r="F49" s="5"/>
      <c r="G49" s="5"/>
      <c r="H49" s="5"/>
      <c r="I49" s="5"/>
    </row>
    <row r="51" spans="2:9" x14ac:dyDescent="0.25">
      <c r="D51" s="1" t="s">
        <v>50</v>
      </c>
      <c r="E51" s="1">
        <f>SQRT(E47)</f>
        <v>5.4569018479149669</v>
      </c>
    </row>
    <row r="52" spans="2:9" x14ac:dyDescent="0.25">
      <c r="D52" s="1" t="s">
        <v>41</v>
      </c>
    </row>
    <row r="53" spans="2:9" x14ac:dyDescent="0.25">
      <c r="D53" s="1" t="s">
        <v>39</v>
      </c>
    </row>
    <row r="54" spans="2:9" x14ac:dyDescent="0.25">
      <c r="D54" s="1" t="s">
        <v>44</v>
      </c>
      <c r="E54" s="1">
        <f>D1+G7+F13</f>
        <v>14.518518518518515</v>
      </c>
    </row>
    <row r="55" spans="2:9" x14ac:dyDescent="0.25">
      <c r="D55" s="1" t="s">
        <v>49</v>
      </c>
      <c r="E55" s="1">
        <f>$E$54-2*$E$51</f>
        <v>3.6047148226885817</v>
      </c>
    </row>
    <row r="56" spans="2:9" x14ac:dyDescent="0.25">
      <c r="D56" s="1" t="s">
        <v>46</v>
      </c>
      <c r="E56" s="1">
        <f>$E$54+2*$E$51</f>
        <v>25.432322214348449</v>
      </c>
    </row>
  </sheetData>
  <phoneticPr fontId="0" type="noConversion"/>
  <printOptions headings="1" gridLines="1"/>
  <pageMargins left="0.75" right="0.75" top="1" bottom="1" header="0.5" footer="0.5"/>
  <pageSetup scale="8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L51"/>
  <sheetViews>
    <sheetView topLeftCell="C7" workbookViewId="0">
      <selection activeCell="I21" sqref="I21"/>
    </sheetView>
  </sheetViews>
  <sheetFormatPr defaultColWidth="9.109375" defaultRowHeight="13.2" x14ac:dyDescent="0.25"/>
  <cols>
    <col min="1" max="2" width="9.109375" style="1"/>
    <col min="3" max="3" width="24.33203125" style="1" customWidth="1"/>
    <col min="4" max="4" width="7.6640625" style="1" customWidth="1"/>
    <col min="5" max="5" width="6.33203125" style="1" customWidth="1"/>
    <col min="6" max="6" width="6.6640625" style="1" customWidth="1"/>
    <col min="7" max="7" width="6.44140625" style="1" customWidth="1"/>
    <col min="8" max="8" width="8.88671875" style="1" customWidth="1"/>
    <col min="9" max="9" width="8.5546875" style="1" customWidth="1"/>
    <col min="10" max="10" width="13.109375" style="1" customWidth="1"/>
    <col min="11" max="16384" width="9.109375" style="1"/>
  </cols>
  <sheetData>
    <row r="2" spans="3:7" x14ac:dyDescent="0.25">
      <c r="F2" s="1" t="s">
        <v>32</v>
      </c>
    </row>
    <row r="4" spans="3:7" x14ac:dyDescent="0.25">
      <c r="E4" s="1" t="s">
        <v>28</v>
      </c>
      <c r="F4" s="1" t="s">
        <v>29</v>
      </c>
      <c r="G4" s="1" t="s">
        <v>30</v>
      </c>
    </row>
    <row r="5" spans="3:7" x14ac:dyDescent="0.25">
      <c r="D5" s="1" t="s">
        <v>28</v>
      </c>
      <c r="E5" s="1">
        <v>41</v>
      </c>
      <c r="F5" s="1">
        <v>21</v>
      </c>
      <c r="G5" s="1">
        <v>15</v>
      </c>
    </row>
    <row r="6" spans="3:7" x14ac:dyDescent="0.25">
      <c r="C6" s="1" t="s">
        <v>31</v>
      </c>
      <c r="E6" s="1">
        <v>25</v>
      </c>
      <c r="F6" s="1">
        <v>20</v>
      </c>
      <c r="G6" s="1">
        <v>14</v>
      </c>
    </row>
    <row r="7" spans="3:7" x14ac:dyDescent="0.25">
      <c r="E7" s="1">
        <v>23</v>
      </c>
      <c r="F7" s="1">
        <v>16</v>
      </c>
      <c r="G7" s="1">
        <v>13</v>
      </c>
    </row>
    <row r="8" spans="3:7" x14ac:dyDescent="0.25">
      <c r="D8" s="1" t="s">
        <v>29</v>
      </c>
      <c r="E8" s="1">
        <v>28</v>
      </c>
      <c r="F8" s="1">
        <v>28</v>
      </c>
      <c r="G8" s="1">
        <v>14</v>
      </c>
    </row>
    <row r="9" spans="3:7" x14ac:dyDescent="0.25">
      <c r="E9" s="1">
        <v>30</v>
      </c>
      <c r="F9" s="1">
        <v>22</v>
      </c>
      <c r="G9" s="1">
        <v>13</v>
      </c>
    </row>
    <row r="10" spans="3:7" x14ac:dyDescent="0.25">
      <c r="E10" s="1">
        <v>32</v>
      </c>
      <c r="F10" s="1">
        <v>18</v>
      </c>
      <c r="G10" s="1">
        <v>12</v>
      </c>
    </row>
    <row r="11" spans="3:7" x14ac:dyDescent="0.25">
      <c r="D11" s="1" t="s">
        <v>30</v>
      </c>
      <c r="E11" s="1">
        <v>50</v>
      </c>
      <c r="F11" s="1">
        <v>34</v>
      </c>
      <c r="G11" s="1">
        <v>13</v>
      </c>
    </row>
    <row r="12" spans="3:7" x14ac:dyDescent="0.25">
      <c r="E12" s="1">
        <v>51</v>
      </c>
      <c r="F12" s="1">
        <v>40</v>
      </c>
      <c r="G12" s="1">
        <v>13</v>
      </c>
    </row>
    <row r="13" spans="3:7" x14ac:dyDescent="0.25">
      <c r="E13" s="1">
        <v>52</v>
      </c>
      <c r="F13" s="1">
        <v>32</v>
      </c>
      <c r="G13" s="1">
        <v>13</v>
      </c>
    </row>
    <row r="15" spans="3:7" x14ac:dyDescent="0.25">
      <c r="C15" s="1" t="s">
        <v>33</v>
      </c>
    </row>
    <row r="17" spans="3:12" x14ac:dyDescent="0.25">
      <c r="C17" s="1" t="s">
        <v>10</v>
      </c>
      <c r="D17" s="1" t="s">
        <v>28</v>
      </c>
      <c r="E17" s="1" t="s">
        <v>29</v>
      </c>
      <c r="F17" s="1" t="s">
        <v>30</v>
      </c>
      <c r="G17" s="1" t="s">
        <v>26</v>
      </c>
    </row>
    <row r="18" spans="3:12" ht="13.8" thickBot="1" x14ac:dyDescent="0.3">
      <c r="C18" s="2" t="s">
        <v>28</v>
      </c>
      <c r="D18" s="2"/>
      <c r="E18" s="2"/>
      <c r="F18" s="2"/>
      <c r="G18" s="2"/>
    </row>
    <row r="19" spans="3:12" x14ac:dyDescent="0.25">
      <c r="C19" s="3" t="s">
        <v>11</v>
      </c>
      <c r="D19" s="3">
        <v>3</v>
      </c>
      <c r="E19" s="3">
        <v>3</v>
      </c>
      <c r="F19" s="3">
        <v>3</v>
      </c>
      <c r="G19" s="3">
        <v>9</v>
      </c>
    </row>
    <row r="20" spans="3:12" x14ac:dyDescent="0.25">
      <c r="C20" s="3" t="s">
        <v>12</v>
      </c>
      <c r="D20" s="3">
        <v>89</v>
      </c>
      <c r="E20" s="3">
        <v>57</v>
      </c>
      <c r="F20" s="3">
        <v>42</v>
      </c>
      <c r="G20" s="3">
        <v>188</v>
      </c>
      <c r="I20" s="1" t="s">
        <v>37</v>
      </c>
      <c r="J20" s="1" t="s">
        <v>38</v>
      </c>
      <c r="K20" s="1" t="s">
        <v>39</v>
      </c>
    </row>
    <row r="21" spans="3:12" x14ac:dyDescent="0.25">
      <c r="C21" s="3" t="s">
        <v>13</v>
      </c>
      <c r="D21" s="3">
        <v>29.666666666666668</v>
      </c>
      <c r="E21" s="3">
        <v>19</v>
      </c>
      <c r="F21" s="3">
        <v>14</v>
      </c>
      <c r="G21" s="3">
        <v>20.888888888888889</v>
      </c>
      <c r="H21" s="1" t="s">
        <v>40</v>
      </c>
      <c r="I21" s="3">
        <v>29.666666666666668</v>
      </c>
      <c r="J21" s="3">
        <v>19</v>
      </c>
      <c r="K21" s="3">
        <v>14</v>
      </c>
    </row>
    <row r="22" spans="3:12" x14ac:dyDescent="0.25">
      <c r="C22" s="3" t="s">
        <v>14</v>
      </c>
      <c r="D22" s="3">
        <v>97.333333333333258</v>
      </c>
      <c r="E22" s="3">
        <v>7</v>
      </c>
      <c r="F22" s="3">
        <v>1</v>
      </c>
      <c r="G22" s="3">
        <v>74.361111111111086</v>
      </c>
      <c r="H22" s="1" t="s">
        <v>41</v>
      </c>
      <c r="I22" s="3">
        <v>30</v>
      </c>
      <c r="J22" s="3">
        <v>22.666666666666668</v>
      </c>
      <c r="K22" s="3">
        <v>13</v>
      </c>
    </row>
    <row r="23" spans="3:12" x14ac:dyDescent="0.25">
      <c r="C23" s="3"/>
      <c r="D23" s="3"/>
      <c r="E23" s="3"/>
      <c r="F23" s="3"/>
      <c r="G23" s="3"/>
      <c r="H23" s="1" t="s">
        <v>42</v>
      </c>
      <c r="I23" s="3">
        <v>51</v>
      </c>
      <c r="J23" s="3">
        <v>35.333333333333336</v>
      </c>
      <c r="K23" s="3">
        <v>13</v>
      </c>
      <c r="L23" s="3"/>
    </row>
    <row r="24" spans="3:12" ht="13.8" thickBot="1" x14ac:dyDescent="0.3">
      <c r="C24" s="2" t="s">
        <v>29</v>
      </c>
      <c r="D24" s="2"/>
      <c r="E24" s="2"/>
      <c r="F24" s="2"/>
      <c r="G24" s="2"/>
    </row>
    <row r="25" spans="3:12" x14ac:dyDescent="0.25">
      <c r="C25" s="3" t="s">
        <v>11</v>
      </c>
      <c r="D25" s="3">
        <v>3</v>
      </c>
      <c r="E25" s="3">
        <v>3</v>
      </c>
      <c r="F25" s="3">
        <v>3</v>
      </c>
      <c r="G25" s="3">
        <v>9</v>
      </c>
    </row>
    <row r="26" spans="3:12" x14ac:dyDescent="0.25">
      <c r="C26" s="3" t="s">
        <v>12</v>
      </c>
      <c r="D26" s="3">
        <v>90</v>
      </c>
      <c r="E26" s="3">
        <v>68</v>
      </c>
      <c r="F26" s="3">
        <v>39</v>
      </c>
      <c r="G26" s="3">
        <v>197</v>
      </c>
    </row>
    <row r="27" spans="3:12" x14ac:dyDescent="0.25">
      <c r="C27" s="3" t="s">
        <v>13</v>
      </c>
      <c r="D27" s="3">
        <v>30</v>
      </c>
      <c r="E27" s="3">
        <v>22.666666666666668</v>
      </c>
      <c r="F27" s="3">
        <v>13</v>
      </c>
      <c r="G27" s="3">
        <v>21.888888888888889</v>
      </c>
    </row>
    <row r="28" spans="3:12" x14ac:dyDescent="0.25">
      <c r="C28" s="3" t="s">
        <v>14</v>
      </c>
      <c r="D28" s="3">
        <v>4</v>
      </c>
      <c r="E28" s="3">
        <v>25.333333333333371</v>
      </c>
      <c r="F28" s="3">
        <v>1</v>
      </c>
      <c r="G28" s="3">
        <v>62.111111111111086</v>
      </c>
    </row>
    <row r="29" spans="3:12" x14ac:dyDescent="0.25">
      <c r="C29" s="3"/>
      <c r="D29" s="3"/>
      <c r="E29" s="3"/>
      <c r="F29" s="3"/>
      <c r="G29" s="3"/>
    </row>
    <row r="30" spans="3:12" ht="13.8" thickBot="1" x14ac:dyDescent="0.3">
      <c r="C30" s="2" t="s">
        <v>30</v>
      </c>
      <c r="D30" s="2"/>
      <c r="E30" s="2"/>
      <c r="F30" s="2"/>
      <c r="G30" s="2"/>
    </row>
    <row r="31" spans="3:12" x14ac:dyDescent="0.25">
      <c r="C31" s="3" t="s">
        <v>11</v>
      </c>
      <c r="D31" s="3">
        <v>3</v>
      </c>
      <c r="E31" s="3">
        <v>3</v>
      </c>
      <c r="F31" s="3">
        <v>3</v>
      </c>
      <c r="G31" s="3">
        <v>9</v>
      </c>
    </row>
    <row r="32" spans="3:12" x14ac:dyDescent="0.25">
      <c r="C32" s="3" t="s">
        <v>12</v>
      </c>
      <c r="D32" s="3">
        <v>153</v>
      </c>
      <c r="E32" s="3">
        <v>106</v>
      </c>
      <c r="F32" s="3">
        <v>39</v>
      </c>
      <c r="G32" s="3">
        <v>298</v>
      </c>
    </row>
    <row r="33" spans="3:9" x14ac:dyDescent="0.25">
      <c r="C33" s="3" t="s">
        <v>13</v>
      </c>
      <c r="D33" s="3">
        <v>51</v>
      </c>
      <c r="E33" s="3">
        <v>35.333333333333336</v>
      </c>
      <c r="F33" s="3">
        <v>13</v>
      </c>
      <c r="G33" s="3">
        <v>33.111111111111114</v>
      </c>
    </row>
    <row r="34" spans="3:9" x14ac:dyDescent="0.25">
      <c r="C34" s="3" t="s">
        <v>14</v>
      </c>
      <c r="D34" s="3">
        <v>1</v>
      </c>
      <c r="E34" s="3">
        <v>17.333333333333258</v>
      </c>
      <c r="F34" s="3">
        <v>0</v>
      </c>
      <c r="G34" s="3">
        <v>278.11111111111109</v>
      </c>
    </row>
    <row r="35" spans="3:9" x14ac:dyDescent="0.25">
      <c r="C35" s="3"/>
      <c r="D35" s="3"/>
      <c r="E35" s="3"/>
      <c r="F35" s="3"/>
      <c r="G35" s="3"/>
    </row>
    <row r="36" spans="3:9" ht="13.8" thickBot="1" x14ac:dyDescent="0.3">
      <c r="C36" s="2" t="s">
        <v>26</v>
      </c>
      <c r="D36" s="2"/>
      <c r="E36" s="2"/>
      <c r="F36" s="2"/>
      <c r="G36" s="2"/>
    </row>
    <row r="37" spans="3:9" x14ac:dyDescent="0.25">
      <c r="C37" s="3" t="s">
        <v>11</v>
      </c>
      <c r="D37" s="3">
        <v>9</v>
      </c>
      <c r="E37" s="3">
        <v>9</v>
      </c>
      <c r="F37" s="3">
        <v>9</v>
      </c>
      <c r="G37" s="3"/>
    </row>
    <row r="38" spans="3:9" x14ac:dyDescent="0.25">
      <c r="C38" s="3" t="s">
        <v>12</v>
      </c>
      <c r="D38" s="3">
        <v>332</v>
      </c>
      <c r="E38" s="3">
        <v>231</v>
      </c>
      <c r="F38" s="3">
        <v>120</v>
      </c>
      <c r="G38" s="3"/>
    </row>
    <row r="39" spans="3:9" x14ac:dyDescent="0.25">
      <c r="C39" s="3" t="s">
        <v>13</v>
      </c>
      <c r="D39" s="3">
        <v>36.888888888888886</v>
      </c>
      <c r="E39" s="3">
        <v>25.666666666666668</v>
      </c>
      <c r="F39" s="3">
        <v>13.333333333333334</v>
      </c>
      <c r="G39" s="3"/>
    </row>
    <row r="40" spans="3:9" x14ac:dyDescent="0.25">
      <c r="C40" s="3" t="s">
        <v>14</v>
      </c>
      <c r="D40" s="3">
        <v>137.61111111111109</v>
      </c>
      <c r="E40" s="3">
        <v>67.5</v>
      </c>
      <c r="F40" s="3">
        <v>0.75</v>
      </c>
      <c r="G40" s="3"/>
    </row>
    <row r="41" spans="3:9" x14ac:dyDescent="0.25">
      <c r="C41" s="3"/>
      <c r="D41" s="3"/>
      <c r="E41" s="3"/>
      <c r="F41" s="3"/>
      <c r="G41" s="3"/>
    </row>
    <row r="43" spans="3:9" ht="13.8" thickBot="1" x14ac:dyDescent="0.3">
      <c r="C43" s="1" t="s">
        <v>15</v>
      </c>
    </row>
    <row r="44" spans="3:9" x14ac:dyDescent="0.25">
      <c r="C44" s="4" t="s">
        <v>16</v>
      </c>
      <c r="D44" s="4" t="s">
        <v>17</v>
      </c>
      <c r="E44" s="4" t="s">
        <v>18</v>
      </c>
      <c r="F44" s="4" t="s">
        <v>19</v>
      </c>
      <c r="G44" s="4" t="s">
        <v>20</v>
      </c>
      <c r="H44" s="4" t="s">
        <v>21</v>
      </c>
      <c r="I44" s="4" t="s">
        <v>22</v>
      </c>
    </row>
    <row r="45" spans="3:9" x14ac:dyDescent="0.25">
      <c r="C45" s="3" t="s">
        <v>34</v>
      </c>
      <c r="D45" s="3">
        <v>828.9629629629635</v>
      </c>
      <c r="E45" s="3">
        <v>2</v>
      </c>
      <c r="F45" s="3">
        <v>414.48148148148175</v>
      </c>
      <c r="G45" s="3">
        <v>24.222943722943739</v>
      </c>
      <c r="H45" s="3">
        <v>7.8566895033784469E-6</v>
      </c>
      <c r="I45" s="3">
        <v>3.5545610899134772</v>
      </c>
    </row>
    <row r="46" spans="3:9" x14ac:dyDescent="0.25">
      <c r="C46" s="3" t="s">
        <v>24</v>
      </c>
      <c r="D46" s="3">
        <v>2498.7407407407409</v>
      </c>
      <c r="E46" s="3">
        <v>2</v>
      </c>
      <c r="F46" s="3">
        <v>1249.3703703703704</v>
      </c>
      <c r="G46" s="3">
        <v>73.015151515151516</v>
      </c>
      <c r="H46" s="3">
        <v>2.3074683936500397E-9</v>
      </c>
      <c r="I46" s="3">
        <v>3.5545610899134772</v>
      </c>
    </row>
    <row r="47" spans="3:9" x14ac:dyDescent="0.25">
      <c r="C47" s="3" t="s">
        <v>35</v>
      </c>
      <c r="D47" s="3">
        <v>509.92592592592337</v>
      </c>
      <c r="E47" s="3">
        <v>4</v>
      </c>
      <c r="F47" s="3">
        <v>127.48148148148084</v>
      </c>
      <c r="G47" s="3">
        <v>7.4502164502164128</v>
      </c>
      <c r="H47" s="3">
        <v>1.0064539262817965E-3</v>
      </c>
      <c r="I47" s="3">
        <v>2.9277487101353472</v>
      </c>
    </row>
    <row r="48" spans="3:9" x14ac:dyDescent="0.25">
      <c r="C48" s="3" t="s">
        <v>36</v>
      </c>
      <c r="D48" s="3">
        <v>308</v>
      </c>
      <c r="E48" s="3">
        <v>18</v>
      </c>
      <c r="F48" s="3">
        <v>17.111111111111111</v>
      </c>
      <c r="G48" s="3"/>
      <c r="H48" s="3"/>
      <c r="I48" s="3"/>
    </row>
    <row r="49" spans="3:9" x14ac:dyDescent="0.25">
      <c r="C49" s="3"/>
      <c r="D49" s="3"/>
      <c r="E49" s="3"/>
      <c r="F49" s="3"/>
      <c r="G49" s="3"/>
      <c r="H49" s="3"/>
      <c r="I49" s="3"/>
    </row>
    <row r="50" spans="3:9" ht="13.8" thickBot="1" x14ac:dyDescent="0.3">
      <c r="C50" s="5" t="s">
        <v>26</v>
      </c>
      <c r="D50" s="5">
        <v>4145.6296296296314</v>
      </c>
      <c r="E50" s="5">
        <v>26</v>
      </c>
      <c r="F50" s="5"/>
      <c r="G50" s="5"/>
      <c r="H50" s="5"/>
      <c r="I50" s="5"/>
    </row>
    <row r="51" spans="3:9" x14ac:dyDescent="0.25">
      <c r="D51" s="1" t="s">
        <v>51</v>
      </c>
      <c r="E51" s="1">
        <f>SQRT(F48)</f>
        <v>4.1365578819969517</v>
      </c>
    </row>
  </sheetData>
  <phoneticPr fontId="0" type="noConversion"/>
  <printOptions headings="1" gridLines="1"/>
  <pageMargins left="0.75" right="0.75" top="1" bottom="1" header="0.5" footer="0.5"/>
  <pageSetup scale="65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L51"/>
  <sheetViews>
    <sheetView topLeftCell="A20" workbookViewId="0">
      <selection activeCell="L49" sqref="L49"/>
    </sheetView>
  </sheetViews>
  <sheetFormatPr defaultColWidth="9.109375" defaultRowHeight="13.2" x14ac:dyDescent="0.25"/>
  <cols>
    <col min="1" max="7" width="9.109375" style="1"/>
    <col min="8" max="8" width="11.6640625" style="1" customWidth="1"/>
    <col min="9" max="9" width="10.33203125" style="1" customWidth="1"/>
    <col min="10" max="10" width="13.109375" style="1" customWidth="1"/>
    <col min="11" max="16384" width="9.109375" style="1"/>
  </cols>
  <sheetData>
    <row r="2" spans="3:7" x14ac:dyDescent="0.25">
      <c r="F2" s="1" t="s">
        <v>32</v>
      </c>
    </row>
    <row r="4" spans="3:7" x14ac:dyDescent="0.25">
      <c r="E4" s="1" t="s">
        <v>28</v>
      </c>
      <c r="F4" s="1" t="s">
        <v>29</v>
      </c>
      <c r="G4" s="1" t="s">
        <v>30</v>
      </c>
    </row>
    <row r="5" spans="3:7" x14ac:dyDescent="0.25">
      <c r="D5" s="1" t="s">
        <v>28</v>
      </c>
      <c r="E5" s="1">
        <v>41</v>
      </c>
      <c r="F5" s="1">
        <v>21</v>
      </c>
      <c r="G5" s="1">
        <v>15</v>
      </c>
    </row>
    <row r="6" spans="3:7" x14ac:dyDescent="0.25">
      <c r="C6" s="1" t="s">
        <v>31</v>
      </c>
      <c r="E6" s="1">
        <v>25</v>
      </c>
      <c r="F6" s="1">
        <v>20</v>
      </c>
      <c r="G6" s="1">
        <v>14</v>
      </c>
    </row>
    <row r="7" spans="3:7" x14ac:dyDescent="0.25">
      <c r="E7" s="1">
        <v>23</v>
      </c>
      <c r="F7" s="1">
        <v>16</v>
      </c>
      <c r="G7" s="1">
        <v>13</v>
      </c>
    </row>
    <row r="8" spans="3:7" x14ac:dyDescent="0.25">
      <c r="D8" s="1" t="s">
        <v>29</v>
      </c>
      <c r="E8" s="1">
        <v>28</v>
      </c>
      <c r="F8" s="1">
        <v>28</v>
      </c>
      <c r="G8" s="1">
        <v>14</v>
      </c>
    </row>
    <row r="9" spans="3:7" x14ac:dyDescent="0.25">
      <c r="E9" s="1">
        <v>30</v>
      </c>
      <c r="F9" s="1">
        <v>22</v>
      </c>
      <c r="G9" s="1">
        <v>13</v>
      </c>
    </row>
    <row r="10" spans="3:7" x14ac:dyDescent="0.25">
      <c r="E10" s="1">
        <v>32</v>
      </c>
      <c r="F10" s="1">
        <v>18</v>
      </c>
      <c r="G10" s="1">
        <v>12</v>
      </c>
    </row>
    <row r="11" spans="3:7" x14ac:dyDescent="0.25">
      <c r="D11" s="1" t="s">
        <v>30</v>
      </c>
      <c r="E11" s="1">
        <v>50</v>
      </c>
      <c r="F11" s="1">
        <v>34</v>
      </c>
      <c r="G11" s="1">
        <v>13</v>
      </c>
    </row>
    <row r="12" spans="3:7" x14ac:dyDescent="0.25">
      <c r="E12" s="1">
        <v>51</v>
      </c>
      <c r="F12" s="1">
        <v>40</v>
      </c>
      <c r="G12" s="1">
        <v>13</v>
      </c>
    </row>
    <row r="13" spans="3:7" x14ac:dyDescent="0.25">
      <c r="E13" s="1">
        <v>52</v>
      </c>
      <c r="F13" s="1">
        <v>32</v>
      </c>
      <c r="G13" s="1">
        <v>13</v>
      </c>
    </row>
    <row r="15" spans="3:7" x14ac:dyDescent="0.25">
      <c r="C15" s="1" t="s">
        <v>33</v>
      </c>
    </row>
    <row r="17" spans="3:12" x14ac:dyDescent="0.25">
      <c r="C17" s="1" t="s">
        <v>10</v>
      </c>
      <c r="D17" s="1" t="s">
        <v>28</v>
      </c>
      <c r="E17" s="1" t="s">
        <v>29</v>
      </c>
      <c r="F17" s="1" t="s">
        <v>30</v>
      </c>
      <c r="G17" s="1" t="s">
        <v>26</v>
      </c>
    </row>
    <row r="18" spans="3:12" ht="13.8" thickBot="1" x14ac:dyDescent="0.3">
      <c r="C18" s="2" t="s">
        <v>28</v>
      </c>
      <c r="D18" s="2"/>
      <c r="E18" s="2"/>
      <c r="F18" s="2"/>
      <c r="G18" s="2"/>
    </row>
    <row r="19" spans="3:12" x14ac:dyDescent="0.25">
      <c r="C19" s="3" t="s">
        <v>11</v>
      </c>
      <c r="D19" s="3">
        <v>3</v>
      </c>
      <c r="E19" s="3">
        <v>3</v>
      </c>
      <c r="F19" s="3">
        <v>3</v>
      </c>
      <c r="G19" s="3">
        <v>9</v>
      </c>
    </row>
    <row r="20" spans="3:12" x14ac:dyDescent="0.25">
      <c r="C20" s="3" t="s">
        <v>12</v>
      </c>
      <c r="D20" s="3">
        <v>89</v>
      </c>
      <c r="E20" s="3">
        <v>57</v>
      </c>
      <c r="F20" s="3">
        <v>42</v>
      </c>
      <c r="G20" s="3">
        <v>188</v>
      </c>
      <c r="I20" s="1" t="s">
        <v>37</v>
      </c>
      <c r="J20" s="1" t="s">
        <v>38</v>
      </c>
      <c r="K20" s="1" t="s">
        <v>39</v>
      </c>
    </row>
    <row r="21" spans="3:12" x14ac:dyDescent="0.25">
      <c r="C21" s="3" t="s">
        <v>13</v>
      </c>
      <c r="D21" s="3">
        <v>29.666666666666668</v>
      </c>
      <c r="E21" s="3">
        <v>19</v>
      </c>
      <c r="F21" s="3">
        <v>14</v>
      </c>
      <c r="G21" s="3">
        <v>20.888888888888889</v>
      </c>
      <c r="H21" s="1" t="s">
        <v>40</v>
      </c>
      <c r="I21" s="3">
        <v>29.666666666666668</v>
      </c>
      <c r="J21" s="3">
        <v>19</v>
      </c>
      <c r="K21" s="3">
        <v>9.6666666666666661</v>
      </c>
    </row>
    <row r="22" spans="3:12" x14ac:dyDescent="0.25">
      <c r="C22" s="3" t="s">
        <v>14</v>
      </c>
      <c r="D22" s="3">
        <v>97.333333333333258</v>
      </c>
      <c r="E22" s="3">
        <v>7</v>
      </c>
      <c r="F22" s="3">
        <v>1</v>
      </c>
      <c r="G22" s="3">
        <v>74.361111111111086</v>
      </c>
      <c r="H22" s="1" t="s">
        <v>41</v>
      </c>
      <c r="I22" s="3">
        <v>30</v>
      </c>
      <c r="J22" s="3">
        <v>22.666666666666668</v>
      </c>
      <c r="K22" s="3">
        <v>17</v>
      </c>
    </row>
    <row r="23" spans="3:12" x14ac:dyDescent="0.25">
      <c r="C23" s="3"/>
      <c r="D23" s="3"/>
      <c r="E23" s="3"/>
      <c r="F23" s="3"/>
      <c r="G23" s="3"/>
      <c r="H23" s="1" t="s">
        <v>42</v>
      </c>
      <c r="I23" s="3">
        <v>42.333333333333336</v>
      </c>
      <c r="J23" s="3">
        <v>32.666666666666664</v>
      </c>
      <c r="K23" s="3">
        <v>22.333333333333332</v>
      </c>
      <c r="L23" s="3"/>
    </row>
    <row r="24" spans="3:12" ht="13.8" thickBot="1" x14ac:dyDescent="0.3">
      <c r="C24" s="2" t="s">
        <v>29</v>
      </c>
      <c r="D24" s="2"/>
      <c r="E24" s="2"/>
      <c r="F24" s="2"/>
      <c r="G24" s="2"/>
    </row>
    <row r="25" spans="3:12" x14ac:dyDescent="0.25">
      <c r="C25" s="3" t="s">
        <v>11</v>
      </c>
      <c r="D25" s="3">
        <v>3</v>
      </c>
      <c r="E25" s="3">
        <v>3</v>
      </c>
      <c r="F25" s="3">
        <v>3</v>
      </c>
      <c r="G25" s="3">
        <v>9</v>
      </c>
    </row>
    <row r="26" spans="3:12" x14ac:dyDescent="0.25">
      <c r="C26" s="3" t="s">
        <v>12</v>
      </c>
      <c r="D26" s="3">
        <v>90</v>
      </c>
      <c r="E26" s="3">
        <v>68</v>
      </c>
      <c r="F26" s="3">
        <v>39</v>
      </c>
      <c r="G26" s="3">
        <v>197</v>
      </c>
    </row>
    <row r="27" spans="3:12" x14ac:dyDescent="0.25">
      <c r="C27" s="3" t="s">
        <v>13</v>
      </c>
      <c r="D27" s="3">
        <v>30</v>
      </c>
      <c r="E27" s="3">
        <v>22.666666666666668</v>
      </c>
      <c r="F27" s="3">
        <v>13</v>
      </c>
      <c r="G27" s="3">
        <v>21.888888888888889</v>
      </c>
    </row>
    <row r="28" spans="3:12" x14ac:dyDescent="0.25">
      <c r="C28" s="3" t="s">
        <v>14</v>
      </c>
      <c r="D28" s="3">
        <v>4</v>
      </c>
      <c r="E28" s="3">
        <v>25.333333333333371</v>
      </c>
      <c r="F28" s="3">
        <v>1</v>
      </c>
      <c r="G28" s="3">
        <v>62.111111111111086</v>
      </c>
    </row>
    <row r="29" spans="3:12" x14ac:dyDescent="0.25">
      <c r="C29" s="3"/>
      <c r="D29" s="3"/>
      <c r="E29" s="3"/>
      <c r="F29" s="3"/>
      <c r="G29" s="3"/>
    </row>
    <row r="30" spans="3:12" ht="13.8" thickBot="1" x14ac:dyDescent="0.3">
      <c r="C30" s="2" t="s">
        <v>30</v>
      </c>
      <c r="D30" s="2"/>
      <c r="E30" s="2"/>
      <c r="F30" s="2"/>
      <c r="G30" s="2"/>
    </row>
    <row r="31" spans="3:12" x14ac:dyDescent="0.25">
      <c r="C31" s="3" t="s">
        <v>11</v>
      </c>
      <c r="D31" s="3">
        <v>3</v>
      </c>
      <c r="E31" s="3">
        <v>3</v>
      </c>
      <c r="F31" s="3">
        <v>3</v>
      </c>
      <c r="G31" s="3">
        <v>9</v>
      </c>
    </row>
    <row r="32" spans="3:12" x14ac:dyDescent="0.25">
      <c r="C32" s="3" t="s">
        <v>12</v>
      </c>
      <c r="D32" s="3">
        <v>153</v>
      </c>
      <c r="E32" s="3">
        <v>106</v>
      </c>
      <c r="F32" s="3">
        <v>39</v>
      </c>
      <c r="G32" s="3">
        <v>298</v>
      </c>
    </row>
    <row r="33" spans="3:9" x14ac:dyDescent="0.25">
      <c r="C33" s="3" t="s">
        <v>13</v>
      </c>
      <c r="D33" s="3">
        <v>51</v>
      </c>
      <c r="E33" s="3">
        <v>35.333333333333336</v>
      </c>
      <c r="F33" s="3">
        <v>13</v>
      </c>
      <c r="G33" s="3">
        <v>33.111111111111114</v>
      </c>
    </row>
    <row r="34" spans="3:9" x14ac:dyDescent="0.25">
      <c r="C34" s="3" t="s">
        <v>14</v>
      </c>
      <c r="D34" s="3">
        <v>1</v>
      </c>
      <c r="E34" s="3">
        <v>17.333333333333258</v>
      </c>
      <c r="F34" s="3">
        <v>0</v>
      </c>
      <c r="G34" s="3">
        <v>278.11111111111109</v>
      </c>
    </row>
    <row r="35" spans="3:9" x14ac:dyDescent="0.25">
      <c r="C35" s="3"/>
      <c r="D35" s="3"/>
      <c r="E35" s="3"/>
      <c r="F35" s="3"/>
      <c r="G35" s="3"/>
    </row>
    <row r="36" spans="3:9" ht="13.8" thickBot="1" x14ac:dyDescent="0.3">
      <c r="C36" s="2" t="s">
        <v>26</v>
      </c>
      <c r="D36" s="2"/>
      <c r="E36" s="2"/>
      <c r="F36" s="2"/>
      <c r="G36" s="2"/>
    </row>
    <row r="37" spans="3:9" x14ac:dyDescent="0.25">
      <c r="C37" s="3" t="s">
        <v>11</v>
      </c>
      <c r="D37" s="3">
        <v>9</v>
      </c>
      <c r="E37" s="3">
        <v>9</v>
      </c>
      <c r="F37" s="3">
        <v>9</v>
      </c>
      <c r="G37" s="3"/>
    </row>
    <row r="38" spans="3:9" x14ac:dyDescent="0.25">
      <c r="C38" s="3" t="s">
        <v>12</v>
      </c>
      <c r="D38" s="3">
        <v>332</v>
      </c>
      <c r="E38" s="3">
        <v>231</v>
      </c>
      <c r="F38" s="3">
        <v>120</v>
      </c>
      <c r="G38" s="3"/>
    </row>
    <row r="39" spans="3:9" x14ac:dyDescent="0.25">
      <c r="C39" s="3" t="s">
        <v>13</v>
      </c>
      <c r="D39" s="3">
        <v>36.888888888888886</v>
      </c>
      <c r="E39" s="3">
        <v>25.666666666666668</v>
      </c>
      <c r="F39" s="3">
        <v>13.333333333333334</v>
      </c>
      <c r="G39" s="3"/>
    </row>
    <row r="40" spans="3:9" x14ac:dyDescent="0.25">
      <c r="C40" s="3" t="s">
        <v>14</v>
      </c>
      <c r="D40" s="3">
        <v>137.61111111111109</v>
      </c>
      <c r="E40" s="3">
        <v>67.5</v>
      </c>
      <c r="F40" s="3">
        <v>0.75</v>
      </c>
      <c r="G40" s="3"/>
    </row>
    <row r="41" spans="3:9" x14ac:dyDescent="0.25">
      <c r="C41" s="3"/>
      <c r="D41" s="3"/>
      <c r="E41" s="3"/>
      <c r="F41" s="3"/>
      <c r="G41" s="3"/>
    </row>
    <row r="43" spans="3:9" ht="13.8" thickBot="1" x14ac:dyDescent="0.3">
      <c r="C43" s="1" t="s">
        <v>15</v>
      </c>
    </row>
    <row r="44" spans="3:9" x14ac:dyDescent="0.25">
      <c r="C44" s="4" t="s">
        <v>16</v>
      </c>
      <c r="D44" s="4" t="s">
        <v>17</v>
      </c>
      <c r="E44" s="4" t="s">
        <v>18</v>
      </c>
      <c r="F44" s="4" t="s">
        <v>19</v>
      </c>
      <c r="G44" s="4" t="s">
        <v>20</v>
      </c>
      <c r="H44" s="4" t="s">
        <v>21</v>
      </c>
      <c r="I44" s="4" t="s">
        <v>22</v>
      </c>
    </row>
    <row r="45" spans="3:9" x14ac:dyDescent="0.25">
      <c r="C45" s="3" t="s">
        <v>34</v>
      </c>
      <c r="D45" s="3">
        <v>828.9629629629635</v>
      </c>
      <c r="E45" s="3">
        <v>2</v>
      </c>
      <c r="F45" s="3">
        <v>414.48148148148175</v>
      </c>
      <c r="G45" s="3">
        <v>24.222943722943739</v>
      </c>
      <c r="H45" s="3">
        <v>7.8566895033784469E-6</v>
      </c>
      <c r="I45" s="3">
        <v>3.5545610899134772</v>
      </c>
    </row>
    <row r="46" spans="3:9" x14ac:dyDescent="0.25">
      <c r="C46" s="3" t="s">
        <v>24</v>
      </c>
      <c r="D46" s="3">
        <v>2498.7407407407409</v>
      </c>
      <c r="E46" s="3">
        <v>2</v>
      </c>
      <c r="F46" s="3">
        <v>1249.3703703703704</v>
      </c>
      <c r="G46" s="3">
        <v>73.015151515151516</v>
      </c>
      <c r="H46" s="3">
        <v>2.3074683936500397E-9</v>
      </c>
      <c r="I46" s="3">
        <v>3.5545610899134772</v>
      </c>
    </row>
    <row r="47" spans="3:9" x14ac:dyDescent="0.25">
      <c r="C47" s="3" t="s">
        <v>35</v>
      </c>
      <c r="D47" s="3">
        <v>509.92592592592337</v>
      </c>
      <c r="E47" s="3">
        <v>4</v>
      </c>
      <c r="F47" s="3">
        <v>127.48148148148084</v>
      </c>
      <c r="G47" s="3">
        <v>7.4502164502164128</v>
      </c>
      <c r="H47" s="3">
        <v>1.0064539262817965E-3</v>
      </c>
      <c r="I47" s="3">
        <v>2.9277487101353472</v>
      </c>
    </row>
    <row r="48" spans="3:9" x14ac:dyDescent="0.25">
      <c r="C48" s="3" t="s">
        <v>36</v>
      </c>
      <c r="D48" s="3">
        <v>308</v>
      </c>
      <c r="E48" s="3">
        <v>18</v>
      </c>
      <c r="F48" s="3">
        <v>17.111111111111111</v>
      </c>
      <c r="G48" s="3"/>
      <c r="H48" s="3"/>
      <c r="I48" s="3"/>
    </row>
    <row r="49" spans="3:9" x14ac:dyDescent="0.25">
      <c r="C49" s="3"/>
      <c r="D49" s="3"/>
      <c r="E49" s="3"/>
      <c r="F49" s="3"/>
      <c r="G49" s="3"/>
      <c r="H49" s="3"/>
      <c r="I49" s="3"/>
    </row>
    <row r="50" spans="3:9" ht="13.8" thickBot="1" x14ac:dyDescent="0.3">
      <c r="C50" s="5" t="s">
        <v>26</v>
      </c>
      <c r="D50" s="5">
        <v>4145.6296296296314</v>
      </c>
      <c r="E50" s="5">
        <v>26</v>
      </c>
      <c r="F50" s="5"/>
      <c r="G50" s="5"/>
      <c r="H50" s="5"/>
      <c r="I50" s="5"/>
    </row>
    <row r="51" spans="3:9" x14ac:dyDescent="0.25">
      <c r="D51" s="1" t="s">
        <v>51</v>
      </c>
      <c r="E51" s="1">
        <f>SQRT(F48)</f>
        <v>4.1365578819969517</v>
      </c>
    </row>
  </sheetData>
  <phoneticPr fontId="0" type="noConversion"/>
  <printOptions headings="1" gridLines="1"/>
  <pageMargins left="0.75" right="0.75" top="1" bottom="1" header="0.5" footer="0.5"/>
  <pageSetup scale="65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27A6DB-D009-41E7-8BD5-11D22CA594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F04AF0E-F4AF-4CA7-8AF0-E23EA218F86E}">
  <ds:schemaRefs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316832-BB42-4382-9ADE-B008CACA8B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Randomized Blocks</vt:lpstr>
      <vt:lpstr>Two Way ANOVA no interaction</vt:lpstr>
      <vt:lpstr>Two WAY ANOVA with Interaction</vt:lpstr>
      <vt:lpstr>graph no interaction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tsadmin</cp:lastModifiedBy>
  <cp:revision/>
  <dcterms:created xsi:type="dcterms:W3CDTF">2007-02-23T12:41:31Z</dcterms:created>
  <dcterms:modified xsi:type="dcterms:W3CDTF">2013-09-29T11:54:26Z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