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subrama/Documents/Github/131/StudentGuideModule1/what_labs_to_include/"/>
    </mc:Choice>
  </mc:AlternateContent>
  <xr:revisionPtr revIDLastSave="0" documentId="13_ncr:1_{07D94580-7BFB-CD42-882E-7FF97452CBAA}" xr6:coauthVersionLast="45" xr6:coauthVersionMax="45" xr10:uidLastSave="{00000000-0000-0000-0000-000000000000}"/>
  <bookViews>
    <workbookView xWindow="0" yWindow="460" windowWidth="49100" windowHeight="26720" tabRatio="539" xr2:uid="{00000000-000D-0000-FFFF-FFFF00000000}"/>
  </bookViews>
  <sheets>
    <sheet name="lab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4" i="1"/>
  <c r="V3" i="1" l="1"/>
  <c r="R83" i="1" a="1"/>
  <c r="Q81" i="1" a="1"/>
  <c r="V2" i="1"/>
  <c r="R81" i="1" s="1" a="1"/>
  <c r="S81" i="1" l="1" a="1"/>
  <c r="S81" i="1" s="1"/>
  <c r="S83" i="1" a="1"/>
  <c r="S83" i="1" s="1"/>
  <c r="Q83" i="1" a="1"/>
  <c r="Q83" i="1" s="1"/>
  <c r="R82" i="1" a="1"/>
  <c r="R82" i="1" s="1"/>
  <c r="S82" i="1" a="1"/>
  <c r="S82" i="1" s="1"/>
  <c r="Q82" i="1" a="1"/>
  <c r="Q82" i="1" s="1"/>
  <c r="R83" i="1"/>
  <c r="R81" i="1"/>
  <c r="Q81" i="1"/>
  <c r="Y23" i="1" l="1"/>
  <c r="Y24" i="1"/>
  <c r="Y28" i="1"/>
  <c r="Z30" i="1"/>
  <c r="Z31" i="1"/>
  <c r="Y29" i="1"/>
  <c r="Z24" i="1"/>
  <c r="Y30" i="1"/>
  <c r="Y26" i="1"/>
  <c r="Z28" i="1"/>
  <c r="Y27" i="1"/>
  <c r="Y25" i="1"/>
  <c r="Y31" i="1"/>
  <c r="Z29" i="1"/>
  <c r="Z23" i="1"/>
  <c r="Z26" i="1"/>
  <c r="Z27" i="1"/>
  <c r="Z25" i="1"/>
  <c r="Q84" i="1" l="1"/>
  <c r="S84" i="1"/>
  <c r="R84" i="1"/>
  <c r="AA28" i="1"/>
  <c r="AA26" i="1"/>
  <c r="AA27" i="1"/>
  <c r="AA29" i="1"/>
  <c r="AA30" i="1"/>
  <c r="AA31" i="1"/>
  <c r="AA25" i="1"/>
  <c r="AA23" i="1"/>
  <c r="AA24" i="1"/>
  <c r="R86" i="1" l="1"/>
  <c r="R85" i="1"/>
  <c r="S86" i="1"/>
  <c r="S85" i="1"/>
  <c r="Q86" i="1"/>
  <c r="Q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Trawick</author>
  </authors>
  <commentList>
    <comment ref="X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R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<sst xmlns="http://schemas.openxmlformats.org/spreadsheetml/2006/main" count="213" uniqueCount="207">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</sst>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zoomScale="85" zoomScaleNormal="85" workbookViewId="0">
      <selection activeCell="U42" sqref="U42"/>
    </sheetView>
  </sheetViews>
  <sheetFormatPr baseColWidth="10" defaultColWidth="8.83203125" defaultRowHeight="15" x14ac:dyDescent="0.2"/>
  <cols>
    <col min="1" max="1" width="18.83203125" style="10" bestFit="1" customWidth="1"/>
    <col min="2" max="2" width="46.33203125" style="23" customWidth="1"/>
    <col min="3" max="3" width="8.1640625" style="14" customWidth="1"/>
    <col min="4" max="8" width="5.83203125" style="14" customWidth="1"/>
    <col min="9" max="9" width="28.5" style="20" customWidth="1"/>
    <col min="10" max="10" width="10.1640625" style="36" customWidth="1"/>
    <col min="11" max="12" width="8.83203125" style="2" customWidth="1"/>
    <col min="13" max="13" width="8.83203125" style="20" customWidth="1"/>
    <col min="14" max="14" width="10.1640625" style="36" customWidth="1"/>
    <col min="15" max="20" width="8.83203125" style="36" customWidth="1"/>
    <col min="21" max="21" width="8.83203125" style="2" customWidth="1"/>
    <col min="22" max="22" width="11" style="3" customWidth="1"/>
    <col min="23" max="23" width="2.5" style="3" customWidth="1"/>
    <col min="24" max="24" width="10.33203125" style="3" customWidth="1"/>
    <col min="26" max="26" width="9.5" customWidth="1"/>
    <col min="27" max="27" width="10.1640625" bestFit="1" customWidth="1"/>
  </cols>
  <sheetData>
    <row r="1" spans="1:31" s="1" customFormat="1" ht="32" x14ac:dyDescent="0.2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205</v>
      </c>
      <c r="T1" s="49" t="s">
        <v>206</v>
      </c>
      <c r="U1" s="49" t="s">
        <v>190</v>
      </c>
      <c r="V1" s="52" t="s">
        <v>184</v>
      </c>
      <c r="W1" s="32"/>
      <c r="X1" s="33"/>
      <c r="Y1" s="32"/>
      <c r="Z1" s="32"/>
      <c r="AA1" s="32"/>
      <c r="AB1" s="33"/>
      <c r="AC1" s="33"/>
      <c r="AD1" s="33"/>
      <c r="AE1" s="33"/>
    </row>
    <row r="2" spans="1:31" s="1" customFormat="1" x14ac:dyDescent="0.2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/>
      <c r="K2" s="58"/>
      <c r="L2" s="58"/>
      <c r="M2" s="59"/>
      <c r="N2" s="68"/>
      <c r="O2" s="59"/>
      <c r="P2" s="59"/>
      <c r="Q2" s="59"/>
      <c r="R2" s="59"/>
      <c r="S2" s="59"/>
      <c r="T2" s="59"/>
      <c r="U2" s="55">
        <v>3</v>
      </c>
      <c r="V2" s="75">
        <f>SUM(Q2:U2)</f>
        <v>3</v>
      </c>
      <c r="W2" s="78"/>
      <c r="X2" s="78"/>
      <c r="Y2" s="78"/>
      <c r="Z2" s="78"/>
      <c r="AA2" s="32"/>
      <c r="AB2" s="33"/>
      <c r="AC2" s="33"/>
      <c r="AD2" s="33"/>
      <c r="AE2" s="33"/>
    </row>
    <row r="3" spans="1:31" s="1" customFormat="1" x14ac:dyDescent="0.2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/>
      <c r="K3" s="63"/>
      <c r="L3" s="63"/>
      <c r="M3" s="60"/>
      <c r="N3" s="63"/>
      <c r="O3" s="60"/>
      <c r="P3" s="60"/>
      <c r="Q3" s="60"/>
      <c r="R3" s="60"/>
      <c r="S3" s="60"/>
      <c r="T3" s="60"/>
      <c r="U3" s="60">
        <v>3</v>
      </c>
      <c r="V3" s="76">
        <f>SUM(Q3:U3)</f>
        <v>3</v>
      </c>
      <c r="W3" s="78"/>
      <c r="X3" s="78"/>
      <c r="Y3" s="78"/>
      <c r="Z3" s="78"/>
      <c r="AA3" s="32"/>
      <c r="AB3" s="33"/>
      <c r="AC3" s="33"/>
      <c r="AD3" s="33"/>
      <c r="AE3" s="33"/>
    </row>
    <row r="4" spans="1:31" s="1" customFormat="1" x14ac:dyDescent="0.2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0.2</v>
      </c>
      <c r="S4" s="36">
        <v>0.5</v>
      </c>
      <c r="T4" s="36">
        <v>0</v>
      </c>
      <c r="U4" s="36"/>
      <c r="V4" s="77">
        <f>SUM(S4:U4)</f>
        <v>0.5</v>
      </c>
      <c r="W4" s="5"/>
      <c r="X4" s="5"/>
      <c r="Y4" s="5"/>
      <c r="Z4" s="5"/>
      <c r="AA4" s="15"/>
      <c r="AB4" s="33"/>
      <c r="AC4" s="33"/>
      <c r="AD4" s="33"/>
      <c r="AE4" s="33"/>
    </row>
    <row r="5" spans="1:31" x14ac:dyDescent="0.2">
      <c r="B5" s="23" t="s">
        <v>120</v>
      </c>
      <c r="C5" s="14">
        <v>1</v>
      </c>
      <c r="E5" s="14">
        <v>2</v>
      </c>
      <c r="I5" s="22"/>
      <c r="L5" s="2">
        <v>0.75</v>
      </c>
      <c r="R5" s="36">
        <v>0</v>
      </c>
      <c r="T5" s="36">
        <v>0</v>
      </c>
      <c r="U5" s="34"/>
      <c r="V5" s="77">
        <f t="shared" ref="V5:V68" si="0">SUM(S5:U5)</f>
        <v>0</v>
      </c>
      <c r="W5" s="5"/>
      <c r="X5" s="5"/>
      <c r="Y5" s="5"/>
      <c r="Z5" s="5"/>
      <c r="AA5" s="15"/>
      <c r="AB5" s="33"/>
      <c r="AC5" s="33"/>
      <c r="AD5" s="33"/>
      <c r="AE5" s="33"/>
    </row>
    <row r="6" spans="1:31" x14ac:dyDescent="0.2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>
        <v>0</v>
      </c>
      <c r="T6" s="36">
        <v>0</v>
      </c>
      <c r="U6" s="36"/>
      <c r="V6" s="77">
        <f t="shared" si="0"/>
        <v>0</v>
      </c>
      <c r="W6" s="5"/>
      <c r="X6" s="5"/>
      <c r="Y6" s="5"/>
      <c r="Z6" s="5"/>
      <c r="AA6" s="15"/>
      <c r="AB6" s="33"/>
      <c r="AC6" s="33"/>
      <c r="AD6" s="33"/>
      <c r="AE6" s="33"/>
    </row>
    <row r="7" spans="1:31" s="33" customFormat="1" x14ac:dyDescent="0.2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>
        <v>0</v>
      </c>
      <c r="S7" s="36"/>
      <c r="T7" s="36">
        <v>0</v>
      </c>
      <c r="U7" s="34"/>
      <c r="V7" s="77">
        <f t="shared" si="0"/>
        <v>0</v>
      </c>
      <c r="W7" s="5"/>
      <c r="X7" s="5"/>
      <c r="Y7" s="5"/>
      <c r="Z7" s="5"/>
      <c r="AA7" s="15"/>
    </row>
    <row r="8" spans="1:31" x14ac:dyDescent="0.2">
      <c r="B8" s="23" t="s">
        <v>123</v>
      </c>
      <c r="C8" s="14">
        <v>2</v>
      </c>
      <c r="I8" s="22"/>
      <c r="L8" s="2">
        <v>0</v>
      </c>
      <c r="R8" s="36">
        <v>0</v>
      </c>
      <c r="T8" s="36">
        <v>0</v>
      </c>
      <c r="U8" s="34"/>
      <c r="V8" s="77">
        <f t="shared" si="0"/>
        <v>0</v>
      </c>
      <c r="W8" s="5"/>
      <c r="X8" s="5"/>
      <c r="Y8" s="5"/>
      <c r="Z8" s="5"/>
      <c r="AA8" s="15"/>
      <c r="AB8" s="33"/>
      <c r="AC8" s="33"/>
      <c r="AD8" s="33"/>
      <c r="AE8" s="33"/>
    </row>
    <row r="9" spans="1:31" x14ac:dyDescent="0.2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6">
        <v>1</v>
      </c>
      <c r="U9" s="34"/>
      <c r="V9" s="77">
        <f t="shared" si="0"/>
        <v>2</v>
      </c>
      <c r="W9" s="5"/>
      <c r="X9" s="5"/>
      <c r="Y9" s="5"/>
      <c r="Z9" s="5"/>
      <c r="AA9" s="15"/>
      <c r="AB9" s="33"/>
      <c r="AC9" s="33"/>
      <c r="AD9" s="33"/>
      <c r="AE9" s="33"/>
    </row>
    <row r="10" spans="1:31" ht="16" thickBot="1" x14ac:dyDescent="0.2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6">
        <v>1</v>
      </c>
      <c r="U10" s="34"/>
      <c r="V10" s="77">
        <f t="shared" si="0"/>
        <v>2</v>
      </c>
      <c r="W10" s="5"/>
      <c r="X10" s="5"/>
      <c r="Y10" s="5"/>
      <c r="Z10" s="5"/>
      <c r="AA10" s="15"/>
      <c r="AB10" s="33"/>
      <c r="AC10" s="33"/>
      <c r="AD10" s="33"/>
      <c r="AE10" s="33"/>
    </row>
    <row r="11" spans="1:31" x14ac:dyDescent="0.2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4"/>
      <c r="V11" s="77">
        <f t="shared" si="0"/>
        <v>2</v>
      </c>
      <c r="W11" s="5"/>
      <c r="X11" s="42" t="s">
        <v>81</v>
      </c>
      <c r="Y11" s="43"/>
      <c r="Z11" s="5"/>
      <c r="AA11" s="15"/>
      <c r="AB11" s="33"/>
      <c r="AC11" s="33"/>
      <c r="AD11" s="33"/>
      <c r="AE11" s="33"/>
    </row>
    <row r="12" spans="1:31" ht="16" thickBot="1" x14ac:dyDescent="0.25">
      <c r="B12" s="23" t="s">
        <v>127</v>
      </c>
      <c r="C12" s="14">
        <v>3</v>
      </c>
      <c r="I12" s="22"/>
      <c r="K12" s="34"/>
      <c r="L12" s="34">
        <v>0</v>
      </c>
      <c r="M12" s="36"/>
      <c r="R12" s="36">
        <v>0</v>
      </c>
      <c r="T12" s="36">
        <v>0</v>
      </c>
      <c r="U12" s="34"/>
      <c r="V12" s="77">
        <f t="shared" si="0"/>
        <v>0</v>
      </c>
      <c r="W12" s="15"/>
      <c r="X12" s="44">
        <v>1</v>
      </c>
      <c r="Y12" s="45"/>
      <c r="Z12" s="5"/>
      <c r="AA12" s="15"/>
      <c r="AB12" s="33"/>
      <c r="AC12" s="33"/>
      <c r="AD12" s="33"/>
      <c r="AE12" s="33"/>
    </row>
    <row r="13" spans="1:31" x14ac:dyDescent="0.2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6">
        <v>1</v>
      </c>
      <c r="U13" s="34"/>
      <c r="V13" s="77">
        <f t="shared" si="0"/>
        <v>2</v>
      </c>
      <c r="W13" s="5"/>
      <c r="X13" s="33"/>
      <c r="Y13" s="33"/>
      <c r="Z13" s="5"/>
      <c r="AA13" s="15"/>
      <c r="AB13" s="33"/>
      <c r="AC13" s="33"/>
      <c r="AD13" s="33"/>
      <c r="AE13" s="33"/>
    </row>
    <row r="14" spans="1:31" ht="16" thickBot="1" x14ac:dyDescent="0.2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6">
        <v>1</v>
      </c>
      <c r="U14" s="34"/>
      <c r="V14" s="77">
        <f t="shared" si="0"/>
        <v>2</v>
      </c>
      <c r="W14" s="5"/>
      <c r="X14" s="1" t="s">
        <v>79</v>
      </c>
      <c r="Z14" s="33"/>
      <c r="AA14" s="15"/>
      <c r="AB14" s="33"/>
      <c r="AC14" s="33"/>
      <c r="AD14" s="33"/>
      <c r="AE14" s="33"/>
    </row>
    <row r="15" spans="1:31" x14ac:dyDescent="0.2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</v>
      </c>
      <c r="S15" s="36">
        <v>0.5</v>
      </c>
      <c r="T15" s="36">
        <v>0</v>
      </c>
      <c r="U15" s="34"/>
      <c r="V15" s="77">
        <f t="shared" si="0"/>
        <v>0.5</v>
      </c>
      <c r="W15" s="5"/>
      <c r="X15" s="17" t="s">
        <v>77</v>
      </c>
      <c r="Y15" s="38"/>
      <c r="Z15" s="16">
        <v>0.05</v>
      </c>
      <c r="AA15" s="33"/>
      <c r="AB15" s="33"/>
      <c r="AC15" s="33"/>
      <c r="AD15" s="33"/>
      <c r="AE15" s="33"/>
    </row>
    <row r="16" spans="1:31" x14ac:dyDescent="0.2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0.01</v>
      </c>
      <c r="S16" s="36">
        <v>0.5</v>
      </c>
      <c r="T16" s="36">
        <v>0</v>
      </c>
      <c r="U16" s="34"/>
      <c r="V16" s="77">
        <f t="shared" si="0"/>
        <v>0.5</v>
      </c>
      <c r="W16" s="5"/>
      <c r="X16" s="18" t="s">
        <v>83</v>
      </c>
      <c r="Y16" s="5"/>
      <c r="Z16" s="8">
        <v>0.3</v>
      </c>
      <c r="AA16" s="33"/>
      <c r="AB16" s="33"/>
      <c r="AC16" s="33"/>
      <c r="AD16" s="33"/>
      <c r="AE16" s="33"/>
    </row>
    <row r="17" spans="1:31" x14ac:dyDescent="0.2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0.8</v>
      </c>
      <c r="S17" s="36">
        <v>1</v>
      </c>
      <c r="T17" s="36">
        <v>0</v>
      </c>
      <c r="U17" s="34"/>
      <c r="V17" s="77">
        <f t="shared" si="0"/>
        <v>1</v>
      </c>
      <c r="W17" s="5"/>
      <c r="X17" s="18" t="s">
        <v>78</v>
      </c>
      <c r="Y17" s="5"/>
      <c r="Z17" s="8">
        <v>3</v>
      </c>
      <c r="AA17" s="33"/>
      <c r="AB17" s="33"/>
      <c r="AC17" s="33"/>
      <c r="AD17" s="33"/>
      <c r="AE17" s="33"/>
    </row>
    <row r="18" spans="1:31" x14ac:dyDescent="0.2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0.01</v>
      </c>
      <c r="S18" s="36">
        <v>1</v>
      </c>
      <c r="T18" s="36">
        <v>1</v>
      </c>
      <c r="U18" s="34"/>
      <c r="V18" s="77">
        <f t="shared" si="0"/>
        <v>2</v>
      </c>
      <c r="W18" s="5"/>
      <c r="X18" s="18" t="s">
        <v>84</v>
      </c>
      <c r="Y18" s="5"/>
      <c r="Z18" s="39">
        <v>0.25</v>
      </c>
      <c r="AA18" s="33"/>
      <c r="AB18" s="33"/>
      <c r="AC18" s="33"/>
      <c r="AD18" s="33"/>
      <c r="AE18" s="33"/>
    </row>
    <row r="19" spans="1:31" ht="16" thickBot="1" x14ac:dyDescent="0.25">
      <c r="B19" s="23" t="s">
        <v>132</v>
      </c>
      <c r="C19" s="14">
        <v>2</v>
      </c>
      <c r="I19" s="22"/>
      <c r="K19" s="34"/>
      <c r="L19" s="34">
        <v>0</v>
      </c>
      <c r="M19" s="36"/>
      <c r="R19" s="36">
        <v>0</v>
      </c>
      <c r="T19" s="36">
        <v>0</v>
      </c>
      <c r="U19" s="34"/>
      <c r="V19" s="77">
        <f t="shared" si="0"/>
        <v>0</v>
      </c>
      <c r="W19" s="15"/>
      <c r="X19" s="19" t="s">
        <v>85</v>
      </c>
      <c r="Y19" s="40"/>
      <c r="Z19" s="41">
        <v>0.05</v>
      </c>
      <c r="AA19" s="33"/>
      <c r="AB19" s="33"/>
      <c r="AC19" s="33"/>
      <c r="AD19" s="33"/>
      <c r="AE19" s="33"/>
    </row>
    <row r="20" spans="1:31" x14ac:dyDescent="0.2">
      <c r="B20" s="23" t="s">
        <v>133</v>
      </c>
      <c r="C20" s="14">
        <v>1</v>
      </c>
      <c r="I20" s="22"/>
      <c r="K20" s="34"/>
      <c r="L20" s="34">
        <v>0</v>
      </c>
      <c r="M20" s="36"/>
      <c r="R20" s="36">
        <v>0.5</v>
      </c>
      <c r="T20" s="36">
        <v>0</v>
      </c>
      <c r="U20" s="34"/>
      <c r="V20" s="77">
        <f t="shared" si="0"/>
        <v>0</v>
      </c>
      <c r="W20" s="15"/>
      <c r="AA20" s="33"/>
      <c r="AB20" s="33"/>
      <c r="AC20" s="33"/>
      <c r="AD20" s="33"/>
      <c r="AE20" s="33"/>
    </row>
    <row r="21" spans="1:31" ht="16" thickBot="1" x14ac:dyDescent="0.25">
      <c r="B21" s="23" t="s">
        <v>134</v>
      </c>
      <c r="C21" s="14">
        <v>2</v>
      </c>
      <c r="I21" s="22"/>
      <c r="K21" s="34"/>
      <c r="L21" s="34">
        <v>0</v>
      </c>
      <c r="M21" s="36"/>
      <c r="R21" s="36">
        <v>0</v>
      </c>
      <c r="T21" s="36">
        <v>0</v>
      </c>
      <c r="U21" s="34"/>
      <c r="V21" s="77">
        <f t="shared" si="0"/>
        <v>0</v>
      </c>
      <c r="W21" s="15"/>
      <c r="X21" s="15"/>
      <c r="Y21" s="6"/>
      <c r="Z21" s="6"/>
      <c r="AA21" s="33"/>
      <c r="AB21" s="33"/>
      <c r="AC21" s="33"/>
      <c r="AD21" s="33"/>
      <c r="AE21" s="33"/>
    </row>
    <row r="22" spans="1:31" ht="16" x14ac:dyDescent="0.2">
      <c r="B22" s="23" t="s">
        <v>135</v>
      </c>
      <c r="C22" s="14">
        <v>1</v>
      </c>
      <c r="I22" s="22"/>
      <c r="L22" s="2">
        <v>0</v>
      </c>
      <c r="R22" s="36">
        <v>0.1</v>
      </c>
      <c r="T22" s="36">
        <v>0</v>
      </c>
      <c r="U22" s="34"/>
      <c r="V22" s="77">
        <f t="shared" si="0"/>
        <v>0</v>
      </c>
      <c r="W22" s="15"/>
      <c r="X22" s="46" t="s">
        <v>103</v>
      </c>
      <c r="Y22" s="4" t="s">
        <v>104</v>
      </c>
      <c r="Z22" s="4" t="s">
        <v>105</v>
      </c>
      <c r="AA22" s="7" t="s">
        <v>106</v>
      </c>
      <c r="AB22" s="33"/>
      <c r="AC22" s="33"/>
      <c r="AD22" s="33"/>
      <c r="AE22" s="33"/>
    </row>
    <row r="23" spans="1:31" x14ac:dyDescent="0.2">
      <c r="B23" s="23" t="s">
        <v>136</v>
      </c>
      <c r="C23" s="14">
        <v>2</v>
      </c>
      <c r="I23" s="22"/>
      <c r="L23" s="2">
        <v>0</v>
      </c>
      <c r="R23" s="36">
        <v>0</v>
      </c>
      <c r="T23" s="36">
        <v>0</v>
      </c>
      <c r="U23" s="34"/>
      <c r="V23" s="77">
        <f t="shared" si="0"/>
        <v>0</v>
      </c>
      <c r="W23" s="15"/>
      <c r="X23" s="79">
        <v>0</v>
      </c>
      <c r="Y23" s="6">
        <f>SUMIF(V$2:V$80,"&gt;=" &amp; X23,C$2:C$80)</f>
        <v>327</v>
      </c>
      <c r="Z23" s="6">
        <f>SUMIF(V$2:V$80,"&gt;=" &amp; X23,D$2:D$80)</f>
        <v>11</v>
      </c>
      <c r="AA23" s="8">
        <f t="shared" ref="AA23:AA31" si="1">($Z$17 + $Z$15*Y23+$Z$16*Z23)*(1+Z$18+Z$19)</f>
        <v>29.445000000000004</v>
      </c>
      <c r="AB23" s="33"/>
      <c r="AC23" s="33"/>
      <c r="AD23" s="33"/>
      <c r="AE23" s="33"/>
    </row>
    <row r="24" spans="1:31" s="6" customFormat="1" x14ac:dyDescent="0.2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6">
        <v>1</v>
      </c>
      <c r="U24" s="34"/>
      <c r="V24" s="77">
        <f t="shared" si="0"/>
        <v>2</v>
      </c>
      <c r="W24" s="15"/>
      <c r="X24" s="79">
        <v>0.5</v>
      </c>
      <c r="Y24" s="6">
        <f>SUMIF(V$2:V$80,"&gt;=" &amp; X24,C$2:C$80)</f>
        <v>277</v>
      </c>
      <c r="Z24" s="6">
        <f>SUMIF(V$2:V$80,"&gt;=" &amp; X24,D$2:D$80)</f>
        <v>10</v>
      </c>
      <c r="AA24" s="8">
        <f t="shared" si="1"/>
        <v>25.805000000000003</v>
      </c>
      <c r="AB24" s="33"/>
      <c r="AC24" s="33"/>
      <c r="AD24" s="33"/>
      <c r="AE24" s="33"/>
    </row>
    <row r="25" spans="1:31" x14ac:dyDescent="0.2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1</v>
      </c>
      <c r="S25" s="36">
        <v>0.75</v>
      </c>
      <c r="T25" s="36">
        <v>1</v>
      </c>
      <c r="U25" s="34"/>
      <c r="V25" s="77">
        <f t="shared" si="0"/>
        <v>1.75</v>
      </c>
      <c r="W25" s="15"/>
      <c r="X25" s="79">
        <v>1</v>
      </c>
      <c r="Y25" s="6">
        <f>SUMIF(V$2:V$80,"&gt;=" &amp; X25,C$2:C$80)</f>
        <v>260</v>
      </c>
      <c r="Z25" s="6">
        <f>SUMIF(V$2:V$80,"&gt;=" &amp; X25,D$2:D$80)</f>
        <v>10</v>
      </c>
      <c r="AA25" s="8">
        <f t="shared" si="1"/>
        <v>24.7</v>
      </c>
      <c r="AB25" s="33"/>
      <c r="AC25" s="33"/>
      <c r="AD25" s="33"/>
      <c r="AE25" s="33"/>
    </row>
    <row r="26" spans="1:31" x14ac:dyDescent="0.2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0.1</v>
      </c>
      <c r="S26" s="36">
        <v>1</v>
      </c>
      <c r="T26" s="36">
        <v>1</v>
      </c>
      <c r="U26" s="34"/>
      <c r="V26" s="77">
        <f t="shared" si="0"/>
        <v>2</v>
      </c>
      <c r="W26" s="15"/>
      <c r="X26" s="80">
        <v>1.5</v>
      </c>
      <c r="Y26" s="31">
        <f>SUMIF(V$2:V$80,"&gt;=" &amp; X26,C$2:C$80)</f>
        <v>221</v>
      </c>
      <c r="Z26" s="31">
        <f>SUMIF(V$2:V$80,"&gt;=" &amp; X26,D$2:D$80)</f>
        <v>9</v>
      </c>
      <c r="AA26" s="8">
        <f t="shared" si="1"/>
        <v>21.775000000000002</v>
      </c>
      <c r="AB26" s="33"/>
      <c r="AC26" s="33"/>
      <c r="AD26" s="33"/>
      <c r="AE26" s="33"/>
    </row>
    <row r="27" spans="1:31" x14ac:dyDescent="0.2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>
        <v>1</v>
      </c>
      <c r="U27" s="35"/>
      <c r="V27" s="77">
        <f t="shared" si="0"/>
        <v>2</v>
      </c>
      <c r="W27" s="15"/>
      <c r="X27" s="79">
        <v>2</v>
      </c>
      <c r="Y27" s="6">
        <f>SUMIF(V$2:V$80,"&gt;=" &amp; X27,C$2:C$80)</f>
        <v>190</v>
      </c>
      <c r="Z27" s="6">
        <f>SUMIF(V$2:V$80,"&gt;=" &amp; X27,D$2:D$80)</f>
        <v>9</v>
      </c>
      <c r="AA27" s="8">
        <f t="shared" si="1"/>
        <v>19.759999999999998</v>
      </c>
    </row>
    <row r="28" spans="1:31" x14ac:dyDescent="0.2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6">
        <v>1</v>
      </c>
      <c r="U28" s="34"/>
      <c r="V28" s="77">
        <f t="shared" si="0"/>
        <v>2</v>
      </c>
      <c r="W28" s="15"/>
      <c r="X28" s="79">
        <v>2.5</v>
      </c>
      <c r="Y28" s="6">
        <f>SUMIF(V$2:V$80,"&gt;=" &amp; X28,C$2:C$80)</f>
        <v>8</v>
      </c>
      <c r="Z28" s="6">
        <f>SUMIF(V$2:V$80,"&gt;=" &amp; X28,D$2:D$80)</f>
        <v>1</v>
      </c>
      <c r="AA28" s="8">
        <f t="shared" si="1"/>
        <v>4.8099999999999996</v>
      </c>
    </row>
    <row r="29" spans="1:31" x14ac:dyDescent="0.2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0.01</v>
      </c>
      <c r="S29" s="36">
        <v>0.75</v>
      </c>
      <c r="T29" s="36">
        <v>0.75</v>
      </c>
      <c r="U29" s="34"/>
      <c r="V29" s="77">
        <f t="shared" si="0"/>
        <v>1.5</v>
      </c>
      <c r="W29" s="15"/>
      <c r="X29" s="79">
        <v>3</v>
      </c>
      <c r="Y29" s="6">
        <f>SUMIF(V$2:V$80,"&gt;=" &amp; X29,C$2:C$80)</f>
        <v>8</v>
      </c>
      <c r="Z29" s="6">
        <f>SUMIF(V$2:V$80,"&gt;=" &amp; X29,D$2:D$80)</f>
        <v>1</v>
      </c>
      <c r="AA29" s="8">
        <f t="shared" si="1"/>
        <v>4.8099999999999996</v>
      </c>
    </row>
    <row r="30" spans="1:31" x14ac:dyDescent="0.2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0.9</v>
      </c>
      <c r="S30" s="36">
        <v>0.75</v>
      </c>
      <c r="T30" s="36">
        <v>1</v>
      </c>
      <c r="U30" s="34"/>
      <c r="V30" s="77">
        <f t="shared" si="0"/>
        <v>1.75</v>
      </c>
      <c r="W30" s="15"/>
      <c r="X30" s="79">
        <v>3.5</v>
      </c>
      <c r="Y30" s="6">
        <f>SUMIF(V$2:V$80,"&gt;=" &amp; X30,C$2:C$80)</f>
        <v>0</v>
      </c>
      <c r="Z30" s="6">
        <f>SUMIF(V$2:V$80,"&gt;=" &amp; X30,D$2:D$80)</f>
        <v>0</v>
      </c>
      <c r="AA30" s="8">
        <f t="shared" si="1"/>
        <v>3.9000000000000004</v>
      </c>
    </row>
    <row r="31" spans="1:31" ht="16" thickBot="1" x14ac:dyDescent="0.25">
      <c r="B31" s="23" t="s">
        <v>195</v>
      </c>
      <c r="C31" s="14">
        <v>2</v>
      </c>
      <c r="I31" s="22" t="s">
        <v>196</v>
      </c>
      <c r="K31" s="34"/>
      <c r="L31" s="34"/>
      <c r="M31" s="36"/>
      <c r="R31" s="36">
        <v>1</v>
      </c>
      <c r="T31" s="36">
        <v>1</v>
      </c>
      <c r="U31" s="34">
        <v>2</v>
      </c>
      <c r="V31" s="77">
        <f t="shared" si="0"/>
        <v>3</v>
      </c>
      <c r="W31" s="15"/>
      <c r="X31" s="81">
        <v>4</v>
      </c>
      <c r="Y31" s="47">
        <f>SUMIF(V$2:V$80,"&gt;=" &amp; X31,C$2:C$80)</f>
        <v>0</v>
      </c>
      <c r="Z31" s="47">
        <f>SUMIF(V$2:V$80,"&gt;=" &amp; X31,D$2:D$80)</f>
        <v>0</v>
      </c>
      <c r="AA31" s="9">
        <f t="shared" si="1"/>
        <v>3.9000000000000004</v>
      </c>
    </row>
    <row r="32" spans="1:31" s="6" customFormat="1" x14ac:dyDescent="0.2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6">
        <v>1</v>
      </c>
      <c r="U32" s="34"/>
      <c r="V32" s="77">
        <f t="shared" si="0"/>
        <v>2</v>
      </c>
      <c r="W32" s="15"/>
      <c r="X32" s="3"/>
      <c r="Y32"/>
      <c r="Z32"/>
    </row>
    <row r="33" spans="1:31" x14ac:dyDescent="0.2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</v>
      </c>
      <c r="S33" s="36">
        <v>0.5</v>
      </c>
      <c r="T33" s="36">
        <v>0.5</v>
      </c>
      <c r="U33" s="34"/>
      <c r="V33" s="77">
        <f t="shared" si="0"/>
        <v>1</v>
      </c>
      <c r="W33" s="15"/>
    </row>
    <row r="34" spans="1:31" x14ac:dyDescent="0.2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6">
        <v>1</v>
      </c>
      <c r="U34" s="34"/>
      <c r="V34" s="77">
        <f t="shared" si="0"/>
        <v>2</v>
      </c>
      <c r="W34" s="15"/>
    </row>
    <row r="35" spans="1:31" x14ac:dyDescent="0.2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R35" s="36">
        <v>1</v>
      </c>
      <c r="T35" s="36">
        <v>0</v>
      </c>
      <c r="U35" s="34"/>
      <c r="V35" s="77">
        <f t="shared" si="0"/>
        <v>0</v>
      </c>
      <c r="W35" s="15"/>
      <c r="X35" s="82"/>
    </row>
    <row r="36" spans="1:31" s="33" customFormat="1" x14ac:dyDescent="0.2">
      <c r="A36" s="10"/>
      <c r="B36" s="23" t="s">
        <v>198</v>
      </c>
      <c r="C36" s="14">
        <v>3</v>
      </c>
      <c r="D36" s="14"/>
      <c r="E36" s="14"/>
      <c r="F36" s="14"/>
      <c r="G36" s="14"/>
      <c r="H36" s="14"/>
      <c r="I36" s="22" t="s">
        <v>194</v>
      </c>
      <c r="J36" s="36"/>
      <c r="K36" s="34"/>
      <c r="L36" s="34"/>
      <c r="M36" s="36"/>
      <c r="N36" s="36"/>
      <c r="O36" s="36"/>
      <c r="P36" s="36"/>
      <c r="Q36" s="36"/>
      <c r="R36" s="36">
        <v>1</v>
      </c>
      <c r="S36" s="36"/>
      <c r="T36" s="36"/>
      <c r="U36" s="34">
        <v>2</v>
      </c>
      <c r="V36" s="77">
        <f t="shared" si="0"/>
        <v>2</v>
      </c>
      <c r="W36" s="15"/>
      <c r="X36" s="82"/>
    </row>
    <row r="37" spans="1:31" x14ac:dyDescent="0.2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</v>
      </c>
      <c r="S37" s="36">
        <v>0.75</v>
      </c>
      <c r="T37" s="36">
        <v>0.5</v>
      </c>
      <c r="U37" s="34"/>
      <c r="V37" s="77">
        <f t="shared" si="0"/>
        <v>1.25</v>
      </c>
      <c r="W37" s="15"/>
      <c r="X37" s="82"/>
    </row>
    <row r="38" spans="1:31" s="33" customFormat="1" x14ac:dyDescent="0.2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6">
        <v>1</v>
      </c>
      <c r="U38" s="34"/>
      <c r="V38" s="77">
        <f t="shared" si="0"/>
        <v>2</v>
      </c>
      <c r="W38" s="15"/>
      <c r="X38" s="82"/>
    </row>
    <row r="39" spans="1:31" x14ac:dyDescent="0.2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</v>
      </c>
      <c r="S39" s="36">
        <v>0.5</v>
      </c>
      <c r="T39" s="36">
        <v>0</v>
      </c>
      <c r="U39" s="34"/>
      <c r="V39" s="77">
        <f t="shared" si="0"/>
        <v>0.5</v>
      </c>
      <c r="W39" s="15"/>
      <c r="X39" s="82"/>
      <c r="AA39" s="6"/>
    </row>
    <row r="40" spans="1:31" x14ac:dyDescent="0.2">
      <c r="B40" s="23" t="s">
        <v>183</v>
      </c>
      <c r="C40" s="14">
        <v>4</v>
      </c>
      <c r="I40" s="22" t="s">
        <v>182</v>
      </c>
      <c r="P40" s="36">
        <v>1</v>
      </c>
      <c r="R40" s="36">
        <v>0</v>
      </c>
      <c r="T40" s="36">
        <v>0</v>
      </c>
      <c r="U40" s="34"/>
      <c r="V40" s="77">
        <f t="shared" si="0"/>
        <v>0</v>
      </c>
      <c r="W40" s="15"/>
    </row>
    <row r="41" spans="1:31" x14ac:dyDescent="0.2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>
        <v>1</v>
      </c>
      <c r="U41" s="35"/>
      <c r="V41" s="77">
        <f t="shared" si="0"/>
        <v>2</v>
      </c>
      <c r="W41" s="15"/>
      <c r="X41" s="15"/>
      <c r="Y41" s="6"/>
    </row>
    <row r="42" spans="1:31" s="6" customFormat="1" x14ac:dyDescent="0.2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>
        <v>1</v>
      </c>
      <c r="U42" s="36"/>
      <c r="V42" s="77">
        <f t="shared" si="0"/>
        <v>2</v>
      </c>
      <c r="W42" s="15"/>
      <c r="X42" s="3"/>
      <c r="Y42"/>
      <c r="Z42"/>
      <c r="AB42"/>
      <c r="AC42"/>
      <c r="AD42"/>
      <c r="AE42"/>
    </row>
    <row r="43" spans="1:31" x14ac:dyDescent="0.2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>
        <v>1</v>
      </c>
      <c r="U43" s="36"/>
      <c r="V43" s="77">
        <f t="shared" si="0"/>
        <v>2</v>
      </c>
      <c r="W43" s="15"/>
      <c r="AB43" s="6"/>
      <c r="AC43" s="6"/>
      <c r="AD43" s="6"/>
      <c r="AE43" s="6"/>
    </row>
    <row r="44" spans="1:31" x14ac:dyDescent="0.2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R44" s="36">
        <v>0</v>
      </c>
      <c r="T44" s="36">
        <v>0</v>
      </c>
      <c r="U44" s="36"/>
      <c r="V44" s="77">
        <f t="shared" si="0"/>
        <v>0</v>
      </c>
      <c r="W44" s="15"/>
      <c r="AA44" s="6"/>
    </row>
    <row r="45" spans="1:31" x14ac:dyDescent="0.2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>
        <v>0</v>
      </c>
      <c r="U45" s="36"/>
      <c r="V45" s="77">
        <f t="shared" si="0"/>
        <v>1</v>
      </c>
      <c r="W45" s="15"/>
      <c r="X45" s="15"/>
      <c r="Y45" s="6"/>
    </row>
    <row r="46" spans="1:31" x14ac:dyDescent="0.2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>
        <v>1</v>
      </c>
      <c r="U46" s="36"/>
      <c r="V46" s="77">
        <f t="shared" si="0"/>
        <v>2</v>
      </c>
      <c r="W46" s="15"/>
      <c r="Z46" s="6"/>
    </row>
    <row r="47" spans="1:31" s="6" customFormat="1" x14ac:dyDescent="0.2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>
        <v>1</v>
      </c>
      <c r="U47" s="36"/>
      <c r="V47" s="77">
        <f t="shared" si="0"/>
        <v>2</v>
      </c>
      <c r="W47" s="15"/>
      <c r="X47" s="3"/>
      <c r="Y47"/>
      <c r="Z47"/>
      <c r="AA47"/>
      <c r="AB47"/>
      <c r="AC47"/>
      <c r="AD47"/>
      <c r="AE47"/>
    </row>
    <row r="48" spans="1:31" x14ac:dyDescent="0.2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>
        <v>1</v>
      </c>
      <c r="U48" s="36"/>
      <c r="V48" s="77">
        <f t="shared" si="0"/>
        <v>2</v>
      </c>
      <c r="W48" s="15"/>
    </row>
    <row r="49" spans="1:31" x14ac:dyDescent="0.2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>
        <v>1</v>
      </c>
      <c r="U49" s="36"/>
      <c r="V49" s="77">
        <f t="shared" si="0"/>
        <v>2</v>
      </c>
      <c r="W49" s="15"/>
    </row>
    <row r="50" spans="1:31" s="6" customFormat="1" x14ac:dyDescent="0.2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1</v>
      </c>
      <c r="S50" s="36">
        <v>0.5</v>
      </c>
      <c r="T50" s="36">
        <v>1</v>
      </c>
      <c r="U50" s="34"/>
      <c r="V50" s="77">
        <f t="shared" si="0"/>
        <v>1.5</v>
      </c>
      <c r="W50" s="15"/>
      <c r="X50" s="15"/>
      <c r="AA50"/>
      <c r="AB50"/>
      <c r="AC50"/>
      <c r="AD50"/>
      <c r="AE50"/>
    </row>
    <row r="51" spans="1:31" x14ac:dyDescent="0.2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</v>
      </c>
      <c r="S51" s="35">
        <v>0.5</v>
      </c>
      <c r="T51" s="35">
        <v>0.5</v>
      </c>
      <c r="U51" s="35"/>
      <c r="V51" s="77">
        <f t="shared" si="0"/>
        <v>1</v>
      </c>
      <c r="W51" s="15"/>
      <c r="AB51" s="33"/>
      <c r="AC51" s="6"/>
      <c r="AD51" s="6"/>
      <c r="AE51" s="6"/>
    </row>
    <row r="52" spans="1:31" s="6" customFormat="1" x14ac:dyDescent="0.2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6">
        <v>1</v>
      </c>
      <c r="U52" s="34"/>
      <c r="V52" s="77">
        <f t="shared" si="0"/>
        <v>2</v>
      </c>
      <c r="W52" s="15"/>
      <c r="X52" s="3"/>
      <c r="Y52"/>
      <c r="Z52"/>
      <c r="AA52"/>
      <c r="AB52" s="33"/>
      <c r="AC52"/>
      <c r="AD52"/>
      <c r="AE52"/>
    </row>
    <row r="53" spans="1:31" s="6" customFormat="1" x14ac:dyDescent="0.2">
      <c r="A53" s="10"/>
      <c r="B53" s="23" t="s">
        <v>197</v>
      </c>
      <c r="C53" s="14">
        <v>2</v>
      </c>
      <c r="D53" s="14"/>
      <c r="E53" s="14"/>
      <c r="F53" s="14"/>
      <c r="G53" s="14"/>
      <c r="H53" s="14"/>
      <c r="I53" s="22" t="s">
        <v>194</v>
      </c>
      <c r="J53" s="36"/>
      <c r="K53" s="34"/>
      <c r="L53" s="34"/>
      <c r="M53" s="36"/>
      <c r="N53" s="36"/>
      <c r="O53" s="36"/>
      <c r="P53" s="36"/>
      <c r="Q53" s="36"/>
      <c r="R53" s="36">
        <v>1</v>
      </c>
      <c r="S53" s="36"/>
      <c r="T53" s="36"/>
      <c r="U53" s="34">
        <v>2</v>
      </c>
      <c r="V53" s="77">
        <f t="shared" si="0"/>
        <v>2</v>
      </c>
      <c r="W53" s="15"/>
      <c r="X53" s="3"/>
      <c r="Y53" s="33"/>
      <c r="Z53" s="33"/>
      <c r="AA53" s="33"/>
      <c r="AB53" s="33"/>
      <c r="AC53" s="33"/>
      <c r="AD53" s="33"/>
      <c r="AE53" s="33"/>
    </row>
    <row r="54" spans="1:31" x14ac:dyDescent="0.2">
      <c r="B54" s="23" t="s">
        <v>193</v>
      </c>
      <c r="C54" s="14">
        <v>1</v>
      </c>
      <c r="I54" s="22" t="s">
        <v>194</v>
      </c>
      <c r="K54" s="34"/>
      <c r="L54" s="34"/>
      <c r="M54" s="36"/>
      <c r="R54" s="36">
        <v>1</v>
      </c>
      <c r="U54" s="34">
        <v>2</v>
      </c>
      <c r="V54" s="77">
        <f t="shared" si="0"/>
        <v>2</v>
      </c>
      <c r="W54" s="15"/>
      <c r="AB54" s="33"/>
    </row>
    <row r="55" spans="1:31" x14ac:dyDescent="0.2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6">
        <v>1</v>
      </c>
      <c r="U55" s="34"/>
      <c r="V55" s="77">
        <f t="shared" si="0"/>
        <v>2</v>
      </c>
      <c r="W55" s="15"/>
      <c r="AB55" s="33"/>
    </row>
    <row r="56" spans="1:31" s="33" customFormat="1" x14ac:dyDescent="0.2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>
        <v>0.5</v>
      </c>
      <c r="S56" s="36"/>
      <c r="T56" s="36">
        <v>0</v>
      </c>
      <c r="U56" s="34"/>
      <c r="V56" s="77">
        <f t="shared" si="0"/>
        <v>0</v>
      </c>
      <c r="W56" s="15"/>
      <c r="X56" s="3"/>
    </row>
    <row r="57" spans="1:31" s="33" customFormat="1" x14ac:dyDescent="0.2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>
        <v>0</v>
      </c>
      <c r="S57" s="36"/>
      <c r="T57" s="36">
        <v>0</v>
      </c>
      <c r="U57" s="34"/>
      <c r="V57" s="77">
        <f t="shared" si="0"/>
        <v>0</v>
      </c>
      <c r="W57" s="15"/>
      <c r="X57" s="3"/>
    </row>
    <row r="58" spans="1:31" x14ac:dyDescent="0.2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6">
        <v>1</v>
      </c>
      <c r="U58" s="34"/>
      <c r="V58" s="77">
        <f t="shared" si="0"/>
        <v>1.7</v>
      </c>
      <c r="W58" s="15"/>
      <c r="Z58" s="6"/>
      <c r="AB58" s="33"/>
    </row>
    <row r="59" spans="1:31" x14ac:dyDescent="0.2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0.7</v>
      </c>
      <c r="S59" s="36">
        <v>1</v>
      </c>
      <c r="T59" s="36">
        <v>1</v>
      </c>
      <c r="U59" s="34"/>
      <c r="V59" s="77">
        <f t="shared" si="0"/>
        <v>2</v>
      </c>
      <c r="W59" s="15"/>
      <c r="AB59" s="33"/>
    </row>
    <row r="60" spans="1:31" x14ac:dyDescent="0.2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0.5</v>
      </c>
      <c r="T60" s="36">
        <v>1</v>
      </c>
      <c r="U60" s="34"/>
      <c r="V60" s="77">
        <f t="shared" si="0"/>
        <v>1.5</v>
      </c>
      <c r="W60" s="15"/>
      <c r="AA60" s="6"/>
      <c r="AB60" s="33"/>
    </row>
    <row r="61" spans="1:31" x14ac:dyDescent="0.2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0</v>
      </c>
      <c r="S61" s="35">
        <v>1</v>
      </c>
      <c r="T61" s="35">
        <v>1</v>
      </c>
      <c r="U61" s="35"/>
      <c r="V61" s="77">
        <f t="shared" si="0"/>
        <v>2</v>
      </c>
      <c r="W61" s="15"/>
      <c r="AB61" s="33"/>
    </row>
    <row r="62" spans="1:31" x14ac:dyDescent="0.2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6">
        <v>1</v>
      </c>
      <c r="U62" s="34"/>
      <c r="V62" s="77">
        <f t="shared" si="0"/>
        <v>2</v>
      </c>
      <c r="W62" s="15"/>
      <c r="AB62" s="33"/>
      <c r="AC62" s="6"/>
      <c r="AD62" s="6"/>
      <c r="AE62" s="6"/>
    </row>
    <row r="63" spans="1:31" x14ac:dyDescent="0.2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0.9</v>
      </c>
      <c r="S63" s="36">
        <v>1</v>
      </c>
      <c r="T63" s="36">
        <v>1</v>
      </c>
      <c r="U63" s="34"/>
      <c r="V63" s="77">
        <f t="shared" si="0"/>
        <v>2</v>
      </c>
      <c r="W63" s="15"/>
      <c r="AB63" s="33"/>
    </row>
    <row r="64" spans="1:31" s="33" customFormat="1" x14ac:dyDescent="0.2">
      <c r="A64" s="10"/>
      <c r="B64" s="23" t="s">
        <v>199</v>
      </c>
      <c r="C64" s="14">
        <v>6</v>
      </c>
      <c r="D64" s="14"/>
      <c r="E64" s="14"/>
      <c r="F64" s="14"/>
      <c r="G64" s="14"/>
      <c r="H64" s="14"/>
      <c r="I64" s="22" t="s">
        <v>194</v>
      </c>
      <c r="J64" s="36"/>
      <c r="K64" s="34"/>
      <c r="L64" s="34"/>
      <c r="M64" s="36"/>
      <c r="N64" s="36"/>
      <c r="O64" s="36"/>
      <c r="P64" s="36"/>
      <c r="Q64" s="36"/>
      <c r="R64" s="36">
        <v>1</v>
      </c>
      <c r="S64" s="36"/>
      <c r="T64" s="36"/>
      <c r="U64" s="34">
        <v>1</v>
      </c>
      <c r="V64" s="77">
        <f t="shared" si="0"/>
        <v>1</v>
      </c>
      <c r="W64" s="15"/>
      <c r="X64" s="3"/>
    </row>
    <row r="65" spans="1:31" x14ac:dyDescent="0.2">
      <c r="B65" s="23" t="s">
        <v>171</v>
      </c>
      <c r="C65" s="14">
        <v>3</v>
      </c>
      <c r="I65" s="22"/>
      <c r="L65" s="2">
        <v>0</v>
      </c>
      <c r="R65" s="36">
        <v>0</v>
      </c>
      <c r="U65" s="34"/>
      <c r="V65" s="77">
        <f t="shared" si="0"/>
        <v>0</v>
      </c>
      <c r="W65" s="15"/>
      <c r="AA65" s="6"/>
      <c r="AB65" s="33"/>
    </row>
    <row r="66" spans="1:31" x14ac:dyDescent="0.2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>
        <v>1</v>
      </c>
      <c r="S66" s="35"/>
      <c r="T66" s="35"/>
      <c r="U66" s="35"/>
      <c r="V66" s="77">
        <f t="shared" si="0"/>
        <v>0</v>
      </c>
      <c r="W66" s="15"/>
      <c r="AB66" s="33"/>
    </row>
    <row r="67" spans="1:31" s="33" customFormat="1" x14ac:dyDescent="0.2">
      <c r="A67" s="30"/>
      <c r="B67" s="31" t="s">
        <v>200</v>
      </c>
      <c r="C67" s="14">
        <v>3</v>
      </c>
      <c r="D67" s="14"/>
      <c r="E67" s="14"/>
      <c r="F67" s="14"/>
      <c r="G67" s="14"/>
      <c r="H67" s="14"/>
      <c r="I67" s="22" t="s">
        <v>194</v>
      </c>
      <c r="J67" s="36"/>
      <c r="K67" s="36"/>
      <c r="L67" s="36"/>
      <c r="M67" s="36"/>
      <c r="N67" s="36"/>
      <c r="O67" s="36"/>
      <c r="P67" s="36"/>
      <c r="Q67" s="36"/>
      <c r="R67" s="36">
        <v>1</v>
      </c>
      <c r="S67" s="36"/>
      <c r="T67" s="36"/>
      <c r="U67" s="36">
        <v>1</v>
      </c>
      <c r="V67" s="77">
        <f t="shared" si="0"/>
        <v>1</v>
      </c>
      <c r="W67" s="15"/>
      <c r="X67" s="3"/>
    </row>
    <row r="68" spans="1:31" s="33" customFormat="1" x14ac:dyDescent="0.2">
      <c r="A68" s="30"/>
      <c r="B68" s="31" t="s">
        <v>201</v>
      </c>
      <c r="C68" s="14">
        <v>3</v>
      </c>
      <c r="D68" s="14"/>
      <c r="E68" s="14"/>
      <c r="F68" s="14"/>
      <c r="G68" s="14"/>
      <c r="H68" s="14"/>
      <c r="I68" s="22" t="s">
        <v>204</v>
      </c>
      <c r="J68" s="36"/>
      <c r="K68" s="36"/>
      <c r="L68" s="36"/>
      <c r="M68" s="36"/>
      <c r="N68" s="36"/>
      <c r="O68" s="36"/>
      <c r="P68" s="36"/>
      <c r="Q68" s="36"/>
      <c r="R68" s="36">
        <v>1</v>
      </c>
      <c r="S68" s="36"/>
      <c r="T68" s="36"/>
      <c r="U68" s="36">
        <v>1</v>
      </c>
      <c r="V68" s="77">
        <f t="shared" si="0"/>
        <v>1</v>
      </c>
      <c r="W68" s="15"/>
      <c r="X68" s="3"/>
    </row>
    <row r="69" spans="1:31" s="33" customFormat="1" x14ac:dyDescent="0.2">
      <c r="A69" s="30"/>
      <c r="B69" s="31" t="s">
        <v>202</v>
      </c>
      <c r="C69" s="14">
        <v>3</v>
      </c>
      <c r="D69" s="14"/>
      <c r="E69" s="14"/>
      <c r="F69" s="14"/>
      <c r="G69" s="14"/>
      <c r="H69" s="14"/>
      <c r="I69" s="22" t="s">
        <v>194</v>
      </c>
      <c r="J69" s="36"/>
      <c r="K69" s="36"/>
      <c r="L69" s="36"/>
      <c r="M69" s="36"/>
      <c r="N69" s="36"/>
      <c r="O69" s="36"/>
      <c r="P69" s="36"/>
      <c r="Q69" s="36"/>
      <c r="R69" s="36">
        <v>1</v>
      </c>
      <c r="S69" s="36"/>
      <c r="T69" s="36"/>
      <c r="U69" s="36">
        <v>1</v>
      </c>
      <c r="V69" s="77">
        <f t="shared" ref="V69:V79" si="2">SUM(S69:U69)</f>
        <v>1</v>
      </c>
      <c r="W69" s="15"/>
      <c r="X69" s="3"/>
    </row>
    <row r="70" spans="1:31" s="33" customFormat="1" x14ac:dyDescent="0.2">
      <c r="A70" s="30"/>
      <c r="B70" s="31" t="s">
        <v>203</v>
      </c>
      <c r="C70" s="14">
        <v>2</v>
      </c>
      <c r="D70" s="14"/>
      <c r="E70" s="14"/>
      <c r="F70" s="14"/>
      <c r="G70" s="14"/>
      <c r="H70" s="14"/>
      <c r="I70" s="22" t="s">
        <v>204</v>
      </c>
      <c r="J70" s="36"/>
      <c r="K70" s="36"/>
      <c r="L70" s="36"/>
      <c r="M70" s="36"/>
      <c r="N70" s="36"/>
      <c r="O70" s="36"/>
      <c r="P70" s="36"/>
      <c r="Q70" s="36"/>
      <c r="R70" s="36">
        <v>0.9</v>
      </c>
      <c r="S70" s="36"/>
      <c r="T70" s="36"/>
      <c r="U70" s="36">
        <v>1</v>
      </c>
      <c r="V70" s="77">
        <f t="shared" si="2"/>
        <v>1</v>
      </c>
      <c r="W70" s="15"/>
      <c r="X70" s="3"/>
    </row>
    <row r="71" spans="1:31" x14ac:dyDescent="0.2">
      <c r="B71" s="23" t="s">
        <v>173</v>
      </c>
      <c r="C71" s="14">
        <v>3</v>
      </c>
      <c r="E71" s="14">
        <v>40</v>
      </c>
      <c r="I71" s="22"/>
      <c r="J71" s="36">
        <v>1</v>
      </c>
      <c r="L71" s="2">
        <v>0</v>
      </c>
      <c r="N71" s="36">
        <v>1</v>
      </c>
      <c r="Q71" s="36">
        <v>1</v>
      </c>
      <c r="R71" s="36">
        <v>0</v>
      </c>
      <c r="U71" s="34"/>
      <c r="V71" s="77">
        <f t="shared" si="2"/>
        <v>0</v>
      </c>
      <c r="W71" s="15"/>
    </row>
    <row r="72" spans="1:31" x14ac:dyDescent="0.2">
      <c r="A72" s="11" t="s">
        <v>74</v>
      </c>
      <c r="B72" s="26" t="s">
        <v>92</v>
      </c>
      <c r="C72" s="13">
        <v>2</v>
      </c>
      <c r="D72" s="13">
        <v>0</v>
      </c>
      <c r="E72" s="13"/>
      <c r="F72" s="13"/>
      <c r="G72" s="13"/>
      <c r="H72" s="13"/>
      <c r="I72" s="21"/>
      <c r="J72" s="35"/>
      <c r="K72" s="12">
        <v>1</v>
      </c>
      <c r="L72" s="12">
        <v>1</v>
      </c>
      <c r="M72" s="12"/>
      <c r="N72" s="35">
        <v>1</v>
      </c>
      <c r="O72" s="35">
        <v>1</v>
      </c>
      <c r="P72" s="35">
        <v>1</v>
      </c>
      <c r="Q72" s="35">
        <v>1</v>
      </c>
      <c r="R72" s="35">
        <v>0.9</v>
      </c>
      <c r="S72" s="35">
        <v>1</v>
      </c>
      <c r="T72" s="35">
        <v>1</v>
      </c>
      <c r="U72" s="35"/>
      <c r="V72" s="77">
        <f t="shared" si="2"/>
        <v>2</v>
      </c>
      <c r="W72" s="15"/>
    </row>
    <row r="73" spans="1:31" s="6" customFormat="1" x14ac:dyDescent="0.2">
      <c r="A73" s="30"/>
      <c r="B73" s="31" t="s">
        <v>82</v>
      </c>
      <c r="C73" s="14">
        <v>2</v>
      </c>
      <c r="D73" s="14">
        <v>1</v>
      </c>
      <c r="E73" s="14"/>
      <c r="F73" s="14"/>
      <c r="G73" s="14"/>
      <c r="H73" s="14"/>
      <c r="I73" s="22"/>
      <c r="J73" s="36"/>
      <c r="K73" s="20"/>
      <c r="L73" s="20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6">
        <v>1</v>
      </c>
      <c r="U73" s="36"/>
      <c r="V73" s="77">
        <f t="shared" si="2"/>
        <v>2</v>
      </c>
      <c r="W73" s="15"/>
      <c r="X73" s="3"/>
      <c r="Y73"/>
      <c r="Z73"/>
      <c r="AA73"/>
      <c r="AB73"/>
      <c r="AC73"/>
      <c r="AD73"/>
      <c r="AE73"/>
    </row>
    <row r="74" spans="1:31" x14ac:dyDescent="0.2">
      <c r="B74" s="23" t="s">
        <v>93</v>
      </c>
      <c r="C74" s="14">
        <v>2</v>
      </c>
      <c r="D74" s="14">
        <v>1</v>
      </c>
      <c r="I74" s="22" t="s">
        <v>185</v>
      </c>
      <c r="K74" s="2">
        <v>1</v>
      </c>
      <c r="L74" s="2">
        <v>1</v>
      </c>
      <c r="U74" s="34"/>
      <c r="V74" s="77">
        <f t="shared" si="2"/>
        <v>0</v>
      </c>
      <c r="W74" s="15"/>
      <c r="Y74" s="33"/>
      <c r="AA74" s="6"/>
    </row>
    <row r="75" spans="1:31" s="33" customFormat="1" x14ac:dyDescent="0.2">
      <c r="A75" s="10"/>
      <c r="B75" s="23" t="s">
        <v>94</v>
      </c>
      <c r="C75" s="14">
        <v>4</v>
      </c>
      <c r="D75" s="14">
        <v>3</v>
      </c>
      <c r="E75" s="14"/>
      <c r="F75" s="14"/>
      <c r="G75" s="14"/>
      <c r="H75" s="14"/>
      <c r="I75" s="22"/>
      <c r="J75" s="36"/>
      <c r="K75" s="2">
        <v>1</v>
      </c>
      <c r="L75" s="2">
        <v>1</v>
      </c>
      <c r="M75" s="20"/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4"/>
      <c r="V75" s="77">
        <f t="shared" si="2"/>
        <v>2</v>
      </c>
      <c r="W75" s="15"/>
      <c r="X75" s="3"/>
      <c r="AA75" s="6"/>
    </row>
    <row r="76" spans="1:31" x14ac:dyDescent="0.2">
      <c r="B76" s="23" t="s">
        <v>180</v>
      </c>
      <c r="C76" s="14">
        <v>1</v>
      </c>
      <c r="I76" s="22"/>
      <c r="K76" s="34"/>
      <c r="L76" s="34"/>
      <c r="M76" s="36"/>
      <c r="O76" s="36">
        <v>1</v>
      </c>
      <c r="R76" s="36">
        <v>1</v>
      </c>
      <c r="U76" s="34"/>
      <c r="V76" s="77">
        <f t="shared" si="2"/>
        <v>0</v>
      </c>
      <c r="W76" s="15"/>
      <c r="AB76" s="6"/>
      <c r="AC76" s="6"/>
      <c r="AD76" s="6"/>
      <c r="AE76" s="6"/>
    </row>
    <row r="77" spans="1:31" x14ac:dyDescent="0.2">
      <c r="B77" s="23" t="s">
        <v>95</v>
      </c>
      <c r="C77" s="14">
        <v>1</v>
      </c>
      <c r="D77" s="14">
        <v>0</v>
      </c>
      <c r="I77" s="22" t="s">
        <v>91</v>
      </c>
      <c r="L77" s="2">
        <v>0</v>
      </c>
      <c r="M77" s="20">
        <v>1</v>
      </c>
      <c r="N77" s="36">
        <v>1</v>
      </c>
      <c r="O77" s="36">
        <v>1</v>
      </c>
      <c r="P77" s="36">
        <v>1</v>
      </c>
      <c r="Q77" s="36">
        <v>1</v>
      </c>
      <c r="R77" s="36">
        <v>1</v>
      </c>
      <c r="S77" s="36">
        <v>1</v>
      </c>
      <c r="T77" s="36">
        <v>1</v>
      </c>
      <c r="U77" s="34"/>
      <c r="V77" s="77">
        <f t="shared" si="2"/>
        <v>2</v>
      </c>
      <c r="W77" s="15"/>
    </row>
    <row r="78" spans="1:31" s="6" customFormat="1" x14ac:dyDescent="0.2">
      <c r="A78" s="10"/>
      <c r="B78" s="23" t="s">
        <v>96</v>
      </c>
      <c r="C78" s="14">
        <v>3</v>
      </c>
      <c r="D78" s="14">
        <v>1</v>
      </c>
      <c r="E78" s="14"/>
      <c r="F78" s="14"/>
      <c r="G78" s="14"/>
      <c r="H78" s="14"/>
      <c r="I78" s="22"/>
      <c r="J78" s="36"/>
      <c r="K78" s="2">
        <v>1</v>
      </c>
      <c r="L78" s="2">
        <v>1</v>
      </c>
      <c r="M78" s="20"/>
      <c r="N78" s="36">
        <v>1</v>
      </c>
      <c r="O78" s="36">
        <v>1</v>
      </c>
      <c r="P78" s="36">
        <v>1</v>
      </c>
      <c r="Q78" s="36">
        <v>1</v>
      </c>
      <c r="R78" s="36">
        <v>1</v>
      </c>
      <c r="S78" s="36">
        <v>1</v>
      </c>
      <c r="T78" s="36">
        <v>1</v>
      </c>
      <c r="U78" s="34"/>
      <c r="V78" s="77">
        <f t="shared" si="2"/>
        <v>2</v>
      </c>
      <c r="W78" s="15"/>
      <c r="X78" s="3"/>
      <c r="Y78"/>
      <c r="Z78"/>
      <c r="AA78"/>
      <c r="AB78"/>
      <c r="AC78"/>
      <c r="AD78"/>
      <c r="AE78"/>
    </row>
    <row r="79" spans="1:31" x14ac:dyDescent="0.2">
      <c r="B79" s="24" t="s">
        <v>97</v>
      </c>
      <c r="C79" s="27">
        <v>4</v>
      </c>
      <c r="D79" s="27">
        <v>0</v>
      </c>
      <c r="E79" s="27"/>
      <c r="F79" s="27"/>
      <c r="G79" s="27"/>
      <c r="H79" s="27"/>
      <c r="I79" s="29"/>
      <c r="J79" s="37"/>
      <c r="K79" s="28">
        <v>1</v>
      </c>
      <c r="L79" s="28">
        <v>0</v>
      </c>
      <c r="M79" s="28"/>
      <c r="N79" s="37"/>
      <c r="O79" s="37"/>
      <c r="P79" s="37">
        <v>1</v>
      </c>
      <c r="Q79" s="37">
        <v>1</v>
      </c>
      <c r="R79" s="37">
        <v>0</v>
      </c>
      <c r="S79" s="37">
        <v>1</v>
      </c>
      <c r="T79" s="37">
        <v>1</v>
      </c>
      <c r="U79" s="37"/>
      <c r="V79" s="77">
        <f t="shared" si="2"/>
        <v>2</v>
      </c>
      <c r="W79" s="15"/>
    </row>
    <row r="80" spans="1:31" ht="16" thickBot="1" x14ac:dyDescent="0.25">
      <c r="A80" s="11"/>
      <c r="W80" s="15"/>
      <c r="Z80" s="33"/>
    </row>
    <row r="81" spans="1:31" x14ac:dyDescent="0.2">
      <c r="I81" s="64" t="s">
        <v>98</v>
      </c>
      <c r="J81" s="83"/>
      <c r="K81" s="65"/>
      <c r="L81" s="65"/>
      <c r="M81" s="65"/>
      <c r="N81" s="65"/>
      <c r="O81" s="65"/>
      <c r="P81" s="65"/>
      <c r="Q81" s="65">
        <f t="array" ref="Q81">SUM($C2:$C79*(Q2:Q79&gt;=0.9)*($V2:$V79&gt;=$X$12))</f>
        <v>172</v>
      </c>
      <c r="R81" s="65">
        <f t="array" ref="R81">SUM($C2:$C79*(R2:R79&gt;=0.9)*($V2:$V79&gt;=$X$12))</f>
        <v>206</v>
      </c>
      <c r="S81" s="65">
        <f t="array" ref="S81">SUM($C2:$C79*(S2:S79&gt;=0.9)*($V2:$V79&gt;=$X$12))</f>
        <v>187</v>
      </c>
      <c r="T81" s="65"/>
      <c r="U81" s="66"/>
      <c r="W81" s="15"/>
      <c r="AB81" s="6"/>
      <c r="AC81" s="6"/>
      <c r="AD81" s="6"/>
      <c r="AE81" s="6"/>
    </row>
    <row r="82" spans="1:31" x14ac:dyDescent="0.2">
      <c r="I82" s="67" t="s">
        <v>100</v>
      </c>
      <c r="J82" s="84"/>
      <c r="K82" s="68"/>
      <c r="L82" s="68"/>
      <c r="M82" s="68"/>
      <c r="N82" s="68"/>
      <c r="O82" s="68"/>
      <c r="P82" s="68"/>
      <c r="Q82" s="68">
        <f t="array" ref="Q82">SUM($C2:$C79*Q2:Q79*($V2:$V79&gt;=$X$12))</f>
        <v>179</v>
      </c>
      <c r="R82" s="68">
        <f t="array" ref="R82">SUM($C2:$C79*R2:R79*($V2:$V79&gt;=$X$12))</f>
        <v>216.3</v>
      </c>
      <c r="S82" s="68">
        <f t="array" ref="S82">SUM($C2:$C79*S2:S79*($V2:$V79&gt;=$X$12))</f>
        <v>214.85</v>
      </c>
      <c r="T82" s="68"/>
      <c r="U82" s="69"/>
      <c r="W82" s="15"/>
    </row>
    <row r="83" spans="1:31" s="6" customFormat="1" x14ac:dyDescent="0.2">
      <c r="A83" s="10"/>
      <c r="B83" s="23"/>
      <c r="C83" s="14"/>
      <c r="D83" s="14"/>
      <c r="E83" s="14"/>
      <c r="F83" s="14"/>
      <c r="G83" s="14"/>
      <c r="H83" s="14"/>
      <c r="I83" s="67" t="s">
        <v>99</v>
      </c>
      <c r="J83" s="84"/>
      <c r="K83" s="68"/>
      <c r="L83" s="68"/>
      <c r="M83" s="68"/>
      <c r="N83" s="68"/>
      <c r="O83" s="68"/>
      <c r="P83" s="68"/>
      <c r="Q83" s="68">
        <f t="array" ref="Q83">SUM($C$2:$C$79*(Q$2:Q$79&gt;=0.1)*($V$2:$V$79&gt;=$X$12))</f>
        <v>186</v>
      </c>
      <c r="R83" s="68">
        <f t="array" ref="R83">SUM($C$2:$C$79*(R$2:R$79&gt;=0.1)*($V$2:$V$79&gt;=$X$12))</f>
        <v>227</v>
      </c>
      <c r="S83" s="68">
        <f t="array" ref="S83">SUM($C$2:$C$79*(S$2:S$79&gt;=0.1)*($V$2:$V$79&gt;=$X$12))</f>
        <v>229</v>
      </c>
      <c r="T83" s="68"/>
      <c r="U83" s="69"/>
      <c r="V83" s="3"/>
      <c r="W83" s="15"/>
      <c r="X83" s="3"/>
      <c r="Y83"/>
      <c r="Z83"/>
      <c r="AA83"/>
      <c r="AB83"/>
      <c r="AC83"/>
      <c r="AD83"/>
      <c r="AE83"/>
    </row>
    <row r="84" spans="1:31" x14ac:dyDescent="0.2">
      <c r="I84" s="67" t="s">
        <v>101</v>
      </c>
      <c r="J84" s="84"/>
      <c r="K84" s="68"/>
      <c r="L84" s="68"/>
      <c r="M84" s="68"/>
      <c r="N84" s="68"/>
      <c r="O84" s="68"/>
      <c r="P84" s="68"/>
      <c r="Q84" s="68">
        <f>LOOKUP($X$12,$X23:$X31,$Y23:$Y31)</f>
        <v>260</v>
      </c>
      <c r="R84" s="68">
        <f>LOOKUP($X$12,$X23:$X31,$Y23:$Y31)</f>
        <v>260</v>
      </c>
      <c r="S84" s="68">
        <f>LOOKUP($X$12,$X23:$X31,$Y23:$Y31)</f>
        <v>260</v>
      </c>
      <c r="T84" s="68"/>
      <c r="U84" s="69"/>
      <c r="W84" s="15"/>
      <c r="AB84" s="6"/>
      <c r="AC84" s="6"/>
      <c r="AD84" s="6"/>
      <c r="AE84" s="6"/>
    </row>
    <row r="85" spans="1:31" x14ac:dyDescent="0.2">
      <c r="I85" s="67" t="s">
        <v>102</v>
      </c>
      <c r="J85" s="84"/>
      <c r="K85" s="70"/>
      <c r="L85" s="70"/>
      <c r="M85" s="70"/>
      <c r="N85" s="70"/>
      <c r="O85" s="70"/>
      <c r="P85" s="70"/>
      <c r="Q85" s="70">
        <f t="shared" ref="Q85:R85" si="3">Q82/Q84</f>
        <v>0.68846153846153846</v>
      </c>
      <c r="R85" s="70">
        <f t="shared" si="3"/>
        <v>0.83192307692307699</v>
      </c>
      <c r="S85" s="70">
        <f>S82/S84</f>
        <v>0.82634615384615384</v>
      </c>
      <c r="T85" s="70"/>
      <c r="U85" s="71"/>
      <c r="W85" s="15"/>
    </row>
    <row r="86" spans="1:31" ht="16" thickBot="1" x14ac:dyDescent="0.25">
      <c r="C86" s="33"/>
      <c r="I86" s="72" t="s">
        <v>80</v>
      </c>
      <c r="J86" s="85"/>
      <c r="K86" s="73"/>
      <c r="L86" s="73"/>
      <c r="M86" s="73"/>
      <c r="N86" s="73"/>
      <c r="O86" s="73"/>
      <c r="P86" s="73"/>
      <c r="Q86" s="73">
        <f t="shared" ref="Q86:R86" si="4">Q84-Q82</f>
        <v>81</v>
      </c>
      <c r="R86" s="73">
        <f t="shared" si="4"/>
        <v>43.699999999999989</v>
      </c>
      <c r="S86" s="73">
        <f>S84-S82</f>
        <v>45.150000000000006</v>
      </c>
      <c r="T86" s="73"/>
      <c r="U86" s="74"/>
      <c r="W86" s="15"/>
      <c r="AB86" s="6"/>
      <c r="AC86" s="6"/>
      <c r="AD86" s="6"/>
      <c r="AE86" s="6"/>
    </row>
    <row r="87" spans="1:31" x14ac:dyDescent="0.2">
      <c r="C87" s="33"/>
      <c r="W87" s="15"/>
    </row>
    <row r="88" spans="1:31" x14ac:dyDescent="0.2">
      <c r="C88" s="33"/>
      <c r="I88" s="14"/>
      <c r="J88" s="14"/>
      <c r="K88" s="14"/>
      <c r="L88" s="14"/>
      <c r="N88" s="14"/>
      <c r="W88" s="15"/>
    </row>
    <row r="89" spans="1:31" x14ac:dyDescent="0.2">
      <c r="C89" s="33"/>
      <c r="I89" s="14"/>
      <c r="J89" s="14"/>
      <c r="K89" s="14"/>
      <c r="L89" s="14"/>
      <c r="N89" s="14"/>
      <c r="W89" s="15"/>
    </row>
    <row r="90" spans="1:31" x14ac:dyDescent="0.2">
      <c r="I90" s="14"/>
      <c r="J90" s="14"/>
      <c r="K90" s="14"/>
      <c r="L90" s="14"/>
      <c r="N90" s="14"/>
      <c r="W90" s="15"/>
    </row>
    <row r="91" spans="1:31" x14ac:dyDescent="0.2">
      <c r="I91" s="14"/>
      <c r="J91" s="14"/>
      <c r="K91" s="14"/>
      <c r="L91" s="14"/>
      <c r="N91" s="14"/>
      <c r="W91" s="15"/>
      <c r="AA91" s="33"/>
    </row>
    <row r="92" spans="1:31" x14ac:dyDescent="0.2">
      <c r="I92" s="14"/>
      <c r="J92" s="14"/>
      <c r="K92" s="14"/>
      <c r="L92" s="14"/>
      <c r="N92" s="14"/>
      <c r="W92" s="15"/>
    </row>
    <row r="93" spans="1:31" x14ac:dyDescent="0.2">
      <c r="I93" s="14"/>
      <c r="J93" s="14"/>
      <c r="K93" s="14"/>
      <c r="L93" s="14"/>
      <c r="N93" s="14"/>
    </row>
    <row r="94" spans="1:31" x14ac:dyDescent="0.2">
      <c r="I94" s="14"/>
      <c r="J94" s="14"/>
      <c r="K94" s="14"/>
      <c r="L94" s="14"/>
      <c r="N94" s="14"/>
    </row>
    <row r="95" spans="1:31" x14ac:dyDescent="0.2">
      <c r="I95" s="14"/>
      <c r="J95" s="14"/>
      <c r="K95" s="14"/>
      <c r="L95" s="14"/>
      <c r="N95" s="14"/>
    </row>
    <row r="96" spans="1:31" s="33" customFormat="1" x14ac:dyDescent="0.2">
      <c r="A96" s="10"/>
      <c r="B96" s="23"/>
      <c r="C96" s="14"/>
      <c r="D96" s="14"/>
      <c r="E96" s="14"/>
      <c r="F96" s="14"/>
      <c r="G96" s="14"/>
      <c r="H96" s="14"/>
      <c r="I96" s="20"/>
      <c r="J96" s="36"/>
      <c r="K96" s="2"/>
      <c r="L96" s="2"/>
      <c r="M96" s="20"/>
      <c r="N96" s="36"/>
      <c r="O96" s="36"/>
      <c r="P96" s="36"/>
      <c r="Q96" s="36"/>
      <c r="R96" s="36"/>
      <c r="S96" s="36"/>
      <c r="T96" s="36"/>
      <c r="U96" s="2"/>
      <c r="V96" s="3"/>
      <c r="W96" s="3"/>
      <c r="X96" s="3"/>
      <c r="Y96"/>
      <c r="Z96"/>
      <c r="AA96"/>
      <c r="AB96"/>
      <c r="AC96"/>
      <c r="AD96"/>
      <c r="AE96"/>
    </row>
    <row r="99" spans="28:31" x14ac:dyDescent="0.2">
      <c r="AB99" s="6"/>
      <c r="AC99" s="6"/>
      <c r="AD99" s="6"/>
      <c r="AE99" s="6"/>
    </row>
    <row r="103" spans="28:31" x14ac:dyDescent="0.2">
      <c r="AB103" s="6"/>
      <c r="AC103" s="6"/>
      <c r="AD103" s="6"/>
      <c r="AE103" s="6"/>
    </row>
    <row r="108" spans="28:31" x14ac:dyDescent="0.2">
      <c r="AB108" s="6"/>
      <c r="AC108" s="6"/>
      <c r="AD108" s="6"/>
      <c r="AE108" s="6"/>
    </row>
    <row r="121" spans="28:31" x14ac:dyDescent="0.2">
      <c r="AB121" s="33"/>
      <c r="AC121" s="33"/>
      <c r="AD121" s="33"/>
      <c r="AE121" s="33"/>
    </row>
  </sheetData>
  <conditionalFormatting sqref="B2:V79">
    <cfRule type="expression" dxfId="2" priority="37" stopIfTrue="1">
      <formula>$V2&gt;=(0.5+$X$12)</formula>
    </cfRule>
    <cfRule type="expression" dxfId="1" priority="38" stopIfTrue="1">
      <formula>$V2&gt;=$X$12</formula>
    </cfRule>
    <cfRule type="expression" dxfId="0" priority="39">
      <formula>$V2&gt;=($X$12-0.5)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opLeftCell="A43" workbookViewId="0">
      <selection sqref="A1:A73"/>
    </sheetView>
  </sheetViews>
  <sheetFormatPr baseColWidth="10" defaultColWidth="8.83203125" defaultRowHeight="15" x14ac:dyDescent="0.2"/>
  <cols>
    <col min="1" max="1" width="5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46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72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Microsoft Office User</cp:lastModifiedBy>
  <dcterms:created xsi:type="dcterms:W3CDTF">2015-06-06T20:05:55Z</dcterms:created>
  <dcterms:modified xsi:type="dcterms:W3CDTF">2019-11-25T20:54:04Z</dcterms:modified>
</cp:coreProperties>
</file>