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075" windowHeight="8250" activeTab="1"/>
  </bookViews>
  <sheets>
    <sheet name="Cons of ME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29" i="1" l="1"/>
  <c r="F28" i="1"/>
  <c r="D21" i="1"/>
  <c r="D22" i="1"/>
  <c r="D23" i="1"/>
  <c r="D24" i="1"/>
  <c r="D25" i="1"/>
  <c r="D26" i="1"/>
  <c r="D20" i="1"/>
  <c r="E21" i="1"/>
  <c r="E22" i="1"/>
  <c r="E23" i="1"/>
  <c r="E24" i="1"/>
  <c r="E25" i="1"/>
  <c r="E26" i="1"/>
  <c r="E20" i="1"/>
  <c r="F21" i="1"/>
  <c r="F25" i="1"/>
  <c r="C21" i="1"/>
  <c r="C22" i="1"/>
  <c r="C23" i="1"/>
  <c r="C24" i="1"/>
  <c r="C25" i="1"/>
  <c r="C26" i="1"/>
  <c r="C20" i="1"/>
  <c r="D3" i="1"/>
  <c r="D4" i="1"/>
  <c r="D5" i="1"/>
  <c r="D6" i="1"/>
  <c r="D7" i="1"/>
  <c r="D2" i="1"/>
  <c r="C3" i="1"/>
  <c r="C4" i="1"/>
  <c r="C5" i="1"/>
  <c r="C6" i="1"/>
  <c r="C7" i="1"/>
  <c r="C2" i="1"/>
  <c r="F24" i="1" l="1"/>
  <c r="F23" i="1"/>
  <c r="F26" i="1"/>
  <c r="F22" i="1"/>
  <c r="F20" i="1"/>
</calcChain>
</file>

<file path=xl/sharedStrings.xml><?xml version="1.0" encoding="utf-8"?>
<sst xmlns="http://schemas.openxmlformats.org/spreadsheetml/2006/main" count="22" uniqueCount="17">
  <si>
    <t>mass</t>
  </si>
  <si>
    <t>reading</t>
  </si>
  <si>
    <t>F (N)</t>
  </si>
  <si>
    <t>x (m)</t>
  </si>
  <si>
    <t>mass (kg)</t>
  </si>
  <si>
    <t>T (s)</t>
  </si>
  <si>
    <t>v (m/s)</t>
  </si>
  <si>
    <t xml:space="preserve">K (J) </t>
  </si>
  <si>
    <t>U (J)</t>
  </si>
  <si>
    <t>ME (J)</t>
  </si>
  <si>
    <t>position (m)</t>
  </si>
  <si>
    <t>mean position</t>
  </si>
  <si>
    <t>ave</t>
  </si>
  <si>
    <t>std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</si>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</sst>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 of ME'!$B$1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'Cons of ME'!$A$2:$A$8</c:f>
              <c:strCache>
                <c:ptCount val="7"/>
                <c:pt idx="0">
                  <c:v>0.02</c:v>
                </c:pt>
                <c:pt idx="1">
                  <c:v>0.022</c:v>
                </c:pt>
                <c:pt idx="2">
                  <c:v>0.024</c:v>
                </c:pt>
                <c:pt idx="3">
                  <c:v>0.026</c:v>
                </c:pt>
                <c:pt idx="4">
                  <c:v>0.028</c:v>
                </c:pt>
                <c:pt idx="5">
                  <c:v>0.03</c:v>
                </c:pt>
                <c:pt idx="6">
                  <c:v>More</c:v>
                </c:pt>
              </c:strCache>
            </c:strRef>
          </c:cat>
          <c:val>
            <c:numRef>
              <c:f>'Cons of ME'!$B$2:$B$8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85760"/>
        <c:axId val="96909952"/>
      </c:barChart>
      <c:catAx>
        <c:axId val="968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(J)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96909952"/>
        <c:crosses val="autoZero"/>
        <c:auto val="1"/>
        <c:lblAlgn val="ctr"/>
        <c:lblOffset val="100"/>
        <c:noMultiLvlLbl val="0"/>
      </c:catAx>
      <c:valAx>
        <c:axId val="9690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 (N)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0.18700000000000003</c:v>
                </c:pt>
                <c:pt idx="3">
                  <c:v>0.29499999999999998</c:v>
                </c:pt>
                <c:pt idx="4">
                  <c:v>0.51300000000000001</c:v>
                </c:pt>
                <c:pt idx="5">
                  <c:v>0.4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4.9000000000000004</c:v>
                </c:pt>
                <c:pt idx="5">
                  <c:v>3.9200000000000004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5088"/>
        <c:axId val="96903168"/>
      </c:scatterChart>
      <c:valAx>
        <c:axId val="9690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03168"/>
        <c:crosses val="autoZero"/>
        <c:crossBetween val="midCat"/>
      </c:valAx>
      <c:valAx>
        <c:axId val="969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90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 of ME'!$B$1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'Cons of ME'!$A$2:$A$8</c:f>
              <c:strCache>
                <c:ptCount val="7"/>
                <c:pt idx="0">
                  <c:v>0.02</c:v>
                </c:pt>
                <c:pt idx="1">
                  <c:v>0.022</c:v>
                </c:pt>
                <c:pt idx="2">
                  <c:v>0.024</c:v>
                </c:pt>
                <c:pt idx="3">
                  <c:v>0.026</c:v>
                </c:pt>
                <c:pt idx="4">
                  <c:v>0.028</c:v>
                </c:pt>
                <c:pt idx="5">
                  <c:v>0.03</c:v>
                </c:pt>
                <c:pt idx="6">
                  <c:v>More</c:v>
                </c:pt>
              </c:strCache>
            </c:strRef>
          </c:cat>
          <c:val>
            <c:numRef>
              <c:f>'Cons of ME'!$B$2:$B$8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33568"/>
        <c:axId val="119579392"/>
      </c:barChart>
      <c:catAx>
        <c:axId val="1195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Energy (J)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9579392"/>
        <c:crosses val="autoZero"/>
        <c:auto val="1"/>
        <c:lblAlgn val="ctr"/>
        <c:lblOffset val="100"/>
        <c:noMultiLvlLbl val="0"/>
      </c:catAx>
      <c:valAx>
        <c:axId val="11957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3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6</xdr:row>
      <xdr:rowOff>104775</xdr:rowOff>
    </xdr:from>
    <xdr:to>
      <xdr:col>13</xdr:col>
      <xdr:colOff>376237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161925</xdr:rowOff>
    </xdr:from>
    <xdr:to>
      <xdr:col>9</xdr:col>
      <xdr:colOff>590550</xdr:colOff>
      <xdr:row>14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30</xdr:row>
      <xdr:rowOff>9525</xdr:rowOff>
    </xdr:from>
    <xdr:to>
      <xdr:col>8</xdr:col>
      <xdr:colOff>114300</xdr:colOff>
      <xdr:row>44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4" t="s">
        <v>14</v>
      </c>
      <c r="B1" s="4" t="s">
        <v>16</v>
      </c>
    </row>
    <row r="2" spans="1:2" x14ac:dyDescent="0.25">
      <c r="A2" s="1">
        <v>0.02</v>
      </c>
      <c r="B2" s="2">
        <v>0</v>
      </c>
    </row>
    <row r="3" spans="1:2" x14ac:dyDescent="0.25">
      <c r="A3" s="1">
        <v>2.1999999999999999E-2</v>
      </c>
      <c r="B3" s="2">
        <v>2</v>
      </c>
    </row>
    <row r="4" spans="1:2" x14ac:dyDescent="0.25">
      <c r="A4" s="1">
        <v>2.4E-2</v>
      </c>
      <c r="B4" s="2">
        <v>1</v>
      </c>
    </row>
    <row r="5" spans="1:2" x14ac:dyDescent="0.25">
      <c r="A5" s="1">
        <v>2.5999999999999999E-2</v>
      </c>
      <c r="B5" s="2">
        <v>1</v>
      </c>
    </row>
    <row r="6" spans="1:2" x14ac:dyDescent="0.25">
      <c r="A6" s="1">
        <v>2.8000000000000001E-2</v>
      </c>
      <c r="B6" s="2">
        <v>2</v>
      </c>
    </row>
    <row r="7" spans="1:2" x14ac:dyDescent="0.25">
      <c r="A7" s="1">
        <v>0.03</v>
      </c>
      <c r="B7" s="2">
        <v>1</v>
      </c>
    </row>
    <row r="8" spans="1:2" ht="15.75" thickBot="1" x14ac:dyDescent="0.3">
      <c r="A8" s="3" t="s">
        <v>15</v>
      </c>
      <c r="B8" s="3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D12" sqref="D12"/>
    </sheetView>
  </sheetViews>
  <sheetFormatPr defaultRowHeight="15" x14ac:dyDescent="0.25"/>
  <cols>
    <col min="1" max="1" width="7.85546875" customWidth="1"/>
    <col min="2" max="2" width="11.5703125" customWidth="1"/>
    <col min="3" max="3" width="7.5703125" customWidth="1"/>
    <col min="4" max="4" width="7.42578125" customWidth="1"/>
    <col min="5" max="6" width="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25">
      <c r="A2">
        <v>0</v>
      </c>
      <c r="B2">
        <v>81.7</v>
      </c>
      <c r="C2">
        <f>A2*9.8</f>
        <v>0</v>
      </c>
      <c r="D2">
        <f>(B2-81.7)/100</f>
        <v>0</v>
      </c>
      <c r="E2">
        <v>0</v>
      </c>
    </row>
    <row r="3" spans="1:5" x14ac:dyDescent="0.25">
      <c r="A3">
        <v>0.1</v>
      </c>
      <c r="B3">
        <v>89.7</v>
      </c>
      <c r="C3">
        <f t="shared" ref="C3:E7" si="0">A3*9.8</f>
        <v>0.98000000000000009</v>
      </c>
      <c r="D3">
        <f t="shared" ref="D3:D7" si="1">(B3-81.7)/100</f>
        <v>0.08</v>
      </c>
      <c r="E3">
        <v>0.98000000000000009</v>
      </c>
    </row>
    <row r="4" spans="1:5" x14ac:dyDescent="0.25">
      <c r="A4">
        <v>0.2</v>
      </c>
      <c r="B4">
        <v>100.4</v>
      </c>
      <c r="C4">
        <f t="shared" si="0"/>
        <v>1.9600000000000002</v>
      </c>
      <c r="D4">
        <f t="shared" si="1"/>
        <v>0.18700000000000003</v>
      </c>
      <c r="E4">
        <v>1.9600000000000002</v>
      </c>
    </row>
    <row r="5" spans="1:5" x14ac:dyDescent="0.25">
      <c r="A5">
        <v>0.3</v>
      </c>
      <c r="B5">
        <v>111.2</v>
      </c>
      <c r="C5">
        <f t="shared" si="0"/>
        <v>2.94</v>
      </c>
      <c r="D5">
        <f t="shared" si="1"/>
        <v>0.29499999999999998</v>
      </c>
      <c r="E5">
        <v>2.94</v>
      </c>
    </row>
    <row r="6" spans="1:5" x14ac:dyDescent="0.25">
      <c r="A6">
        <v>0.5</v>
      </c>
      <c r="B6">
        <v>133</v>
      </c>
      <c r="C6">
        <f t="shared" si="0"/>
        <v>4.9000000000000004</v>
      </c>
      <c r="D6">
        <f t="shared" si="1"/>
        <v>0.51300000000000001</v>
      </c>
      <c r="E6">
        <v>4.9000000000000004</v>
      </c>
    </row>
    <row r="7" spans="1:5" x14ac:dyDescent="0.25">
      <c r="A7">
        <v>0.4</v>
      </c>
      <c r="B7">
        <v>121.7</v>
      </c>
      <c r="C7">
        <f t="shared" si="0"/>
        <v>3.9200000000000004</v>
      </c>
      <c r="D7">
        <f t="shared" si="1"/>
        <v>0.4</v>
      </c>
      <c r="E7">
        <v>3.9200000000000004</v>
      </c>
    </row>
    <row r="11" spans="1:5" x14ac:dyDescent="0.25">
      <c r="A11" t="s">
        <v>4</v>
      </c>
      <c r="B11" t="s">
        <v>5</v>
      </c>
    </row>
    <row r="12" spans="1:5" x14ac:dyDescent="0.25">
      <c r="A12">
        <v>0.1</v>
      </c>
      <c r="B12">
        <v>0.84299999999999997</v>
      </c>
    </row>
    <row r="13" spans="1:5" x14ac:dyDescent="0.25">
      <c r="A13">
        <v>0.2</v>
      </c>
      <c r="B13">
        <v>1.07</v>
      </c>
    </row>
    <row r="14" spans="1:5" x14ac:dyDescent="0.25">
      <c r="A14">
        <v>0.4</v>
      </c>
      <c r="B14">
        <v>1.42</v>
      </c>
    </row>
    <row r="19" spans="1:10" x14ac:dyDescent="0.25">
      <c r="A19" t="s">
        <v>6</v>
      </c>
      <c r="B19" t="s">
        <v>10</v>
      </c>
      <c r="C19" t="s">
        <v>3</v>
      </c>
      <c r="D19" t="s">
        <v>7</v>
      </c>
      <c r="E19" t="s">
        <v>8</v>
      </c>
      <c r="F19" t="s">
        <v>9</v>
      </c>
      <c r="H19" t="s">
        <v>11</v>
      </c>
      <c r="J19">
        <v>0.34599999999999997</v>
      </c>
    </row>
    <row r="20" spans="1:10" x14ac:dyDescent="0.25">
      <c r="A20">
        <v>-0.06</v>
      </c>
      <c r="B20">
        <v>0.42199999999999999</v>
      </c>
      <c r="C20">
        <f>B20-0.346</f>
        <v>7.6000000000000012E-2</v>
      </c>
      <c r="D20">
        <f>0.5*0.2*A20*A20</f>
        <v>3.5999999999999997E-4</v>
      </c>
      <c r="E20">
        <f>0.5*9.42*C20*C20</f>
        <v>2.7204960000000007E-2</v>
      </c>
      <c r="F20">
        <f>D20+E20</f>
        <v>2.7564960000000006E-2</v>
      </c>
    </row>
    <row r="21" spans="1:10" x14ac:dyDescent="0.25">
      <c r="A21">
        <v>-0.45</v>
      </c>
      <c r="B21">
        <v>0.33600000000000002</v>
      </c>
      <c r="C21">
        <f t="shared" ref="C21:C26" si="2">B21-0.346</f>
        <v>-9.9999999999999534E-3</v>
      </c>
      <c r="D21">
        <f t="shared" ref="D21:D26" si="3">0.5*0.2*A21*A21</f>
        <v>2.0250000000000004E-2</v>
      </c>
      <c r="E21">
        <f t="shared" ref="E21:E26" si="4">0.5*9.42*C21*C21</f>
        <v>4.7099999999999562E-4</v>
      </c>
      <c r="F21">
        <f t="shared" ref="F21:F26" si="5">D21+E21</f>
        <v>2.0721E-2</v>
      </c>
    </row>
    <row r="22" spans="1:10" x14ac:dyDescent="0.25">
      <c r="A22">
        <v>0.09</v>
      </c>
      <c r="B22">
        <v>0.26900000000000002</v>
      </c>
      <c r="C22">
        <f t="shared" si="2"/>
        <v>-7.6999999999999957E-2</v>
      </c>
      <c r="D22">
        <f t="shared" si="3"/>
        <v>8.0999999999999996E-4</v>
      </c>
      <c r="E22">
        <f t="shared" si="4"/>
        <v>2.7925589999999965E-2</v>
      </c>
      <c r="F22">
        <f t="shared" si="5"/>
        <v>2.8735589999999964E-2</v>
      </c>
    </row>
    <row r="23" spans="1:10" x14ac:dyDescent="0.25">
      <c r="A23">
        <v>0.32</v>
      </c>
      <c r="B23">
        <v>0.28799999999999998</v>
      </c>
      <c r="C23">
        <f t="shared" si="2"/>
        <v>-5.7999999999999996E-2</v>
      </c>
      <c r="D23">
        <f t="shared" si="3"/>
        <v>1.0240000000000001E-2</v>
      </c>
      <c r="E23">
        <f t="shared" si="4"/>
        <v>1.5844439999999998E-2</v>
      </c>
      <c r="F23">
        <f t="shared" si="5"/>
        <v>2.608444E-2</v>
      </c>
      <c r="H23">
        <v>0.02</v>
      </c>
    </row>
    <row r="24" spans="1:10" x14ac:dyDescent="0.25">
      <c r="A24">
        <v>0.43</v>
      </c>
      <c r="B24">
        <v>0.37</v>
      </c>
      <c r="C24">
        <f t="shared" si="2"/>
        <v>2.4000000000000021E-2</v>
      </c>
      <c r="D24">
        <f t="shared" si="3"/>
        <v>1.8489999999999999E-2</v>
      </c>
      <c r="E24">
        <f t="shared" si="4"/>
        <v>2.7129600000000047E-3</v>
      </c>
      <c r="F24">
        <f t="shared" si="5"/>
        <v>2.1202960000000003E-2</v>
      </c>
      <c r="H24">
        <v>2.1999999999999999E-2</v>
      </c>
    </row>
    <row r="25" spans="1:10" x14ac:dyDescent="0.25">
      <c r="A25">
        <v>0.16</v>
      </c>
      <c r="B25">
        <v>0.41599999999999998</v>
      </c>
      <c r="C25">
        <f t="shared" si="2"/>
        <v>7.0000000000000007E-2</v>
      </c>
      <c r="D25">
        <f t="shared" si="3"/>
        <v>2.5600000000000002E-3</v>
      </c>
      <c r="E25">
        <f t="shared" si="4"/>
        <v>2.3079000000000006E-2</v>
      </c>
      <c r="F25">
        <f t="shared" si="5"/>
        <v>2.5639000000000006E-2</v>
      </c>
      <c r="H25">
        <v>2.4E-2</v>
      </c>
    </row>
    <row r="26" spans="1:10" x14ac:dyDescent="0.25">
      <c r="A26">
        <v>-0.23</v>
      </c>
      <c r="B26">
        <v>0.40899999999999997</v>
      </c>
      <c r="C26">
        <f t="shared" si="2"/>
        <v>6.3E-2</v>
      </c>
      <c r="D26">
        <f t="shared" si="3"/>
        <v>5.2900000000000013E-3</v>
      </c>
      <c r="E26">
        <f t="shared" si="4"/>
        <v>1.8693990000000001E-2</v>
      </c>
      <c r="F26">
        <f t="shared" si="5"/>
        <v>2.3983990000000004E-2</v>
      </c>
      <c r="H26">
        <v>2.5999999999999999E-2</v>
      </c>
    </row>
    <row r="27" spans="1:10" x14ac:dyDescent="0.25">
      <c r="H27">
        <v>2.8000000000000001E-2</v>
      </c>
    </row>
    <row r="28" spans="1:10" x14ac:dyDescent="0.25">
      <c r="E28" t="s">
        <v>12</v>
      </c>
      <c r="F28">
        <f>AVERAGE(F20:F26)</f>
        <v>2.4847419999999999E-2</v>
      </c>
      <c r="H28">
        <v>0.03</v>
      </c>
    </row>
    <row r="29" spans="1:10" x14ac:dyDescent="0.25">
      <c r="E29" t="s">
        <v>13</v>
      </c>
      <c r="F29">
        <f>_xlfn.STDEV.P(F20:F26)</f>
        <v>2.8212117216898066E-3</v>
      </c>
    </row>
    <row r="31" spans="1:10" ht="15.75" thickBot="1" x14ac:dyDescent="0.3"/>
    <row r="32" spans="1:10" x14ac:dyDescent="0.25">
      <c r="A32" s="4" t="s">
        <v>14</v>
      </c>
      <c r="B32" s="4" t="s">
        <v>16</v>
      </c>
    </row>
    <row r="33" spans="1:2" x14ac:dyDescent="0.25">
      <c r="A33" s="1">
        <v>0.02</v>
      </c>
      <c r="B33" s="2">
        <v>0</v>
      </c>
    </row>
    <row r="34" spans="1:2" x14ac:dyDescent="0.25">
      <c r="A34" s="1">
        <v>2.1999999999999999E-2</v>
      </c>
      <c r="B34" s="2">
        <v>2</v>
      </c>
    </row>
    <row r="35" spans="1:2" x14ac:dyDescent="0.25">
      <c r="A35" s="1">
        <v>2.4E-2</v>
      </c>
      <c r="B35" s="2">
        <v>1</v>
      </c>
    </row>
    <row r="36" spans="1:2" x14ac:dyDescent="0.25">
      <c r="A36" s="1">
        <v>2.5999999999999999E-2</v>
      </c>
      <c r="B36" s="2">
        <v>1</v>
      </c>
    </row>
    <row r="37" spans="1:2" x14ac:dyDescent="0.25">
      <c r="A37" s="1">
        <v>2.8000000000000001E-2</v>
      </c>
      <c r="B37" s="2">
        <v>2</v>
      </c>
    </row>
    <row r="38" spans="1:2" x14ac:dyDescent="0.25">
      <c r="A38" s="1">
        <v>0.03</v>
      </c>
      <c r="B38" s="2">
        <v>1</v>
      </c>
    </row>
    <row r="39" spans="1:2" ht="15.75" thickBot="1" x14ac:dyDescent="0.3">
      <c r="A39" s="3" t="s">
        <v>15</v>
      </c>
      <c r="B39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 of ME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</dc:creator>
  <cp:lastModifiedBy>UR</cp:lastModifiedBy>
  <cp:lastPrinted>2014-02-13T19:49:36Z</cp:lastPrinted>
  <dcterms:created xsi:type="dcterms:W3CDTF">2014-02-13T18:26:02Z</dcterms:created>
  <dcterms:modified xsi:type="dcterms:W3CDTF">2014-02-13T19:55:03Z</dcterms:modified>
</cp:coreProperties>
</file>