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현재_통합_문서"/>
  <bookViews>
    <workbookView xWindow="120" yWindow="90" windowWidth="13275" windowHeight="11250"/>
  </bookViews>
  <sheets>
    <sheet name="GanttChart" sheetId="9" r:id="rId1"/>
  </sheets>
  <definedNames>
    <definedName name="prevWBS" localSheetId="0">GanttChart!$A1048576</definedName>
    <definedName name="_xlnm.Print_Area" localSheetId="0">GanttChart!$A$1:$BN$80</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45621"/>
</workbook>
</file>

<file path=xl/calcChain.xml><?xml version="1.0" encoding="utf-8"?>
<calcChain xmlns="http://schemas.openxmlformats.org/spreadsheetml/2006/main">
  <c r="F54" i="9" l="1"/>
  <c r="F53" i="9"/>
  <c r="F52" i="9"/>
  <c r="F51" i="9"/>
  <c r="F50" i="9"/>
  <c r="F49" i="9"/>
  <c r="F48" i="9"/>
  <c r="F47" i="9"/>
  <c r="F46" i="9"/>
  <c r="F45" i="9"/>
  <c r="F44" i="9"/>
  <c r="F43" i="9"/>
  <c r="F42" i="9"/>
  <c r="F41" i="9"/>
  <c r="F40" i="9"/>
  <c r="F39" i="9"/>
  <c r="F38" i="9"/>
  <c r="F37" i="9"/>
  <c r="F36" i="9"/>
  <c r="F35"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1" i="9"/>
  <c r="I20" i="9"/>
  <c r="F22" i="9" l="1"/>
  <c r="I22" i="9" s="1"/>
  <c r="F16" i="9" l="1"/>
  <c r="I16" i="9" s="1"/>
  <c r="F17" i="9"/>
  <c r="F18" i="9"/>
  <c r="I18" i="9" s="1"/>
  <c r="F19" i="9"/>
  <c r="I19" i="9" s="1"/>
  <c r="F20" i="9"/>
  <c r="F21" i="9"/>
  <c r="F23" i="9"/>
  <c r="I23" i="9" s="1"/>
  <c r="F24" i="9"/>
  <c r="I24" i="9" s="1"/>
  <c r="F25" i="9"/>
  <c r="F26" i="9"/>
  <c r="F27" i="9"/>
  <c r="F28" i="9"/>
  <c r="F29" i="9"/>
  <c r="F30" i="9"/>
  <c r="F31" i="9"/>
  <c r="F32" i="9"/>
  <c r="F33" i="9"/>
  <c r="F34" i="9"/>
  <c r="F55" i="9"/>
  <c r="F56" i="9"/>
  <c r="F57" i="9"/>
  <c r="F58" i="9"/>
  <c r="F59" i="9"/>
  <c r="F60" i="9"/>
  <c r="F10" i="9"/>
  <c r="I10" i="9" s="1"/>
  <c r="A8" i="9"/>
  <c r="A9" i="9" s="1"/>
  <c r="A10" i="9" s="1"/>
  <c r="A11" i="9" s="1"/>
  <c r="A12" i="9" s="1"/>
  <c r="A13" i="9" s="1"/>
  <c r="A14" i="9" s="1"/>
  <c r="A83" i="9"/>
  <c r="A84" i="9" s="1"/>
  <c r="A85" i="9" s="1"/>
  <c r="A86" i="9" s="1"/>
  <c r="F11" i="9" l="1"/>
  <c r="I80" i="9" l="1"/>
  <c r="I79" i="9"/>
  <c r="F84" i="9" l="1"/>
  <c r="F85" i="9" s="1"/>
  <c r="I85" i="9" s="1"/>
  <c r="F83" i="9"/>
  <c r="I83" i="9" s="1"/>
  <c r="F8" i="9"/>
  <c r="I8" i="9" s="1"/>
  <c r="F73" i="9"/>
  <c r="I73" i="9" s="1"/>
  <c r="F67" i="9"/>
  <c r="I67" i="9" s="1"/>
  <c r="F61" i="9"/>
  <c r="I61" i="9" s="1"/>
  <c r="F86" i="9" l="1"/>
  <c r="I86" i="9" s="1"/>
  <c r="I84" i="9"/>
  <c r="F13" i="9" l="1"/>
  <c r="F9" i="9"/>
  <c r="K6" i="9"/>
  <c r="F15" i="9" l="1"/>
  <c r="I15" i="9" s="1"/>
  <c r="I13" i="9"/>
  <c r="I11" i="9"/>
  <c r="I9" i="9"/>
  <c r="I17" i="9"/>
  <c r="K7" i="9"/>
  <c r="K4" i="9"/>
  <c r="F14" i="9" l="1"/>
  <c r="I14" i="9" s="1"/>
  <c r="L6" i="9" l="1"/>
  <c r="F63" i="9" l="1"/>
  <c r="I63" i="9" s="1"/>
  <c r="F62" i="9"/>
  <c r="I62" i="9" s="1"/>
  <c r="F69" i="9"/>
  <c r="I69" i="9" s="1"/>
  <c r="F68" i="9"/>
  <c r="I68" i="9" s="1"/>
  <c r="F75" i="9"/>
  <c r="I75" i="9" s="1"/>
  <c r="F74" i="9"/>
  <c r="I74" i="9" s="1"/>
  <c r="M6" i="9"/>
  <c r="F70" i="9"/>
  <c r="I70" i="9" s="1"/>
  <c r="F76" i="9" l="1"/>
  <c r="I76" i="9" s="1"/>
  <c r="N6" i="9"/>
  <c r="F77" i="9" l="1"/>
  <c r="I77" i="9" s="1"/>
  <c r="F71" i="9"/>
  <c r="I71" i="9" s="1"/>
  <c r="O6" i="9"/>
  <c r="I60" i="9"/>
  <c r="K5" i="9"/>
  <c r="F78" i="9" l="1"/>
  <c r="I78" i="9" s="1"/>
  <c r="F72" i="9"/>
  <c r="I72" i="9" s="1"/>
  <c r="F12" i="9"/>
  <c r="I12"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5" i="9" l="1"/>
  <c r="A16" i="9" s="1"/>
  <c r="A59" i="9"/>
  <c r="A60" i="9" s="1"/>
  <c r="F64" i="9"/>
  <c r="A17" i="9" l="1"/>
  <c r="A18" i="9" s="1"/>
  <c r="A19" i="9" s="1"/>
  <c r="A61" i="9"/>
  <c r="A62" i="9" s="1"/>
  <c r="A63" i="9" s="1"/>
  <c r="A64" i="9" s="1"/>
  <c r="A65" i="9" s="1"/>
  <c r="A66" i="9" s="1"/>
  <c r="A67" i="9" s="1"/>
  <c r="A68" i="9" s="1"/>
  <c r="A69" i="9" s="1"/>
  <c r="A70" i="9" s="1"/>
  <c r="A71" i="9" s="1"/>
  <c r="A72" i="9" s="1"/>
  <c r="A73" i="9" s="1"/>
  <c r="A74" i="9" s="1"/>
  <c r="A75" i="9" s="1"/>
  <c r="A76" i="9" s="1"/>
  <c r="A77" i="9" s="1"/>
  <c r="A78" i="9" s="1"/>
  <c r="I64" i="9"/>
  <c r="F65" i="9"/>
  <c r="A20" i="9" l="1"/>
  <c r="A21" i="9" s="1"/>
  <c r="A22" i="9" s="1"/>
  <c r="A23" i="9" s="1"/>
  <c r="A24" i="9" s="1"/>
  <c r="I65" i="9"/>
  <c r="F66" i="9"/>
  <c r="I66" i="9" s="1"/>
</calcChain>
</file>

<file path=xl/comments1.xml><?xml version="1.0" encoding="utf-8"?>
<comments xmlns="http://schemas.openxmlformats.org/spreadsheetml/2006/main">
  <authors>
    <author>Vertex42</author>
    <author>Vertex42.com Templates</author>
  </authors>
  <commentList>
    <comment ref="A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<sst xmlns="http://schemas.openxmlformats.org/spreadsheetml/2006/main" count="85" uniqueCount="51">
  <si>
    <t>WBS</t>
  </si>
  <si>
    <t>TEMPLATE ROWS</t>
  </si>
  <si>
    <t>[Task Category]</t>
  </si>
  <si>
    <t>[Task]</t>
  </si>
  <si>
    <t>See the Help worksheet to learn how to use these rows. You can hide these rows before printing.</t>
  </si>
  <si>
    <t xml:space="preserve"> . . [ Level 3 Task ]</t>
  </si>
  <si>
    <t xml:space="preserve"> . . . [ Level 4 Task ]</t>
  </si>
  <si>
    <t>TASK</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</si>
  <si>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</si>
  <si>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</si>
  <si>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</si>
  <si>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</si>
  <si>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</si>
  <si>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</si>
  <si>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</si>
  <si>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</si>
  <si>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</si>
  <si>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</si>
  <si>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</si>
  <si>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[Kururu Waxing Shop] Update to Version 2</t>
    <phoneticPr fontId="3" type="noConversion"/>
  </si>
  <si>
    <t>TASK_NUM</t>
    <phoneticPr fontId="3" type="noConversion"/>
  </si>
  <si>
    <t>[Task Category]</t>
    <phoneticPr fontId="3" type="noConversion"/>
  </si>
  <si>
    <t xml:space="preserve"> . [ Level 2 Task ]</t>
    <phoneticPr fontId="3" type="noConversion"/>
  </si>
  <si>
    <t>Set Project Base</t>
    <phoneticPr fontId="3" type="noConversion"/>
  </si>
  <si>
    <t>Common Classes</t>
    <phoneticPr fontId="3" type="noConversion"/>
  </si>
  <si>
    <t>DAO</t>
    <phoneticPr fontId="3" type="noConversion"/>
  </si>
  <si>
    <t>Mapper</t>
    <phoneticPr fontId="3" type="noConversion"/>
  </si>
  <si>
    <t>Entities</t>
    <phoneticPr fontId="3" type="noConversion"/>
  </si>
  <si>
    <t>Create Entities</t>
    <phoneticPr fontId="3" type="noConversion"/>
  </si>
  <si>
    <t>Confirm Entities</t>
    <phoneticPr fontId="3" type="noConversion"/>
  </si>
  <si>
    <t>Create Mapper</t>
    <phoneticPr fontId="3" type="noConversion"/>
  </si>
  <si>
    <t>Confirm Mapper</t>
    <phoneticPr fontId="3" type="noConversion"/>
  </si>
  <si>
    <t>Create DAO</t>
    <phoneticPr fontId="3" type="noConversion"/>
  </si>
  <si>
    <t>Confirm DAO</t>
    <phoneticPr fontId="3" type="noConversion"/>
  </si>
  <si>
    <t>C_1112</t>
    <phoneticPr fontId="3" type="noConversion"/>
  </si>
  <si>
    <t>C_1122</t>
    <phoneticPr fontId="3" type="noConversion"/>
  </si>
  <si>
    <t>C_1132</t>
    <phoneticPr fontId="3" type="noConversion"/>
  </si>
  <si>
    <t>KWS1111</t>
    <phoneticPr fontId="3" type="noConversion"/>
  </si>
  <si>
    <t>KWS1121</t>
    <phoneticPr fontId="3" type="noConversion"/>
  </si>
  <si>
    <t>Confirm Test case</t>
    <phoneticPr fontId="3" type="noConversion"/>
  </si>
  <si>
    <t>C_1143</t>
    <phoneticPr fontId="3" type="noConversion"/>
  </si>
  <si>
    <t>Test case(select, insert, delete)</t>
    <phoneticPr fontId="3" type="noConversion"/>
  </si>
  <si>
    <t>Add Test case</t>
    <phoneticPr fontId="3" type="noConversion"/>
  </si>
  <si>
    <t>KWS1141</t>
    <phoneticPr fontId="3" type="noConversion"/>
  </si>
  <si>
    <t>KWS1131</t>
    <phoneticPr fontId="3" type="noConversion"/>
  </si>
  <si>
    <t>Database : Single Table(DAO)</t>
    <phoneticPr fontId="3" type="noConversion"/>
  </si>
  <si>
    <t>Write Enums</t>
    <phoneticPr fontId="3" type="noConversion"/>
  </si>
  <si>
    <t>KWS1151</t>
    <phoneticPr fontId="3" type="noConversion"/>
  </si>
  <si>
    <t>Enums in public</t>
    <phoneticPr fontId="3" type="noConversion"/>
  </si>
  <si>
    <t>Write Base Constants</t>
    <phoneticPr fontId="3" type="noConversion"/>
  </si>
  <si>
    <t>KWS1151-1</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</si>
</sst>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m/d/yyyy\ \(dddd\)"/>
    <numFmt numFmtId="177" formatCode="ddd\ m/dd/yy"/>
    <numFmt numFmtId="178" formatCode="d"/>
    <numFmt numFmtId="179" formatCode="d\ mmm\ yyyy"/>
    <numFmt numFmtId="180" formatCode="m\.dd\.yyyy"/>
  </numFmts>
  <fonts count="52"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굴림"/>
      <family val="2"/>
      <scheme val="minor"/>
    </font>
    <font>
      <sz val="10"/>
      <name val="굴림"/>
      <family val="1"/>
      <scheme val="major"/>
    </font>
    <font>
      <sz val="11"/>
      <name val="굴림"/>
      <family val="1"/>
      <scheme val="major"/>
    </font>
    <font>
      <sz val="10"/>
      <name val="굴림"/>
      <family val="2"/>
      <scheme val="minor"/>
    </font>
    <font>
      <b/>
      <sz val="11"/>
      <name val="굴림"/>
      <family val="2"/>
      <scheme val="minor"/>
    </font>
    <font>
      <sz val="9"/>
      <color rgb="FF000000"/>
      <name val="굴림"/>
      <family val="2"/>
      <scheme val="minor"/>
    </font>
    <font>
      <i/>
      <sz val="9"/>
      <name val="굴림"/>
      <family val="2"/>
      <scheme val="minor"/>
    </font>
    <font>
      <b/>
      <sz val="10"/>
      <color rgb="FF000000"/>
      <name val="굴림"/>
      <family val="2"/>
      <scheme val="minor"/>
    </font>
    <font>
      <sz val="10"/>
      <color rgb="FF000000"/>
      <name val="굴림"/>
      <family val="2"/>
      <scheme val="minor"/>
    </font>
    <font>
      <sz val="8"/>
      <name val="굴림"/>
      <family val="2"/>
      <scheme val="minor"/>
    </font>
    <font>
      <sz val="11"/>
      <name val="굴림"/>
      <family val="2"/>
      <scheme val="minor"/>
    </font>
    <font>
      <sz val="14"/>
      <name val="굴림"/>
      <family val="2"/>
      <scheme val="minor"/>
    </font>
    <font>
      <sz val="14"/>
      <color rgb="FF000000"/>
      <name val="굴림"/>
      <family val="2"/>
      <scheme val="minor"/>
    </font>
    <font>
      <sz val="10"/>
      <name val="굴림"/>
      <family val="2"/>
      <scheme val="major"/>
    </font>
    <font>
      <b/>
      <sz val="9"/>
      <name val="굴림"/>
      <family val="2"/>
      <scheme val="major"/>
    </font>
    <font>
      <b/>
      <sz val="8"/>
      <name val="굴림"/>
      <family val="2"/>
      <scheme val="major"/>
    </font>
    <font>
      <sz val="16"/>
      <color theme="4" tint="-0.249977111117893"/>
      <name val="굴림"/>
      <family val="1"/>
      <scheme val="major"/>
    </font>
    <font>
      <b/>
      <sz val="11"/>
      <color rgb="FF000000"/>
      <name val="굴림"/>
      <family val="2"/>
      <scheme val="minor"/>
    </font>
    <font>
      <i/>
      <sz val="8"/>
      <color theme="1" tint="0.34998626667073579"/>
      <name val="Arial"/>
      <family val="2"/>
    </font>
    <font>
      <i/>
      <u/>
      <sz val="8"/>
      <color theme="1" tint="0.34998626667073579"/>
      <name val="Arial"/>
      <family val="2"/>
    </font>
    <font>
      <b/>
      <sz val="12"/>
      <name val="굴림"/>
      <family val="2"/>
      <scheme val="minor"/>
    </font>
    <font>
      <sz val="12"/>
      <name val="굴림"/>
      <family val="2"/>
      <scheme val="minor"/>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14">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3" borderId="10" xfId="0" applyFont="1" applyFill="1" applyBorder="1" applyAlignment="1" applyProtection="1">
      <alignment vertical="center"/>
    </xf>
    <xf numFmtId="0" fontId="30" fillId="23" borderId="10" xfId="0" applyFont="1" applyFill="1" applyBorder="1" applyAlignment="1" applyProtection="1">
      <alignment vertical="center"/>
    </xf>
    <xf numFmtId="0" fontId="30" fillId="23" borderId="10" xfId="0" applyNumberFormat="1" applyFont="1" applyFill="1" applyBorder="1" applyAlignment="1" applyProtection="1">
      <alignment horizontal="center" vertical="center"/>
    </xf>
    <xf numFmtId="1" fontId="30" fillId="23" borderId="10" xfId="40" applyNumberFormat="1" applyFont="1" applyFill="1" applyBorder="1" applyAlignment="1" applyProtection="1">
      <alignment horizontal="center" vertical="center"/>
    </xf>
    <xf numFmtId="9" fontId="30" fillId="23" borderId="10" xfId="40" applyFont="1" applyFill="1" applyBorder="1" applyAlignment="1" applyProtection="1">
      <alignment horizontal="center" vertical="center"/>
    </xf>
    <xf numFmtId="1" fontId="30" fillId="23"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5" borderId="12" xfId="0" applyNumberFormat="1" applyFont="1" applyFill="1" applyBorder="1" applyAlignment="1" applyProtection="1">
      <alignment horizontal="center" vertical="center"/>
    </xf>
    <xf numFmtId="9" fontId="35" fillId="25" borderId="12" xfId="40" applyFont="1" applyFill="1" applyBorder="1" applyAlignment="1" applyProtection="1">
      <alignment horizontal="center" vertical="center"/>
    </xf>
    <xf numFmtId="1" fontId="35" fillId="0" borderId="12" xfId="0" applyNumberFormat="1" applyFont="1" applyBorder="1" applyAlignment="1" applyProtection="1">
      <alignment horizontal="center" vertical="center"/>
    </xf>
    <xf numFmtId="0" fontId="36" fillId="0" borderId="10" xfId="0" applyFont="1" applyFill="1" applyBorder="1" applyAlignment="1" applyProtection="1">
      <alignment vertical="center"/>
    </xf>
    <xf numFmtId="0" fontId="30" fillId="0" borderId="10" xfId="0" applyNumberFormat="1" applyFont="1" applyFill="1" applyBorder="1" applyAlignment="1" applyProtection="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Fill="1" applyBorder="1" applyAlignment="1" applyProtection="1">
      <alignment horizontal="center" vertical="center"/>
    </xf>
    <xf numFmtId="0" fontId="30" fillId="0" borderId="0" xfId="0" applyFont="1" applyFill="1" applyBorder="1" applyAlignment="1" applyProtection="1">
      <alignment vertical="center"/>
    </xf>
    <xf numFmtId="0" fontId="37" fillId="22" borderId="0" xfId="0" applyFont="1" applyFill="1" applyBorder="1" applyAlignment="1" applyProtection="1">
      <alignment vertical="center"/>
    </xf>
    <xf numFmtId="0" fontId="33" fillId="23" borderId="0" xfId="0" applyFont="1" applyFill="1" applyAlignment="1" applyProtection="1">
      <alignment vertical="center"/>
    </xf>
    <xf numFmtId="0" fontId="38" fillId="22" borderId="0" xfId="0" applyFont="1" applyFill="1" applyBorder="1" applyAlignment="1" applyProtection="1">
      <alignment vertical="center"/>
    </xf>
    <xf numFmtId="0" fontId="39" fillId="23" borderId="0" xfId="0" applyFont="1" applyFill="1" applyAlignment="1" applyProtection="1">
      <alignment vertical="center"/>
    </xf>
    <xf numFmtId="0" fontId="39" fillId="0" borderId="0" xfId="0" applyFont="1" applyFill="1" applyBorder="1" applyAlignment="1" applyProtection="1">
      <alignment vertical="center"/>
    </xf>
    <xf numFmtId="0" fontId="35" fillId="22" borderId="0" xfId="0" applyFont="1" applyFill="1" applyBorder="1" applyAlignment="1" applyProtection="1">
      <alignment vertical="center"/>
    </xf>
    <xf numFmtId="0" fontId="30" fillId="23" borderId="0" xfId="0" applyFont="1" applyFill="1" applyAlignment="1" applyProtection="1">
      <alignment vertical="center"/>
    </xf>
    <xf numFmtId="0" fontId="35" fillId="21" borderId="11" xfId="0" applyFont="1" applyFill="1" applyBorder="1" applyAlignment="1" applyProtection="1">
      <alignment vertical="center"/>
    </xf>
    <xf numFmtId="0" fontId="35" fillId="0" borderId="12" xfId="0" quotePrefix="1" applyFont="1" applyFill="1" applyBorder="1" applyAlignment="1" applyProtection="1">
      <alignment horizontal="center" vertical="center"/>
    </xf>
    <xf numFmtId="1" fontId="35" fillId="0" borderId="12" xfId="0" applyNumberFormat="1" applyFont="1" applyFill="1" applyBorder="1" applyAlignment="1" applyProtection="1">
      <alignment horizontal="center" vertical="center"/>
    </xf>
    <xf numFmtId="0" fontId="35" fillId="0" borderId="12" xfId="0" applyFont="1" applyBorder="1" applyAlignment="1" applyProtection="1">
      <alignment vertical="center"/>
    </xf>
    <xf numFmtId="0" fontId="35" fillId="0" borderId="12" xfId="0" applyFont="1" applyBorder="1" applyAlignment="1" applyProtection="1">
      <alignment horizontal="left" vertical="center"/>
    </xf>
    <xf numFmtId="178" fontId="3" fillId="0" borderId="13" xfId="0" applyNumberFormat="1" applyFont="1" applyFill="1" applyBorder="1" applyAlignment="1" applyProtection="1">
      <alignment horizontal="center" vertical="center" shrinkToFit="1"/>
    </xf>
    <xf numFmtId="0" fontId="34" fillId="23" borderId="14" xfId="0" applyFont="1" applyFill="1" applyBorder="1" applyAlignment="1" applyProtection="1">
      <alignment vertical="center"/>
    </xf>
    <xf numFmtId="0" fontId="30" fillId="23" borderId="14" xfId="0" applyFont="1" applyFill="1" applyBorder="1" applyAlignment="1" applyProtection="1">
      <alignment vertical="center"/>
    </xf>
    <xf numFmtId="0" fontId="30" fillId="23" borderId="14" xfId="0" applyNumberFormat="1" applyFont="1" applyFill="1" applyBorder="1" applyAlignment="1" applyProtection="1">
      <alignment horizontal="center" vertical="center"/>
    </xf>
    <xf numFmtId="177" fontId="30" fillId="23" borderId="14" xfId="0" applyNumberFormat="1" applyFont="1" applyFill="1" applyBorder="1" applyAlignment="1" applyProtection="1">
      <alignment horizontal="right" vertical="center"/>
    </xf>
    <xf numFmtId="1" fontId="30" fillId="23" borderId="14" xfId="40" applyNumberFormat="1" applyFont="1" applyFill="1" applyBorder="1" applyAlignment="1" applyProtection="1">
      <alignment horizontal="center" vertical="center"/>
    </xf>
    <xf numFmtId="9" fontId="30" fillId="23" borderId="14" xfId="40" applyFont="1" applyFill="1" applyBorder="1" applyAlignment="1" applyProtection="1">
      <alignment horizontal="center" vertical="center"/>
    </xf>
    <xf numFmtId="1" fontId="30" fillId="23" borderId="14" xfId="0" applyNumberFormat="1" applyFont="1" applyFill="1" applyBorder="1" applyAlignment="1" applyProtection="1">
      <alignment horizontal="center" vertical="center"/>
    </xf>
    <xf numFmtId="178" fontId="3" fillId="0" borderId="16" xfId="0" applyNumberFormat="1" applyFont="1" applyFill="1" applyBorder="1" applyAlignment="1" applyProtection="1">
      <alignment horizontal="center" vertical="center" shrinkToFit="1"/>
    </xf>
    <xf numFmtId="178" fontId="3" fillId="0" borderId="17" xfId="0" applyNumberFormat="1" applyFont="1" applyFill="1" applyBorder="1" applyAlignment="1" applyProtection="1">
      <alignment horizontal="center" vertical="center" shrinkToFit="1"/>
    </xf>
    <xf numFmtId="1" fontId="41" fillId="23" borderId="14" xfId="0" applyNumberFormat="1" applyFont="1" applyFill="1" applyBorder="1" applyAlignment="1" applyProtection="1">
      <alignment horizontal="center" vertical="center"/>
    </xf>
    <xf numFmtId="1" fontId="42" fillId="0" borderId="12" xfId="0" applyNumberFormat="1" applyFont="1" applyBorder="1" applyAlignment="1" applyProtection="1">
      <alignment horizontal="center" vertical="center"/>
    </xf>
    <xf numFmtId="1" fontId="41" fillId="23" borderId="10" xfId="0" applyNumberFormat="1" applyFont="1" applyFill="1" applyBorder="1" applyAlignment="1" applyProtection="1">
      <alignment horizontal="center" vertical="center"/>
    </xf>
    <xf numFmtId="1" fontId="41" fillId="0" borderId="10" xfId="0" applyNumberFormat="1" applyFont="1" applyFill="1" applyBorder="1" applyAlignment="1" applyProtection="1">
      <alignment horizontal="center" vertical="center"/>
    </xf>
    <xf numFmtId="0" fontId="41" fillId="23" borderId="0" xfId="0" applyFont="1" applyFill="1" applyAlignment="1" applyProtection="1">
      <alignment vertical="center"/>
    </xf>
    <xf numFmtId="1" fontId="42" fillId="0" borderId="12" xfId="0" applyNumberFormat="1" applyFont="1" applyFill="1" applyBorder="1" applyAlignment="1" applyProtection="1">
      <alignment horizontal="center" vertical="center"/>
    </xf>
    <xf numFmtId="177" fontId="35" fillId="24" borderId="12" xfId="0" applyNumberFormat="1" applyFont="1" applyFill="1" applyBorder="1" applyAlignment="1" applyProtection="1">
      <alignment horizontal="center" vertical="center"/>
    </xf>
    <xf numFmtId="177" fontId="35" fillId="0" borderId="12" xfId="0" applyNumberFormat="1" applyFont="1" applyBorder="1" applyAlignment="1" applyProtection="1">
      <alignment horizontal="center" vertical="center"/>
    </xf>
    <xf numFmtId="0" fontId="36" fillId="0" borderId="10" xfId="0" applyFont="1" applyFill="1" applyBorder="1" applyAlignment="1" applyProtection="1">
      <alignment horizontal="center" vertical="center"/>
    </xf>
    <xf numFmtId="0" fontId="38" fillId="22" borderId="0" xfId="0" applyFont="1" applyFill="1" applyBorder="1" applyAlignment="1" applyProtection="1">
      <alignment horizontal="center" vertical="center"/>
    </xf>
    <xf numFmtId="0" fontId="30" fillId="23" borderId="0" xfId="0" applyFont="1" applyFill="1" applyAlignment="1" applyProtection="1">
      <alignment horizontal="center" vertical="center"/>
    </xf>
    <xf numFmtId="0" fontId="30" fillId="23" borderId="14"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3" borderId="10" xfId="0" applyFont="1" applyFill="1" applyBorder="1" applyAlignment="1" applyProtection="1">
      <alignment horizontal="left" vertical="center"/>
    </xf>
    <xf numFmtId="0" fontId="43" fillId="0" borderId="0" xfId="0" applyNumberFormat="1" applyFont="1" applyFill="1" applyBorder="1" applyProtection="1"/>
    <xf numFmtId="0" fontId="43" fillId="0" borderId="0" xfId="0" applyFont="1" applyFill="1" applyBorder="1" applyProtection="1"/>
    <xf numFmtId="0" fontId="1" fillId="0" borderId="0" xfId="0" applyFont="1" applyFill="1" applyBorder="1" applyProtection="1"/>
    <xf numFmtId="0" fontId="43" fillId="0" borderId="0" xfId="0" applyFont="1" applyProtection="1"/>
    <xf numFmtId="0" fontId="43" fillId="0" borderId="0" xfId="0" applyFont="1" applyFill="1" applyAlignment="1" applyProtection="1">
      <alignment horizontal="right" vertical="center"/>
    </xf>
    <xf numFmtId="177" fontId="30" fillId="23" borderId="14" xfId="0" applyNumberFormat="1" applyFont="1" applyFill="1" applyBorder="1" applyAlignment="1" applyProtection="1">
      <alignment horizontal="center" vertical="center"/>
    </xf>
    <xf numFmtId="0" fontId="44" fillId="0" borderId="18" xfId="0" applyNumberFormat="1" applyFont="1" applyFill="1" applyBorder="1" applyAlignment="1" applyProtection="1">
      <alignment horizontal="left" vertical="center"/>
    </xf>
    <xf numFmtId="0" fontId="44" fillId="0" borderId="18" xfId="0" applyFont="1" applyFill="1" applyBorder="1" applyAlignment="1" applyProtection="1">
      <alignment horizontal="left" vertical="center"/>
    </xf>
    <xf numFmtId="0" fontId="44" fillId="0" borderId="18" xfId="0" applyFont="1" applyFill="1" applyBorder="1" applyAlignment="1" applyProtection="1">
      <alignment horizontal="center" vertical="center" wrapText="1"/>
    </xf>
    <xf numFmtId="0" fontId="45" fillId="0" borderId="18" xfId="0" applyNumberFormat="1" applyFont="1" applyFill="1" applyBorder="1" applyAlignment="1" applyProtection="1">
      <alignment horizontal="center" vertical="center" wrapText="1"/>
    </xf>
    <xf numFmtId="0" fontId="44" fillId="0" borderId="18" xfId="0" applyFont="1" applyFill="1" applyBorder="1" applyAlignment="1" applyProtection="1">
      <alignment horizontal="center" vertical="center"/>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30"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6"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2"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2" xfId="0" applyNumberFormat="1" applyFont="1" applyFill="1" applyBorder="1" applyAlignment="1" applyProtection="1">
      <alignment horizontal="center" vertical="center"/>
      <protection locked="0"/>
    </xf>
    <xf numFmtId="0" fontId="34" fillId="0" borderId="10" xfId="0" applyNumberFormat="1" applyFont="1" applyFill="1" applyBorder="1" applyAlignment="1" applyProtection="1">
      <alignment horizontal="left" vertical="center"/>
    </xf>
    <xf numFmtId="0" fontId="47" fillId="21" borderId="11" xfId="0" applyFont="1" applyFill="1" applyBorder="1" applyAlignment="1" applyProtection="1">
      <alignment vertical="center"/>
    </xf>
    <xf numFmtId="0" fontId="1" fillId="0" borderId="0" xfId="0" applyFont="1" applyAlignment="1" applyProtection="1">
      <alignment horizontal="right" vertical="center"/>
    </xf>
    <xf numFmtId="0" fontId="8" fillId="0" borderId="0" xfId="0" applyFont="1" applyAlignment="1" applyProtection="1">
      <protection locked="0"/>
    </xf>
    <xf numFmtId="0" fontId="30" fillId="0" borderId="10" xfId="0" applyFont="1" applyFill="1" applyBorder="1" applyAlignment="1" applyProtection="1">
      <alignment horizontal="left" vertical="center" wrapText="1" indent="2"/>
    </xf>
    <xf numFmtId="0" fontId="50" fillId="23" borderId="14" xfId="0" applyNumberFormat="1" applyFont="1" applyFill="1" applyBorder="1" applyAlignment="1" applyProtection="1">
      <alignment horizontal="left" vertical="center"/>
    </xf>
    <xf numFmtId="0" fontId="51" fillId="0" borderId="10" xfId="0" applyNumberFormat="1" applyFont="1" applyFill="1" applyBorder="1" applyAlignment="1" applyProtection="1">
      <alignment horizontal="left" vertical="center"/>
    </xf>
    <xf numFmtId="0" fontId="50" fillId="23" borderId="10" xfId="0" applyNumberFormat="1" applyFont="1" applyFill="1" applyBorder="1" applyAlignment="1" applyProtection="1">
      <alignment horizontal="left" vertical="center"/>
    </xf>
    <xf numFmtId="180" fontId="35" fillId="24" borderId="12" xfId="0" applyNumberFormat="1" applyFont="1" applyFill="1" applyBorder="1" applyAlignment="1" applyProtection="1">
      <alignment horizontal="center" vertical="center"/>
    </xf>
    <xf numFmtId="180" fontId="35" fillId="0" borderId="12" xfId="0" applyNumberFormat="1" applyFont="1" applyBorder="1" applyAlignment="1" applyProtection="1">
      <alignment horizontal="center" vertical="center"/>
    </xf>
    <xf numFmtId="180" fontId="30" fillId="23" borderId="10" xfId="0" applyNumberFormat="1" applyFont="1" applyFill="1" applyBorder="1" applyAlignment="1" applyProtection="1">
      <alignment horizontal="center" vertical="center"/>
    </xf>
    <xf numFmtId="0" fontId="48" fillId="0" borderId="0" xfId="34" applyFont="1" applyBorder="1" applyAlignment="1" applyProtection="1">
      <alignment horizontal="left" vertical="center"/>
    </xf>
    <xf numFmtId="176" fontId="33" fillId="0" borderId="15" xfId="0" applyNumberFormat="1" applyFont="1" applyFill="1" applyBorder="1" applyAlignment="1" applyProtection="1">
      <alignment horizontal="center" vertical="center" shrinkToFit="1"/>
      <protection locked="0"/>
    </xf>
    <xf numFmtId="0" fontId="40" fillId="0" borderId="16" xfId="0" applyNumberFormat="1" applyFont="1" applyFill="1" applyBorder="1" applyAlignment="1" applyProtection="1">
      <alignment horizontal="center" vertical="center"/>
    </xf>
    <xf numFmtId="0" fontId="40" fillId="0"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center" vertical="center"/>
    </xf>
    <xf numFmtId="176" fontId="33" fillId="0" borderId="22" xfId="0" applyNumberFormat="1" applyFont="1" applyFill="1" applyBorder="1" applyAlignment="1" applyProtection="1">
      <alignment horizontal="center" vertical="center" shrinkToFit="1"/>
      <protection locked="0"/>
    </xf>
    <xf numFmtId="179" fontId="33" fillId="0" borderId="16" xfId="0" applyNumberFormat="1" applyFont="1" applyFill="1" applyBorder="1" applyAlignment="1" applyProtection="1">
      <alignment horizontal="center" vertical="center"/>
    </xf>
    <xf numFmtId="179" fontId="33" fillId="0" borderId="13" xfId="0" applyNumberFormat="1" applyFont="1" applyFill="1" applyBorder="1" applyAlignment="1" applyProtection="1">
      <alignment horizontal="center" vertical="center"/>
    </xf>
    <xf numFmtId="179" fontId="33" fillId="0" borderId="17" xfId="0" applyNumberFormat="1" applyFont="1" applyFill="1" applyBorder="1" applyAlignment="1" applyProtection="1">
      <alignment horizontal="center" vertical="center"/>
    </xf>
  </cellXfs>
  <cellStyles count="44">
    <cellStyle name="20% - 강조색1" xfId="1" builtinId="30" customBuiltin="1"/>
    <cellStyle name="20% - 강조색2" xfId="2" builtinId="34" customBuiltin="1"/>
    <cellStyle name="20% - 강조색3" xfId="3" builtinId="38" customBuiltin="1"/>
    <cellStyle name="20% - 강조색4" xfId="4" builtinId="42" customBuiltin="1"/>
    <cellStyle name="20% - 강조색5" xfId="5" builtinId="46" customBuiltin="1"/>
    <cellStyle name="20% - 강조색6" xfId="6" builtinId="50" customBuiltin="1"/>
    <cellStyle name="40% - 강조색1" xfId="7" builtinId="31" customBuiltin="1"/>
    <cellStyle name="40% - 강조색2" xfId="8" builtinId="35" customBuiltin="1"/>
    <cellStyle name="40% - 강조색3" xfId="9" builtinId="39" customBuiltin="1"/>
    <cellStyle name="40% - 강조색4" xfId="10" builtinId="43" customBuiltin="1"/>
    <cellStyle name="40% - 강조색5" xfId="11" builtinId="47" customBuiltin="1"/>
    <cellStyle name="40% - 강조색6" xfId="12" builtinId="51" customBuiltin="1"/>
    <cellStyle name="60% - 강조색1" xfId="13" builtinId="32" customBuiltin="1"/>
    <cellStyle name="60% - 강조색2" xfId="14" builtinId="36" customBuiltin="1"/>
    <cellStyle name="60% - 강조색3" xfId="15" builtinId="40" customBuiltin="1"/>
    <cellStyle name="60% - 강조색4" xfId="16" builtinId="44" customBuiltin="1"/>
    <cellStyle name="60% - 강조색5" xfId="17" builtinId="48" customBuiltin="1"/>
    <cellStyle name="60% - 강조색6" xfId="18" builtinId="52" customBuiltin="1"/>
    <cellStyle name="강조색1" xfId="19" builtinId="29" customBuiltin="1"/>
    <cellStyle name="강조색2" xfId="20" builtinId="33" customBuiltin="1"/>
    <cellStyle name="강조색3" xfId="21" builtinId="37" customBuiltin="1"/>
    <cellStyle name="강조색4" xfId="22" builtinId="41" customBuiltin="1"/>
    <cellStyle name="강조색5" xfId="23" builtinId="45" customBuiltin="1"/>
    <cellStyle name="강조색6" xfId="24" builtinId="49" customBuiltin="1"/>
    <cellStyle name="경고문" xfId="43" builtinId="11" customBuiltin="1"/>
    <cellStyle name="계산" xfId="26" builtinId="22" customBuiltin="1"/>
    <cellStyle name="나쁨" xfId="25" builtinId="27" customBuiltin="1"/>
    <cellStyle name="메모" xfId="38" builtinId="10" customBuiltin="1"/>
    <cellStyle name="백분율" xfId="40" builtinId="5"/>
    <cellStyle name="보통" xfId="37" builtinId="28" customBuiltin="1"/>
    <cellStyle name="설명 텍스트" xfId="28" builtinId="53" customBuiltin="1"/>
    <cellStyle name="셀 확인" xfId="27" builtinId="23" customBuiltin="1"/>
    <cellStyle name="연결된 셀" xfId="36" builtinId="24" customBuiltin="1"/>
    <cellStyle name="요약" xfId="42" builtinId="25" customBuiltin="1"/>
    <cellStyle name="입력" xfId="35" builtinId="20" customBuiltin="1"/>
    <cellStyle name="제목" xfId="41" builtinId="15" customBuiltin="1"/>
    <cellStyle name="제목 1" xfId="30" builtinId="16" customBuiltin="1"/>
    <cellStyle name="제목 2" xfId="31" builtinId="17" customBuiltin="1"/>
    <cellStyle name="제목 3" xfId="32" builtinId="18" customBuiltin="1"/>
    <cellStyle name="제목 4" xfId="33" builtinId="19" customBuiltin="1"/>
    <cellStyle name="좋음" xfId="29" builtinId="26" customBuiltin="1"/>
    <cellStyle name="출력" xfId="39" builtinId="21" customBuiltin="1"/>
    <cellStyle name="표준" xfId="0" builtinId="0"/>
    <cellStyle name="하이퍼링크" xfId="34" builtinId="8"/>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val="6"/>
</file>

<file path=xl/drawings/drawing1.xml><?xml version="1.0" encoding="utf-8"?>
<xdr:wsDr xmlns:xdr="http://schemas.openxmlformats.org/drawingml/2006/spreadsheetDrawing" xmlns:a="http://schemas.openxmlformats.org/drawingml/2006/main">
  <xdr:twoCellAnchor editAs="absolute">
    <xdr:from>
      <xdr:col>5</xdr:col>
      <xdr:colOff>91523</xdr:colOff>
      <xdr:row>5</xdr:row>
      <xdr:rowOff>142875</xdr:rowOff>
    </xdr:from>
    <xdr:to>
      <xdr:col>18</xdr:col>
      <xdr:colOff>22777</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Lst>
            </xdr:cNvPr>
            <xdr:cNvSpPr/>
          </xdr:nvSpPr>
          <xdr:spPr>
            <a:xfrm>
              <a:off x="0" y="0"/>
              <a:ext cx="0" cy="0"/>
            </a:xfrm>
            <a:prstGeom prst="rect">
              <a:avLst/>
            </a:prstGeom>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87"/>
  <sheetViews>
    <sheetView showGridLines="0" tabSelected="1" zoomScale="115" zoomScaleNormal="115" workbookViewId="0">
      <pane ySplit="7" topLeftCell="A8" activePane="bottomLeft" state="frozen"/>
      <selection pane="bottomLeft" activeCell="A8" sqref="A8"/>
    </sheetView>
  </sheetViews>
  <sheetFormatPr defaultColWidth="9.140625" defaultRowHeight="12.75" x14ac:dyDescent="0.2"/>
  <cols>
    <col min="1" max="1" width="9" style="5" customWidth="1"/>
    <col min="2" max="2" width="38" style="1" customWidth="1"/>
    <col min="3" max="3" width="13.85546875" style="1" bestFit="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89" t="s">
        <v>19</v>
      </c>
      <c r="B1" s="14"/>
      <c r="C1" s="14"/>
      <c r="D1" s="14"/>
      <c r="E1" s="14"/>
      <c r="F1" s="14"/>
      <c r="I1" s="96"/>
      <c r="K1" s="105" t="s">
        <v>18</v>
      </c>
      <c r="L1" s="105"/>
      <c r="M1" s="105"/>
      <c r="N1" s="105"/>
      <c r="O1" s="105"/>
      <c r="P1" s="105"/>
      <c r="Q1" s="105"/>
      <c r="R1" s="105"/>
      <c r="S1" s="105"/>
      <c r="T1" s="105"/>
      <c r="U1" s="105"/>
      <c r="V1" s="105"/>
      <c r="W1" s="105"/>
      <c r="X1" s="105"/>
      <c r="Y1" s="105"/>
      <c r="Z1" s="105"/>
      <c r="AA1" s="105"/>
      <c r="AB1" s="105"/>
      <c r="AC1" s="105"/>
      <c r="AD1" s="105"/>
      <c r="AE1" s="105"/>
    </row>
    <row r="2" spans="1:66" ht="18" customHeight="1" x14ac:dyDescent="0.2">
      <c r="A2" s="19"/>
      <c r="B2" s="7"/>
      <c r="C2" s="7"/>
      <c r="D2" s="13"/>
      <c r="E2" s="97"/>
      <c r="F2" s="97"/>
      <c r="H2" s="2"/>
    </row>
    <row r="3" spans="1:66" ht="13.5" x14ac:dyDescent="0.2">
      <c r="A3" s="19"/>
      <c r="B3" s="15"/>
      <c r="C3" s="4"/>
      <c r="D3" s="4"/>
      <c r="E3" s="4"/>
      <c r="F3" s="4"/>
      <c r="G3" s="4"/>
      <c r="H3" s="2"/>
      <c r="K3" s="8"/>
      <c r="L3" s="8"/>
      <c r="M3" s="8"/>
      <c r="N3" s="8"/>
      <c r="O3" s="8"/>
      <c r="P3" s="8"/>
      <c r="Q3" s="8"/>
      <c r="R3" s="8"/>
      <c r="S3" s="8"/>
      <c r="T3" s="8"/>
      <c r="U3" s="8"/>
      <c r="V3" s="8"/>
      <c r="W3" s="8"/>
      <c r="X3" s="8"/>
      <c r="Y3" s="8"/>
      <c r="Z3" s="8"/>
      <c r="AA3" s="8"/>
    </row>
    <row r="4" spans="1:66" ht="17.25" customHeight="1" x14ac:dyDescent="0.2">
      <c r="A4" s="74"/>
      <c r="B4" s="78" t="s">
        <v>15</v>
      </c>
      <c r="C4" s="110">
        <v>43288</v>
      </c>
      <c r="D4" s="110"/>
      <c r="E4" s="110"/>
      <c r="F4" s="75"/>
      <c r="G4" s="78" t="s">
        <v>14</v>
      </c>
      <c r="H4" s="93">
        <v>6</v>
      </c>
      <c r="I4" s="76"/>
      <c r="J4" s="17"/>
      <c r="K4" s="107" t="str">
        <f>"Week "&amp;(K6-($C$4-WEEKDAY($C$4,1)+2))/7+1</f>
        <v>Week 6</v>
      </c>
      <c r="L4" s="108"/>
      <c r="M4" s="108"/>
      <c r="N4" s="108"/>
      <c r="O4" s="108"/>
      <c r="P4" s="108"/>
      <c r="Q4" s="109"/>
      <c r="R4" s="107" t="str">
        <f>"Week "&amp;(R6-($C$4-WEEKDAY($C$4,1)+2))/7+1</f>
        <v>Week 7</v>
      </c>
      <c r="S4" s="108"/>
      <c r="T4" s="108"/>
      <c r="U4" s="108"/>
      <c r="V4" s="108"/>
      <c r="W4" s="108"/>
      <c r="X4" s="109"/>
      <c r="Y4" s="107" t="str">
        <f>"Week "&amp;(Y6-($C$4-WEEKDAY($C$4,1)+2))/7+1</f>
        <v>Week 8</v>
      </c>
      <c r="Z4" s="108"/>
      <c r="AA4" s="108"/>
      <c r="AB4" s="108"/>
      <c r="AC4" s="108"/>
      <c r="AD4" s="108"/>
      <c r="AE4" s="109"/>
      <c r="AF4" s="107" t="str">
        <f>"Week "&amp;(AF6-($C$4-WEEKDAY($C$4,1)+2))/7+1</f>
        <v>Week 9</v>
      </c>
      <c r="AG4" s="108"/>
      <c r="AH4" s="108"/>
      <c r="AI4" s="108"/>
      <c r="AJ4" s="108"/>
      <c r="AK4" s="108"/>
      <c r="AL4" s="109"/>
      <c r="AM4" s="107" t="str">
        <f>"Week "&amp;(AM6-($C$4-WEEKDAY($C$4,1)+2))/7+1</f>
        <v>Week 10</v>
      </c>
      <c r="AN4" s="108"/>
      <c r="AO4" s="108"/>
      <c r="AP4" s="108"/>
      <c r="AQ4" s="108"/>
      <c r="AR4" s="108"/>
      <c r="AS4" s="109"/>
      <c r="AT4" s="107" t="str">
        <f>"Week "&amp;(AT6-($C$4-WEEKDAY($C$4,1)+2))/7+1</f>
        <v>Week 11</v>
      </c>
      <c r="AU4" s="108"/>
      <c r="AV4" s="108"/>
      <c r="AW4" s="108"/>
      <c r="AX4" s="108"/>
      <c r="AY4" s="108"/>
      <c r="AZ4" s="109"/>
      <c r="BA4" s="107" t="str">
        <f>"Week "&amp;(BA6-($C$4-WEEKDAY($C$4,1)+2))/7+1</f>
        <v>Week 12</v>
      </c>
      <c r="BB4" s="108"/>
      <c r="BC4" s="108"/>
      <c r="BD4" s="108"/>
      <c r="BE4" s="108"/>
      <c r="BF4" s="108"/>
      <c r="BG4" s="109"/>
      <c r="BH4" s="107" t="str">
        <f>"Week "&amp;(BH6-($C$4-WEEKDAY($C$4,1)+2))/7+1</f>
        <v>Week 13</v>
      </c>
      <c r="BI4" s="108"/>
      <c r="BJ4" s="108"/>
      <c r="BK4" s="108"/>
      <c r="BL4" s="108"/>
      <c r="BM4" s="108"/>
      <c r="BN4" s="109"/>
    </row>
    <row r="5" spans="1:66" ht="17.25" customHeight="1" x14ac:dyDescent="0.2">
      <c r="A5" s="74"/>
      <c r="B5" s="78" t="s">
        <v>16</v>
      </c>
      <c r="C5" s="106"/>
      <c r="D5" s="106"/>
      <c r="E5" s="106"/>
      <c r="F5" s="77"/>
      <c r="G5" s="77"/>
      <c r="H5" s="77"/>
      <c r="I5" s="77"/>
      <c r="J5" s="17"/>
      <c r="K5" s="111">
        <f>K6</f>
        <v>43318</v>
      </c>
      <c r="L5" s="112"/>
      <c r="M5" s="112"/>
      <c r="N5" s="112"/>
      <c r="O5" s="112"/>
      <c r="P5" s="112"/>
      <c r="Q5" s="113"/>
      <c r="R5" s="111">
        <f>R6</f>
        <v>43325</v>
      </c>
      <c r="S5" s="112"/>
      <c r="T5" s="112"/>
      <c r="U5" s="112"/>
      <c r="V5" s="112"/>
      <c r="W5" s="112"/>
      <c r="X5" s="113"/>
      <c r="Y5" s="111">
        <f>Y6</f>
        <v>43332</v>
      </c>
      <c r="Z5" s="112"/>
      <c r="AA5" s="112"/>
      <c r="AB5" s="112"/>
      <c r="AC5" s="112"/>
      <c r="AD5" s="112"/>
      <c r="AE5" s="113"/>
      <c r="AF5" s="111">
        <f>AF6</f>
        <v>43339</v>
      </c>
      <c r="AG5" s="112"/>
      <c r="AH5" s="112"/>
      <c r="AI5" s="112"/>
      <c r="AJ5" s="112"/>
      <c r="AK5" s="112"/>
      <c r="AL5" s="113"/>
      <c r="AM5" s="111">
        <f>AM6</f>
        <v>43346</v>
      </c>
      <c r="AN5" s="112"/>
      <c r="AO5" s="112"/>
      <c r="AP5" s="112"/>
      <c r="AQ5" s="112"/>
      <c r="AR5" s="112"/>
      <c r="AS5" s="113"/>
      <c r="AT5" s="111">
        <f>AT6</f>
        <v>43353</v>
      </c>
      <c r="AU5" s="112"/>
      <c r="AV5" s="112"/>
      <c r="AW5" s="112"/>
      <c r="AX5" s="112"/>
      <c r="AY5" s="112"/>
      <c r="AZ5" s="113"/>
      <c r="BA5" s="111">
        <f>BA6</f>
        <v>43360</v>
      </c>
      <c r="BB5" s="112"/>
      <c r="BC5" s="112"/>
      <c r="BD5" s="112"/>
      <c r="BE5" s="112"/>
      <c r="BF5" s="112"/>
      <c r="BG5" s="113"/>
      <c r="BH5" s="111">
        <f>BH6</f>
        <v>43367</v>
      </c>
      <c r="BI5" s="112"/>
      <c r="BJ5" s="112"/>
      <c r="BK5" s="112"/>
      <c r="BL5" s="112"/>
      <c r="BM5" s="112"/>
      <c r="BN5" s="113"/>
    </row>
    <row r="6" spans="1:66" x14ac:dyDescent="0.2">
      <c r="A6" s="16"/>
      <c r="B6" s="17"/>
      <c r="C6" s="17"/>
      <c r="D6" s="18"/>
      <c r="E6" s="17"/>
      <c r="F6" s="17"/>
      <c r="G6" s="17"/>
      <c r="H6" s="17"/>
      <c r="I6" s="17"/>
      <c r="J6" s="17"/>
      <c r="K6" s="57">
        <f>C4-WEEKDAY(C4,1)+2+7*(H4-1)</f>
        <v>43318</v>
      </c>
      <c r="L6" s="49">
        <f t="shared" ref="L6:AQ6" si="0">K6+1</f>
        <v>43319</v>
      </c>
      <c r="M6" s="49">
        <f t="shared" si="0"/>
        <v>43320</v>
      </c>
      <c r="N6" s="49">
        <f t="shared" si="0"/>
        <v>43321</v>
      </c>
      <c r="O6" s="49">
        <f t="shared" si="0"/>
        <v>43322</v>
      </c>
      <c r="P6" s="49">
        <f t="shared" si="0"/>
        <v>43323</v>
      </c>
      <c r="Q6" s="58">
        <f t="shared" si="0"/>
        <v>43324</v>
      </c>
      <c r="R6" s="57">
        <f t="shared" si="0"/>
        <v>43325</v>
      </c>
      <c r="S6" s="49">
        <f t="shared" si="0"/>
        <v>43326</v>
      </c>
      <c r="T6" s="49">
        <f t="shared" si="0"/>
        <v>43327</v>
      </c>
      <c r="U6" s="49">
        <f t="shared" si="0"/>
        <v>43328</v>
      </c>
      <c r="V6" s="49">
        <f t="shared" si="0"/>
        <v>43329</v>
      </c>
      <c r="W6" s="49">
        <f t="shared" si="0"/>
        <v>43330</v>
      </c>
      <c r="X6" s="58">
        <f t="shared" si="0"/>
        <v>43331</v>
      </c>
      <c r="Y6" s="57">
        <f t="shared" si="0"/>
        <v>43332</v>
      </c>
      <c r="Z6" s="49">
        <f t="shared" si="0"/>
        <v>43333</v>
      </c>
      <c r="AA6" s="49">
        <f t="shared" si="0"/>
        <v>43334</v>
      </c>
      <c r="AB6" s="49">
        <f t="shared" si="0"/>
        <v>43335</v>
      </c>
      <c r="AC6" s="49">
        <f t="shared" si="0"/>
        <v>43336</v>
      </c>
      <c r="AD6" s="49">
        <f t="shared" si="0"/>
        <v>43337</v>
      </c>
      <c r="AE6" s="58">
        <f t="shared" si="0"/>
        <v>43338</v>
      </c>
      <c r="AF6" s="57">
        <f t="shared" si="0"/>
        <v>43339</v>
      </c>
      <c r="AG6" s="49">
        <f t="shared" si="0"/>
        <v>43340</v>
      </c>
      <c r="AH6" s="49">
        <f t="shared" si="0"/>
        <v>43341</v>
      </c>
      <c r="AI6" s="49">
        <f t="shared" si="0"/>
        <v>43342</v>
      </c>
      <c r="AJ6" s="49">
        <f t="shared" si="0"/>
        <v>43343</v>
      </c>
      <c r="AK6" s="49">
        <f t="shared" si="0"/>
        <v>43344</v>
      </c>
      <c r="AL6" s="58">
        <f t="shared" si="0"/>
        <v>43345</v>
      </c>
      <c r="AM6" s="57">
        <f t="shared" si="0"/>
        <v>43346</v>
      </c>
      <c r="AN6" s="49">
        <f t="shared" si="0"/>
        <v>43347</v>
      </c>
      <c r="AO6" s="49">
        <f t="shared" si="0"/>
        <v>43348</v>
      </c>
      <c r="AP6" s="49">
        <f t="shared" si="0"/>
        <v>43349</v>
      </c>
      <c r="AQ6" s="49">
        <f t="shared" si="0"/>
        <v>43350</v>
      </c>
      <c r="AR6" s="49">
        <f t="shared" ref="AR6:BN6" si="1">AQ6+1</f>
        <v>43351</v>
      </c>
      <c r="AS6" s="58">
        <f t="shared" si="1"/>
        <v>43352</v>
      </c>
      <c r="AT6" s="57">
        <f t="shared" si="1"/>
        <v>43353</v>
      </c>
      <c r="AU6" s="49">
        <f t="shared" si="1"/>
        <v>43354</v>
      </c>
      <c r="AV6" s="49">
        <f t="shared" si="1"/>
        <v>43355</v>
      </c>
      <c r="AW6" s="49">
        <f t="shared" si="1"/>
        <v>43356</v>
      </c>
      <c r="AX6" s="49">
        <f t="shared" si="1"/>
        <v>43357</v>
      </c>
      <c r="AY6" s="49">
        <f t="shared" si="1"/>
        <v>43358</v>
      </c>
      <c r="AZ6" s="58">
        <f t="shared" si="1"/>
        <v>43359</v>
      </c>
      <c r="BA6" s="57">
        <f t="shared" si="1"/>
        <v>43360</v>
      </c>
      <c r="BB6" s="49">
        <f t="shared" si="1"/>
        <v>43361</v>
      </c>
      <c r="BC6" s="49">
        <f t="shared" si="1"/>
        <v>43362</v>
      </c>
      <c r="BD6" s="49">
        <f t="shared" si="1"/>
        <v>43363</v>
      </c>
      <c r="BE6" s="49">
        <f t="shared" si="1"/>
        <v>43364</v>
      </c>
      <c r="BF6" s="49">
        <f t="shared" si="1"/>
        <v>43365</v>
      </c>
      <c r="BG6" s="58">
        <f t="shared" si="1"/>
        <v>43366</v>
      </c>
      <c r="BH6" s="57">
        <f t="shared" si="1"/>
        <v>43367</v>
      </c>
      <c r="BI6" s="49">
        <f t="shared" si="1"/>
        <v>43368</v>
      </c>
      <c r="BJ6" s="49">
        <f t="shared" si="1"/>
        <v>43369</v>
      </c>
      <c r="BK6" s="49">
        <f t="shared" si="1"/>
        <v>43370</v>
      </c>
      <c r="BL6" s="49">
        <f t="shared" si="1"/>
        <v>43371</v>
      </c>
      <c r="BM6" s="49">
        <f t="shared" si="1"/>
        <v>43372</v>
      </c>
      <c r="BN6" s="58">
        <f t="shared" si="1"/>
        <v>43373</v>
      </c>
    </row>
    <row r="7" spans="1:66" s="88" customFormat="1" ht="32.25" thickBot="1" x14ac:dyDescent="0.25">
      <c r="A7" s="80" t="s">
        <v>0</v>
      </c>
      <c r="B7" s="81" t="s">
        <v>7</v>
      </c>
      <c r="C7" s="82" t="s">
        <v>20</v>
      </c>
      <c r="D7" s="83" t="s">
        <v>13</v>
      </c>
      <c r="E7" s="84" t="s">
        <v>8</v>
      </c>
      <c r="F7" s="84" t="s">
        <v>9</v>
      </c>
      <c r="G7" s="82" t="s">
        <v>10</v>
      </c>
      <c r="H7" s="82" t="s">
        <v>11</v>
      </c>
      <c r="I7" s="82" t="s">
        <v>12</v>
      </c>
      <c r="J7" s="82"/>
      <c r="K7" s="85" t="str">
        <f t="shared" ref="K7:AP7" si="2">CHOOSE(WEEKDAY(K6,1),"S","M","T","W","T","F","S")</f>
        <v>M</v>
      </c>
      <c r="L7" s="86" t="str">
        <f t="shared" si="2"/>
        <v>T</v>
      </c>
      <c r="M7" s="86" t="str">
        <f t="shared" si="2"/>
        <v>W</v>
      </c>
      <c r="N7" s="86" t="str">
        <f t="shared" si="2"/>
        <v>T</v>
      </c>
      <c r="O7" s="86" t="str">
        <f t="shared" si="2"/>
        <v>F</v>
      </c>
      <c r="P7" s="86" t="str">
        <f t="shared" si="2"/>
        <v>S</v>
      </c>
      <c r="Q7" s="87" t="str">
        <f t="shared" si="2"/>
        <v>S</v>
      </c>
      <c r="R7" s="85" t="str">
        <f t="shared" si="2"/>
        <v>M</v>
      </c>
      <c r="S7" s="86" t="str">
        <f t="shared" si="2"/>
        <v>T</v>
      </c>
      <c r="T7" s="86" t="str">
        <f t="shared" si="2"/>
        <v>W</v>
      </c>
      <c r="U7" s="86" t="str">
        <f t="shared" si="2"/>
        <v>T</v>
      </c>
      <c r="V7" s="86" t="str">
        <f t="shared" si="2"/>
        <v>F</v>
      </c>
      <c r="W7" s="86" t="str">
        <f t="shared" si="2"/>
        <v>S</v>
      </c>
      <c r="X7" s="87" t="str">
        <f t="shared" si="2"/>
        <v>S</v>
      </c>
      <c r="Y7" s="85" t="str">
        <f t="shared" si="2"/>
        <v>M</v>
      </c>
      <c r="Z7" s="86" t="str">
        <f t="shared" si="2"/>
        <v>T</v>
      </c>
      <c r="AA7" s="86" t="str">
        <f t="shared" si="2"/>
        <v>W</v>
      </c>
      <c r="AB7" s="86" t="str">
        <f t="shared" si="2"/>
        <v>T</v>
      </c>
      <c r="AC7" s="86" t="str">
        <f t="shared" si="2"/>
        <v>F</v>
      </c>
      <c r="AD7" s="86" t="str">
        <f t="shared" si="2"/>
        <v>S</v>
      </c>
      <c r="AE7" s="87" t="str">
        <f t="shared" si="2"/>
        <v>S</v>
      </c>
      <c r="AF7" s="85" t="str">
        <f t="shared" si="2"/>
        <v>M</v>
      </c>
      <c r="AG7" s="86" t="str">
        <f t="shared" si="2"/>
        <v>T</v>
      </c>
      <c r="AH7" s="86" t="str">
        <f t="shared" si="2"/>
        <v>W</v>
      </c>
      <c r="AI7" s="86" t="str">
        <f t="shared" si="2"/>
        <v>T</v>
      </c>
      <c r="AJ7" s="86" t="str">
        <f t="shared" si="2"/>
        <v>F</v>
      </c>
      <c r="AK7" s="86" t="str">
        <f t="shared" si="2"/>
        <v>S</v>
      </c>
      <c r="AL7" s="87" t="str">
        <f t="shared" si="2"/>
        <v>S</v>
      </c>
      <c r="AM7" s="85" t="str">
        <f t="shared" si="2"/>
        <v>M</v>
      </c>
      <c r="AN7" s="86" t="str">
        <f t="shared" si="2"/>
        <v>T</v>
      </c>
      <c r="AO7" s="86" t="str">
        <f t="shared" si="2"/>
        <v>W</v>
      </c>
      <c r="AP7" s="86" t="str">
        <f t="shared" si="2"/>
        <v>T</v>
      </c>
      <c r="AQ7" s="86" t="str">
        <f t="shared" ref="AQ7:BN7" si="3">CHOOSE(WEEKDAY(AQ6,1),"S","M","T","W","T","F","S")</f>
        <v>F</v>
      </c>
      <c r="AR7" s="86" t="str">
        <f t="shared" si="3"/>
        <v>S</v>
      </c>
      <c r="AS7" s="87" t="str">
        <f t="shared" si="3"/>
        <v>S</v>
      </c>
      <c r="AT7" s="85" t="str">
        <f t="shared" si="3"/>
        <v>M</v>
      </c>
      <c r="AU7" s="86" t="str">
        <f t="shared" si="3"/>
        <v>T</v>
      </c>
      <c r="AV7" s="86" t="str">
        <f t="shared" si="3"/>
        <v>W</v>
      </c>
      <c r="AW7" s="86" t="str">
        <f t="shared" si="3"/>
        <v>T</v>
      </c>
      <c r="AX7" s="86" t="str">
        <f t="shared" si="3"/>
        <v>F</v>
      </c>
      <c r="AY7" s="86" t="str">
        <f t="shared" si="3"/>
        <v>S</v>
      </c>
      <c r="AZ7" s="87" t="str">
        <f t="shared" si="3"/>
        <v>S</v>
      </c>
      <c r="BA7" s="85" t="str">
        <f t="shared" si="3"/>
        <v>M</v>
      </c>
      <c r="BB7" s="86" t="str">
        <f t="shared" si="3"/>
        <v>T</v>
      </c>
      <c r="BC7" s="86" t="str">
        <f t="shared" si="3"/>
        <v>W</v>
      </c>
      <c r="BD7" s="86" t="str">
        <f t="shared" si="3"/>
        <v>T</v>
      </c>
      <c r="BE7" s="86" t="str">
        <f t="shared" si="3"/>
        <v>F</v>
      </c>
      <c r="BF7" s="86" t="str">
        <f t="shared" si="3"/>
        <v>S</v>
      </c>
      <c r="BG7" s="87" t="str">
        <f t="shared" si="3"/>
        <v>S</v>
      </c>
      <c r="BH7" s="85" t="str">
        <f t="shared" si="3"/>
        <v>M</v>
      </c>
      <c r="BI7" s="86" t="str">
        <f t="shared" si="3"/>
        <v>T</v>
      </c>
      <c r="BJ7" s="86" t="str">
        <f t="shared" si="3"/>
        <v>W</v>
      </c>
      <c r="BK7" s="86" t="str">
        <f t="shared" si="3"/>
        <v>T</v>
      </c>
      <c r="BL7" s="86" t="str">
        <f t="shared" si="3"/>
        <v>F</v>
      </c>
      <c r="BM7" s="86" t="str">
        <f t="shared" si="3"/>
        <v>S</v>
      </c>
      <c r="BN7" s="87" t="str">
        <f t="shared" si="3"/>
        <v>S</v>
      </c>
    </row>
    <row r="8" spans="1:66" s="21" customFormat="1" ht="18.75" x14ac:dyDescent="0.2">
      <c r="A8" s="99" t="str">
        <f>IF(ISERROR(VALUE(SUBSTITUTE(prevWBS,".",""))),"1",IF(ISERROR(FIND("`",SUBSTITUTE(prevWBS,".","`",1))),TEXT(VALUE(prevWBS)+1,"#"),TEXT(VALUE(LEFT(prevWBS,FIND("`",SUBSTITUTE(prevWBS,".","`",1))-1))+1,"#")))</f>
        <v>1</v>
      </c>
      <c r="B8" s="50" t="s">
        <v>23</v>
      </c>
      <c r="C8" s="51"/>
      <c r="D8" s="52"/>
      <c r="E8" s="53"/>
      <c r="F8" s="79" t="str">
        <f>IF(ISBLANK(E8)," - ",IF(G8=0,E8,E8+G8-1))</f>
        <v xml:space="preserve"> - </v>
      </c>
      <c r="G8" s="54"/>
      <c r="H8" s="55"/>
      <c r="I8" s="56" t="str">
        <f t="shared" ref="I8:I80" si="4">IF(OR(F8=0,E8=0)," - ",NETWORKDAYS(E8,F8))</f>
        <v xml:space="preserve"> - </v>
      </c>
      <c r="J8" s="59"/>
      <c r="K8" s="70"/>
      <c r="L8" s="70"/>
      <c r="M8" s="70"/>
      <c r="N8" s="70"/>
      <c r="O8" s="70"/>
      <c r="P8" s="70"/>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row>
    <row r="9" spans="1:66" s="27" customFormat="1" ht="18.75" x14ac:dyDescent="0.2">
      <c r="A9" s="100" t="str">
        <f t="shared" ref="A9:A5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0" t="s">
        <v>45</v>
      </c>
      <c r="D9" s="91"/>
      <c r="E9" s="102">
        <v>43288</v>
      </c>
      <c r="F9" s="103">
        <f>IF(ISBLANK(E9)," - ",IF(G9=0,E9,E9+G9-1))</f>
        <v>43295</v>
      </c>
      <c r="G9" s="28">
        <v>8</v>
      </c>
      <c r="H9" s="29">
        <v>1</v>
      </c>
      <c r="I9" s="30">
        <f t="shared" si="4"/>
        <v>5</v>
      </c>
      <c r="J9" s="60"/>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1"/>
      <c r="BI9" s="71"/>
      <c r="BJ9" s="71"/>
      <c r="BK9" s="71"/>
      <c r="BL9" s="71"/>
      <c r="BM9" s="71"/>
      <c r="BN9" s="71"/>
    </row>
    <row r="10" spans="1:66" s="27" customFormat="1" ht="18.75" x14ac:dyDescent="0.2">
      <c r="A10" s="10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92" t="s">
        <v>27</v>
      </c>
      <c r="D10" s="91"/>
      <c r="E10" s="102">
        <v>43288</v>
      </c>
      <c r="F10" s="103">
        <f>IF(ISBLANK(E10)," - ",IF(G10=0,E10,E10+G10-1))</f>
        <v>43288</v>
      </c>
      <c r="G10" s="28">
        <v>1</v>
      </c>
      <c r="H10" s="29">
        <v>1</v>
      </c>
      <c r="I10" s="30">
        <f t="shared" si="4"/>
        <v>0</v>
      </c>
      <c r="J10" s="60"/>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c r="BM10" s="71"/>
      <c r="BN10" s="71"/>
    </row>
    <row r="11" spans="1:66" s="27" customFormat="1" ht="18.75" x14ac:dyDescent="0.2">
      <c r="A11" s="10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11" s="98" t="s">
        <v>28</v>
      </c>
      <c r="C11" s="27" t="s">
        <v>37</v>
      </c>
      <c r="D11" s="91"/>
      <c r="E11" s="102">
        <v>43288</v>
      </c>
      <c r="F11" s="103">
        <f>IF(ISBLANK(E11)," - ",IF(G11=0,E11,E11+G11-1))</f>
        <v>43288</v>
      </c>
      <c r="G11" s="28">
        <v>1</v>
      </c>
      <c r="H11" s="29">
        <v>1</v>
      </c>
      <c r="I11" s="30">
        <f t="shared" si="4"/>
        <v>0</v>
      </c>
      <c r="J11" s="60"/>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c r="BM11" s="71"/>
      <c r="BN11" s="71"/>
    </row>
    <row r="12" spans="1:66" s="27" customFormat="1" ht="18.75" x14ac:dyDescent="0.2">
      <c r="A12" s="10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1.1.1.2</v>
      </c>
      <c r="B12" s="98" t="s">
        <v>29</v>
      </c>
      <c r="C12" s="27" t="s">
        <v>34</v>
      </c>
      <c r="D12" s="91"/>
      <c r="E12" s="102">
        <v>43289</v>
      </c>
      <c r="F12" s="103">
        <f t="shared" ref="F12:F78" si="6">IF(ISBLANK(E12)," - ",IF(G12=0,E12,E12+G12-1))</f>
        <v>43289</v>
      </c>
      <c r="G12" s="28">
        <v>1</v>
      </c>
      <c r="H12" s="29">
        <v>1</v>
      </c>
      <c r="I12" s="30">
        <f t="shared" si="4"/>
        <v>0</v>
      </c>
      <c r="J12" s="60"/>
      <c r="K12" s="71"/>
      <c r="L12" s="71"/>
      <c r="M12" s="72"/>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71"/>
      <c r="BN12" s="71"/>
    </row>
    <row r="13" spans="1:66" s="27" customFormat="1" ht="18.75" x14ac:dyDescent="0.2">
      <c r="A13" s="10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3" s="92" t="s">
        <v>26</v>
      </c>
      <c r="D13" s="91"/>
      <c r="E13" s="102">
        <v>43289</v>
      </c>
      <c r="F13" s="103">
        <f t="shared" si="6"/>
        <v>43289</v>
      </c>
      <c r="G13" s="28">
        <v>1</v>
      </c>
      <c r="H13" s="29">
        <v>1</v>
      </c>
      <c r="I13" s="30">
        <f t="shared" si="4"/>
        <v>0</v>
      </c>
      <c r="J13" s="60"/>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row>
    <row r="14" spans="1:66" s="27" customFormat="1" ht="18.75" x14ac:dyDescent="0.2">
      <c r="A14" s="10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1.1.2.1</v>
      </c>
      <c r="B14" s="98" t="s">
        <v>30</v>
      </c>
      <c r="C14" s="27" t="s">
        <v>38</v>
      </c>
      <c r="D14" s="91"/>
      <c r="E14" s="102">
        <v>43289</v>
      </c>
      <c r="F14" s="103">
        <f t="shared" si="6"/>
        <v>43289</v>
      </c>
      <c r="G14" s="28">
        <v>1</v>
      </c>
      <c r="H14" s="29">
        <v>1</v>
      </c>
      <c r="I14" s="30">
        <f t="shared" si="4"/>
        <v>0</v>
      </c>
      <c r="J14" s="60"/>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c r="BM14" s="71"/>
      <c r="BN14" s="71"/>
    </row>
    <row r="15" spans="1:66" s="27" customFormat="1" ht="18.75" x14ac:dyDescent="0.2">
      <c r="A15" s="10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1.1.2.2</v>
      </c>
      <c r="B15" s="98" t="s">
        <v>31</v>
      </c>
      <c r="C15" s="27" t="s">
        <v>35</v>
      </c>
      <c r="D15" s="91"/>
      <c r="E15" s="102">
        <v>43289</v>
      </c>
      <c r="F15" s="103">
        <f t="shared" si="6"/>
        <v>43289</v>
      </c>
      <c r="G15" s="28">
        <v>1</v>
      </c>
      <c r="H15" s="29">
        <v>1</v>
      </c>
      <c r="I15" s="30">
        <f t="shared" si="4"/>
        <v>0</v>
      </c>
      <c r="J15" s="60"/>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c r="BM15" s="71"/>
      <c r="BN15" s="71"/>
    </row>
    <row r="16" spans="1:66" s="27" customFormat="1" ht="18.75" x14ac:dyDescent="0.2">
      <c r="A16" s="10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6" s="92" t="s">
        <v>25</v>
      </c>
      <c r="D16" s="91"/>
      <c r="E16" s="102">
        <v>43332</v>
      </c>
      <c r="F16" s="103">
        <f t="shared" si="6"/>
        <v>43333</v>
      </c>
      <c r="G16" s="28">
        <v>2</v>
      </c>
      <c r="H16" s="29">
        <v>1</v>
      </c>
      <c r="I16" s="30">
        <f t="shared" si="4"/>
        <v>2</v>
      </c>
      <c r="J16" s="60"/>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row>
    <row r="17" spans="1:66" s="27" customFormat="1" ht="18.75" x14ac:dyDescent="0.2">
      <c r="A17" s="10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1.1.3.1</v>
      </c>
      <c r="B17" s="98" t="s">
        <v>32</v>
      </c>
      <c r="C17" s="27" t="s">
        <v>44</v>
      </c>
      <c r="D17" s="91"/>
      <c r="E17" s="102">
        <v>43332</v>
      </c>
      <c r="F17" s="103">
        <f t="shared" si="6"/>
        <v>43332</v>
      </c>
      <c r="G17" s="28">
        <v>1</v>
      </c>
      <c r="H17" s="29">
        <v>1</v>
      </c>
      <c r="I17" s="30">
        <f t="shared" si="4"/>
        <v>1</v>
      </c>
      <c r="J17" s="60"/>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c r="BM17" s="71"/>
      <c r="BN17" s="71"/>
    </row>
    <row r="18" spans="1:66" s="27" customFormat="1" ht="18.75" x14ac:dyDescent="0.2">
      <c r="A18" s="10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1.1.3.2</v>
      </c>
      <c r="B18" s="98" t="s">
        <v>33</v>
      </c>
      <c r="C18" s="27" t="s">
        <v>36</v>
      </c>
      <c r="D18" s="91"/>
      <c r="E18" s="102">
        <v>43333</v>
      </c>
      <c r="F18" s="103">
        <f t="shared" si="6"/>
        <v>43333</v>
      </c>
      <c r="G18" s="28">
        <v>1</v>
      </c>
      <c r="H18" s="29">
        <v>1</v>
      </c>
      <c r="I18" s="30">
        <f t="shared" si="4"/>
        <v>1</v>
      </c>
      <c r="J18" s="60"/>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71"/>
      <c r="BN18" s="71"/>
    </row>
    <row r="19" spans="1:66" s="27" customFormat="1" ht="18.75" x14ac:dyDescent="0.2">
      <c r="A19" s="10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1.1.4</v>
      </c>
      <c r="B19" s="92" t="s">
        <v>41</v>
      </c>
      <c r="D19" s="91"/>
      <c r="E19" s="102">
        <v>43334</v>
      </c>
      <c r="F19" s="103">
        <f t="shared" si="6"/>
        <v>43336</v>
      </c>
      <c r="G19" s="28">
        <v>3</v>
      </c>
      <c r="H19" s="29">
        <v>1</v>
      </c>
      <c r="I19" s="30">
        <f t="shared" si="4"/>
        <v>3</v>
      </c>
      <c r="J19" s="60"/>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c r="BM19" s="71"/>
      <c r="BN19" s="71"/>
    </row>
    <row r="20" spans="1:66" s="27" customFormat="1" ht="18.75" x14ac:dyDescent="0.2">
      <c r="A20" s="10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1.1.4.1</v>
      </c>
      <c r="B20" s="98" t="s">
        <v>42</v>
      </c>
      <c r="C20" s="27" t="s">
        <v>43</v>
      </c>
      <c r="D20" s="91"/>
      <c r="E20" s="102">
        <v>43334</v>
      </c>
      <c r="F20" s="103">
        <f t="shared" si="6"/>
        <v>43334</v>
      </c>
      <c r="G20" s="28">
        <v>1</v>
      </c>
      <c r="H20" s="29">
        <v>1</v>
      </c>
      <c r="I20" s="30">
        <f t="shared" si="4"/>
        <v>1</v>
      </c>
      <c r="J20" s="60"/>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71"/>
      <c r="BN20" s="71"/>
    </row>
    <row r="21" spans="1:66" s="27" customFormat="1" ht="18.75" x14ac:dyDescent="0.2">
      <c r="A21" s="10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1.1.4.2</v>
      </c>
      <c r="B21" s="98" t="s">
        <v>39</v>
      </c>
      <c r="C21" s="27" t="s">
        <v>40</v>
      </c>
      <c r="D21" s="91"/>
      <c r="E21" s="102">
        <v>43336</v>
      </c>
      <c r="F21" s="103">
        <f t="shared" si="6"/>
        <v>43336</v>
      </c>
      <c r="G21" s="28">
        <v>1</v>
      </c>
      <c r="H21" s="29">
        <v>1</v>
      </c>
      <c r="I21" s="30">
        <f t="shared" si="4"/>
        <v>1</v>
      </c>
      <c r="J21" s="60"/>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c r="BK21" s="71"/>
      <c r="BL21" s="71"/>
      <c r="BM21" s="71"/>
      <c r="BN21" s="71"/>
    </row>
    <row r="22" spans="1:66" s="27" customFormat="1" ht="18.75" x14ac:dyDescent="0.2">
      <c r="A22" s="10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1.1.5</v>
      </c>
      <c r="B22" s="92" t="s">
        <v>48</v>
      </c>
      <c r="D22" s="91"/>
      <c r="E22" s="102">
        <v>43344</v>
      </c>
      <c r="F22" s="103">
        <f t="shared" si="6"/>
        <v>43344</v>
      </c>
      <c r="G22" s="28">
        <v>1</v>
      </c>
      <c r="H22" s="29">
        <v>1</v>
      </c>
      <c r="I22" s="30">
        <f t="shared" si="4"/>
        <v>0</v>
      </c>
      <c r="J22" s="60"/>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row>
    <row r="23" spans="1:66" s="27" customFormat="1" ht="18.75" x14ac:dyDescent="0.2">
      <c r="A23" s="10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1.1.5.1</v>
      </c>
      <c r="B23" s="98" t="s">
        <v>46</v>
      </c>
      <c r="C23" s="27" t="s">
        <v>47</v>
      </c>
      <c r="D23" s="91"/>
      <c r="E23" s="102">
        <v>43344</v>
      </c>
      <c r="F23" s="103">
        <f t="shared" si="6"/>
        <v>43344</v>
      </c>
      <c r="G23" s="28">
        <v>1</v>
      </c>
      <c r="H23" s="29">
        <v>1</v>
      </c>
      <c r="I23" s="30">
        <f t="shared" si="4"/>
        <v>0</v>
      </c>
      <c r="J23" s="60"/>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row>
    <row r="24" spans="1:66" s="27" customFormat="1" ht="18.75" x14ac:dyDescent="0.2">
      <c r="A24" s="10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1.1.5.2</v>
      </c>
      <c r="B24" s="98" t="s">
        <v>49</v>
      </c>
      <c r="C24" s="27" t="s">
        <v>50</v>
      </c>
      <c r="D24" s="91"/>
      <c r="E24" s="102">
        <v>43344</v>
      </c>
      <c r="F24" s="103">
        <f t="shared" si="6"/>
        <v>43344</v>
      </c>
      <c r="G24" s="28">
        <v>1</v>
      </c>
      <c r="H24" s="29">
        <v>0</v>
      </c>
      <c r="I24" s="30">
        <f t="shared" si="4"/>
        <v>0</v>
      </c>
      <c r="J24" s="60"/>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71"/>
      <c r="BN24" s="71"/>
    </row>
    <row r="25" spans="1:66" s="27" customFormat="1" ht="18.75" x14ac:dyDescent="0.2">
      <c r="A25" s="100"/>
      <c r="B25" s="98"/>
      <c r="D25" s="91"/>
      <c r="E25" s="102"/>
      <c r="F25" s="103" t="str">
        <f t="shared" si="6"/>
        <v xml:space="preserve"> - </v>
      </c>
      <c r="G25" s="28"/>
      <c r="H25" s="29"/>
      <c r="I25" s="30" t="str">
        <f t="shared" si="4"/>
        <v xml:space="preserve"> - </v>
      </c>
      <c r="J25" s="60"/>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c r="BM25" s="71"/>
      <c r="BN25" s="71"/>
    </row>
    <row r="26" spans="1:66" s="27" customFormat="1" ht="18.75" x14ac:dyDescent="0.2">
      <c r="A26" s="100"/>
      <c r="B26" s="92"/>
      <c r="D26" s="91"/>
      <c r="E26" s="102"/>
      <c r="F26" s="103" t="str">
        <f t="shared" si="6"/>
        <v xml:space="preserve"> - </v>
      </c>
      <c r="G26" s="28"/>
      <c r="H26" s="29"/>
      <c r="I26" s="30" t="str">
        <f t="shared" si="4"/>
        <v xml:space="preserve"> - </v>
      </c>
      <c r="J26" s="60"/>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row>
    <row r="27" spans="1:66" s="27" customFormat="1" ht="18.75" x14ac:dyDescent="0.2">
      <c r="A27" s="100"/>
      <c r="B27" s="98"/>
      <c r="D27" s="91"/>
      <c r="E27" s="102"/>
      <c r="F27" s="103" t="str">
        <f t="shared" si="6"/>
        <v xml:space="preserve"> - </v>
      </c>
      <c r="G27" s="28"/>
      <c r="H27" s="29"/>
      <c r="I27" s="30" t="str">
        <f t="shared" si="4"/>
        <v xml:space="preserve"> - </v>
      </c>
      <c r="J27" s="60"/>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c r="BM27" s="71"/>
      <c r="BN27" s="71"/>
    </row>
    <row r="28" spans="1:66" s="27" customFormat="1" ht="18.75" x14ac:dyDescent="0.2">
      <c r="A28" s="100"/>
      <c r="B28" s="98"/>
      <c r="D28" s="91"/>
      <c r="E28" s="102"/>
      <c r="F28" s="103" t="str">
        <f t="shared" si="6"/>
        <v xml:space="preserve"> - </v>
      </c>
      <c r="G28" s="28"/>
      <c r="H28" s="29"/>
      <c r="I28" s="30" t="str">
        <f t="shared" si="4"/>
        <v xml:space="preserve"> - </v>
      </c>
      <c r="J28" s="60"/>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c r="BM28" s="71"/>
      <c r="BN28" s="71"/>
    </row>
    <row r="29" spans="1:66" s="27" customFormat="1" ht="18.75" x14ac:dyDescent="0.2">
      <c r="A29" s="100"/>
      <c r="B29" s="92" t="s">
        <v>25</v>
      </c>
      <c r="D29" s="91"/>
      <c r="E29" s="102"/>
      <c r="F29" s="103" t="str">
        <f t="shared" si="6"/>
        <v xml:space="preserve"> - </v>
      </c>
      <c r="G29" s="28"/>
      <c r="H29" s="29"/>
      <c r="I29" s="30" t="str">
        <f t="shared" si="4"/>
        <v xml:space="preserve"> - </v>
      </c>
      <c r="J29" s="60"/>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c r="BM29" s="71"/>
      <c r="BN29" s="71"/>
    </row>
    <row r="30" spans="1:66" s="27" customFormat="1" ht="18.75" x14ac:dyDescent="0.2">
      <c r="A30" s="100"/>
      <c r="B30" s="98" t="s">
        <v>32</v>
      </c>
      <c r="D30" s="91"/>
      <c r="E30" s="102"/>
      <c r="F30" s="103" t="str">
        <f t="shared" si="6"/>
        <v xml:space="preserve"> - </v>
      </c>
      <c r="G30" s="28"/>
      <c r="H30" s="29"/>
      <c r="I30" s="30" t="str">
        <f t="shared" si="4"/>
        <v xml:space="preserve"> - </v>
      </c>
      <c r="J30" s="60"/>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c r="BM30" s="71"/>
      <c r="BN30" s="71"/>
    </row>
    <row r="31" spans="1:66" s="27" customFormat="1" ht="18.75" x14ac:dyDescent="0.2">
      <c r="A31" s="100"/>
      <c r="B31" s="98" t="s">
        <v>33</v>
      </c>
      <c r="D31" s="91"/>
      <c r="E31" s="102"/>
      <c r="F31" s="103" t="str">
        <f t="shared" si="6"/>
        <v xml:space="preserve"> - </v>
      </c>
      <c r="G31" s="28"/>
      <c r="H31" s="29"/>
      <c r="I31" s="30" t="str">
        <f t="shared" si="4"/>
        <v xml:space="preserve"> - </v>
      </c>
      <c r="J31" s="60"/>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row>
    <row r="32" spans="1:66" s="27" customFormat="1" ht="18.75" x14ac:dyDescent="0.2">
      <c r="A32" s="100"/>
      <c r="B32" s="92" t="s">
        <v>41</v>
      </c>
      <c r="D32" s="91"/>
      <c r="E32" s="102"/>
      <c r="F32" s="103" t="str">
        <f t="shared" si="6"/>
        <v xml:space="preserve"> - </v>
      </c>
      <c r="G32" s="28"/>
      <c r="H32" s="29"/>
      <c r="I32" s="30" t="str">
        <f t="shared" si="4"/>
        <v xml:space="preserve"> - </v>
      </c>
      <c r="J32" s="60"/>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c r="BM32" s="71"/>
      <c r="BN32" s="71"/>
    </row>
    <row r="33" spans="1:66" s="27" customFormat="1" ht="18.75" x14ac:dyDescent="0.2">
      <c r="A33" s="100"/>
      <c r="B33" s="98" t="s">
        <v>42</v>
      </c>
      <c r="D33" s="91"/>
      <c r="E33" s="102"/>
      <c r="F33" s="103" t="str">
        <f t="shared" si="6"/>
        <v xml:space="preserve"> - </v>
      </c>
      <c r="G33" s="28"/>
      <c r="H33" s="29"/>
      <c r="I33" s="30" t="str">
        <f t="shared" si="4"/>
        <v xml:space="preserve"> - </v>
      </c>
      <c r="J33" s="60"/>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c r="BM33" s="71"/>
      <c r="BN33" s="71"/>
    </row>
    <row r="34" spans="1:66" s="27" customFormat="1" ht="18.75" x14ac:dyDescent="0.2">
      <c r="A34" s="100"/>
      <c r="B34" s="98" t="s">
        <v>39</v>
      </c>
      <c r="D34" s="91"/>
      <c r="E34" s="102"/>
      <c r="F34" s="103" t="str">
        <f t="shared" si="6"/>
        <v xml:space="preserve"> - </v>
      </c>
      <c r="G34" s="28"/>
      <c r="H34" s="29"/>
      <c r="I34" s="30" t="str">
        <f t="shared" si="4"/>
        <v xml:space="preserve"> - </v>
      </c>
      <c r="J34" s="60"/>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1"/>
      <c r="BL34" s="71"/>
      <c r="BM34" s="71"/>
      <c r="BN34" s="71"/>
    </row>
    <row r="35" spans="1:66" s="27" customFormat="1" ht="18.75" x14ac:dyDescent="0.2">
      <c r="A35" s="100"/>
      <c r="B35" s="90" t="s">
        <v>45</v>
      </c>
      <c r="D35" s="91"/>
      <c r="E35" s="102"/>
      <c r="F35" s="103" t="str">
        <f t="shared" si="6"/>
        <v xml:space="preserve"> - </v>
      </c>
      <c r="G35" s="28"/>
      <c r="H35" s="29"/>
      <c r="I35" s="30" t="str">
        <f t="shared" si="4"/>
        <v xml:space="preserve"> - </v>
      </c>
      <c r="J35" s="60"/>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71"/>
      <c r="BN35" s="71"/>
    </row>
    <row r="36" spans="1:66" s="27" customFormat="1" ht="18.75" x14ac:dyDescent="0.2">
      <c r="A36" s="100"/>
      <c r="B36" s="92" t="s">
        <v>27</v>
      </c>
      <c r="D36" s="91"/>
      <c r="E36" s="102"/>
      <c r="F36" s="103" t="str">
        <f t="shared" si="6"/>
        <v xml:space="preserve"> - </v>
      </c>
      <c r="G36" s="28"/>
      <c r="H36" s="29"/>
      <c r="I36" s="30" t="str">
        <f t="shared" si="4"/>
        <v xml:space="preserve"> - </v>
      </c>
      <c r="J36" s="60"/>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L36" s="71"/>
      <c r="BM36" s="71"/>
      <c r="BN36" s="71"/>
    </row>
    <row r="37" spans="1:66" s="27" customFormat="1" ht="18.75" x14ac:dyDescent="0.2">
      <c r="A37" s="100"/>
      <c r="B37" s="98" t="s">
        <v>28</v>
      </c>
      <c r="D37" s="91"/>
      <c r="E37" s="102"/>
      <c r="F37" s="103" t="str">
        <f t="shared" si="6"/>
        <v xml:space="preserve"> - </v>
      </c>
      <c r="G37" s="28"/>
      <c r="H37" s="29"/>
      <c r="I37" s="30" t="str">
        <f t="shared" si="4"/>
        <v xml:space="preserve"> - </v>
      </c>
      <c r="J37" s="60"/>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1"/>
      <c r="BM37" s="71"/>
      <c r="BN37" s="71"/>
    </row>
    <row r="38" spans="1:66" s="27" customFormat="1" ht="18.75" x14ac:dyDescent="0.2">
      <c r="A38" s="100"/>
      <c r="B38" s="98" t="s">
        <v>29</v>
      </c>
      <c r="D38" s="91"/>
      <c r="E38" s="102"/>
      <c r="F38" s="103" t="str">
        <f t="shared" si="6"/>
        <v xml:space="preserve"> - </v>
      </c>
      <c r="G38" s="28"/>
      <c r="H38" s="29"/>
      <c r="I38" s="30" t="str">
        <f t="shared" si="4"/>
        <v xml:space="preserve"> - </v>
      </c>
      <c r="J38" s="60"/>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1"/>
      <c r="BM38" s="71"/>
      <c r="BN38" s="71"/>
    </row>
    <row r="39" spans="1:66" s="27" customFormat="1" ht="18.75" x14ac:dyDescent="0.2">
      <c r="A39" s="100"/>
      <c r="B39" s="92" t="s">
        <v>26</v>
      </c>
      <c r="D39" s="91"/>
      <c r="E39" s="102"/>
      <c r="F39" s="103" t="str">
        <f t="shared" si="6"/>
        <v xml:space="preserve"> - </v>
      </c>
      <c r="G39" s="28"/>
      <c r="H39" s="29"/>
      <c r="I39" s="30" t="str">
        <f t="shared" si="4"/>
        <v xml:space="preserve"> - </v>
      </c>
      <c r="J39" s="60"/>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71"/>
      <c r="AY39" s="71"/>
      <c r="AZ39" s="71"/>
      <c r="BA39" s="71"/>
      <c r="BB39" s="71"/>
      <c r="BC39" s="71"/>
      <c r="BD39" s="71"/>
      <c r="BE39" s="71"/>
      <c r="BF39" s="71"/>
      <c r="BG39" s="71"/>
      <c r="BH39" s="71"/>
      <c r="BI39" s="71"/>
      <c r="BJ39" s="71"/>
      <c r="BK39" s="71"/>
      <c r="BL39" s="71"/>
      <c r="BM39" s="71"/>
      <c r="BN39" s="71"/>
    </row>
    <row r="40" spans="1:66" s="27" customFormat="1" ht="18.75" x14ac:dyDescent="0.2">
      <c r="A40" s="100"/>
      <c r="B40" s="98" t="s">
        <v>30</v>
      </c>
      <c r="D40" s="91"/>
      <c r="E40" s="102"/>
      <c r="F40" s="103" t="str">
        <f t="shared" si="6"/>
        <v xml:space="preserve"> - </v>
      </c>
      <c r="G40" s="28"/>
      <c r="H40" s="29"/>
      <c r="I40" s="30" t="str">
        <f t="shared" si="4"/>
        <v xml:space="preserve"> - </v>
      </c>
      <c r="J40" s="60"/>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row>
    <row r="41" spans="1:66" s="27" customFormat="1" ht="18.75" x14ac:dyDescent="0.2">
      <c r="A41" s="100"/>
      <c r="B41" s="98" t="s">
        <v>31</v>
      </c>
      <c r="D41" s="91"/>
      <c r="E41" s="102"/>
      <c r="F41" s="103" t="str">
        <f t="shared" si="6"/>
        <v xml:space="preserve"> - </v>
      </c>
      <c r="G41" s="28"/>
      <c r="H41" s="29"/>
      <c r="I41" s="30" t="str">
        <f t="shared" si="4"/>
        <v xml:space="preserve"> - </v>
      </c>
      <c r="J41" s="60"/>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row>
    <row r="42" spans="1:66" s="27" customFormat="1" ht="18.75" x14ac:dyDescent="0.2">
      <c r="A42" s="100"/>
      <c r="B42" s="92" t="s">
        <v>25</v>
      </c>
      <c r="D42" s="91"/>
      <c r="E42" s="102"/>
      <c r="F42" s="103" t="str">
        <f t="shared" si="6"/>
        <v xml:space="preserve"> - </v>
      </c>
      <c r="G42" s="28"/>
      <c r="H42" s="29"/>
      <c r="I42" s="30" t="str">
        <f t="shared" si="4"/>
        <v xml:space="preserve"> - </v>
      </c>
      <c r="J42" s="60"/>
      <c r="K42" s="71"/>
      <c r="L42" s="71"/>
      <c r="M42" s="71"/>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c r="BN42" s="71"/>
    </row>
    <row r="43" spans="1:66" s="27" customFormat="1" ht="18.75" x14ac:dyDescent="0.2">
      <c r="A43" s="100"/>
      <c r="B43" s="98" t="s">
        <v>32</v>
      </c>
      <c r="D43" s="91"/>
      <c r="E43" s="102"/>
      <c r="F43" s="103" t="str">
        <f t="shared" si="6"/>
        <v xml:space="preserve"> - </v>
      </c>
      <c r="G43" s="28"/>
      <c r="H43" s="29"/>
      <c r="I43" s="30" t="str">
        <f t="shared" si="4"/>
        <v xml:space="preserve"> - </v>
      </c>
      <c r="J43" s="60"/>
      <c r="K43" s="71"/>
      <c r="L43" s="71"/>
      <c r="M43" s="71"/>
      <c r="N43" s="71"/>
      <c r="O43" s="71"/>
      <c r="P43" s="71"/>
      <c r="Q43" s="71"/>
      <c r="R43" s="71"/>
      <c r="S43" s="71"/>
      <c r="T43" s="71"/>
      <c r="U43" s="71"/>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row>
    <row r="44" spans="1:66" s="27" customFormat="1" ht="18.75" x14ac:dyDescent="0.2">
      <c r="A44" s="100"/>
      <c r="B44" s="98" t="s">
        <v>33</v>
      </c>
      <c r="D44" s="91"/>
      <c r="E44" s="102"/>
      <c r="F44" s="103" t="str">
        <f t="shared" si="6"/>
        <v xml:space="preserve"> - </v>
      </c>
      <c r="G44" s="28"/>
      <c r="H44" s="29"/>
      <c r="I44" s="30" t="str">
        <f t="shared" si="4"/>
        <v xml:space="preserve"> - </v>
      </c>
      <c r="J44" s="60"/>
      <c r="K44" s="71"/>
      <c r="L44" s="71"/>
      <c r="M44" s="71"/>
      <c r="N44" s="71"/>
      <c r="O44" s="71"/>
      <c r="P44" s="71"/>
      <c r="Q44" s="71"/>
      <c r="R44" s="71"/>
      <c r="S44" s="71"/>
      <c r="T44" s="71"/>
      <c r="U44" s="71"/>
      <c r="V44" s="71"/>
      <c r="W44" s="71"/>
      <c r="X44" s="71"/>
      <c r="Y44" s="71"/>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L44" s="71"/>
      <c r="BM44" s="71"/>
      <c r="BN44" s="71"/>
    </row>
    <row r="45" spans="1:66" s="27" customFormat="1" ht="18.75" x14ac:dyDescent="0.2">
      <c r="A45" s="100"/>
      <c r="B45" s="92" t="s">
        <v>41</v>
      </c>
      <c r="D45" s="91"/>
      <c r="E45" s="102"/>
      <c r="F45" s="103" t="str">
        <f t="shared" si="6"/>
        <v xml:space="preserve"> - </v>
      </c>
      <c r="G45" s="28"/>
      <c r="H45" s="29"/>
      <c r="I45" s="30" t="str">
        <f t="shared" si="4"/>
        <v xml:space="preserve"> - </v>
      </c>
      <c r="J45" s="60"/>
      <c r="K45" s="71"/>
      <c r="L45" s="71"/>
      <c r="M45" s="71"/>
      <c r="N45" s="71"/>
      <c r="O45" s="71"/>
      <c r="P45" s="71"/>
      <c r="Q45" s="71"/>
      <c r="R45" s="71"/>
      <c r="S45" s="71"/>
      <c r="T45" s="71"/>
      <c r="U45" s="71"/>
      <c r="V45" s="71"/>
      <c r="W45" s="71"/>
      <c r="X45" s="71"/>
      <c r="Y45" s="71"/>
      <c r="Z45" s="71"/>
      <c r="AA45" s="71"/>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L45" s="71"/>
      <c r="BM45" s="71"/>
      <c r="BN45" s="71"/>
    </row>
    <row r="46" spans="1:66" s="27" customFormat="1" ht="18.75" x14ac:dyDescent="0.2">
      <c r="A46" s="100"/>
      <c r="B46" s="98" t="s">
        <v>42</v>
      </c>
      <c r="D46" s="91"/>
      <c r="E46" s="102"/>
      <c r="F46" s="103" t="str">
        <f t="shared" si="6"/>
        <v xml:space="preserve"> - </v>
      </c>
      <c r="G46" s="28"/>
      <c r="H46" s="29"/>
      <c r="I46" s="30" t="str">
        <f t="shared" si="4"/>
        <v xml:space="preserve"> - </v>
      </c>
      <c r="J46" s="60"/>
      <c r="K46" s="71"/>
      <c r="L46" s="71"/>
      <c r="M46" s="71"/>
      <c r="N46" s="71"/>
      <c r="O46" s="71"/>
      <c r="P46" s="71"/>
      <c r="Q46" s="71"/>
      <c r="R46" s="71"/>
      <c r="S46" s="71"/>
      <c r="T46" s="71"/>
      <c r="U46" s="71"/>
      <c r="V46" s="71"/>
      <c r="W46" s="71"/>
      <c r="X46" s="71"/>
      <c r="Y46" s="71"/>
      <c r="Z46" s="71"/>
      <c r="AA46" s="71"/>
      <c r="AB46" s="71"/>
      <c r="AC46" s="71"/>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L46" s="71"/>
      <c r="BM46" s="71"/>
      <c r="BN46" s="71"/>
    </row>
    <row r="47" spans="1:66" s="27" customFormat="1" ht="18.75" x14ac:dyDescent="0.2">
      <c r="A47" s="100"/>
      <c r="B47" s="98" t="s">
        <v>39</v>
      </c>
      <c r="D47" s="91"/>
      <c r="E47" s="102"/>
      <c r="F47" s="103" t="str">
        <f t="shared" si="6"/>
        <v xml:space="preserve"> - </v>
      </c>
      <c r="G47" s="28"/>
      <c r="H47" s="29"/>
      <c r="I47" s="30" t="str">
        <f t="shared" si="4"/>
        <v xml:space="preserve"> - </v>
      </c>
      <c r="J47" s="60"/>
      <c r="K47" s="71"/>
      <c r="L47" s="71"/>
      <c r="M47" s="71"/>
      <c r="N47" s="71"/>
      <c r="O47" s="71"/>
      <c r="P47" s="71"/>
      <c r="Q47" s="71"/>
      <c r="R47" s="71"/>
      <c r="S47" s="71"/>
      <c r="T47" s="71"/>
      <c r="U47" s="71"/>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c r="BN47" s="71"/>
    </row>
    <row r="48" spans="1:66" s="27" customFormat="1" ht="18.75" x14ac:dyDescent="0.2">
      <c r="A48" s="100"/>
      <c r="B48" s="98"/>
      <c r="D48" s="91"/>
      <c r="E48" s="102"/>
      <c r="F48" s="103" t="str">
        <f t="shared" si="6"/>
        <v xml:space="preserve"> - </v>
      </c>
      <c r="G48" s="28"/>
      <c r="H48" s="29"/>
      <c r="I48" s="30" t="str">
        <f t="shared" si="4"/>
        <v xml:space="preserve"> - </v>
      </c>
      <c r="J48" s="60"/>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row>
    <row r="49" spans="1:66" s="27" customFormat="1" ht="18.75" x14ac:dyDescent="0.2">
      <c r="A49" s="100"/>
      <c r="B49" s="98"/>
      <c r="D49" s="91"/>
      <c r="E49" s="102"/>
      <c r="F49" s="103" t="str">
        <f t="shared" si="6"/>
        <v xml:space="preserve"> - </v>
      </c>
      <c r="G49" s="28"/>
      <c r="H49" s="29"/>
      <c r="I49" s="30" t="str">
        <f t="shared" si="4"/>
        <v xml:space="preserve"> - </v>
      </c>
      <c r="J49" s="60"/>
      <c r="K49" s="71"/>
      <c r="L49" s="71"/>
      <c r="M49" s="71"/>
      <c r="N49" s="71"/>
      <c r="O49" s="71"/>
      <c r="P49" s="71"/>
      <c r="Q49" s="71"/>
      <c r="R49" s="71"/>
      <c r="S49" s="71"/>
      <c r="T49" s="71"/>
      <c r="U49" s="71"/>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c r="BM49" s="71"/>
      <c r="BN49" s="71"/>
    </row>
    <row r="50" spans="1:66" s="27" customFormat="1" ht="18.75" x14ac:dyDescent="0.2">
      <c r="A50" s="100"/>
      <c r="B50" s="98"/>
      <c r="D50" s="91"/>
      <c r="E50" s="102"/>
      <c r="F50" s="103" t="str">
        <f t="shared" si="6"/>
        <v xml:space="preserve"> - </v>
      </c>
      <c r="G50" s="28"/>
      <c r="H50" s="29"/>
      <c r="I50" s="30" t="str">
        <f t="shared" si="4"/>
        <v xml:space="preserve"> - </v>
      </c>
      <c r="J50" s="60"/>
      <c r="K50" s="71"/>
      <c r="L50" s="71"/>
      <c r="M50" s="71"/>
      <c r="N50" s="71"/>
      <c r="O50" s="71"/>
      <c r="P50" s="71"/>
      <c r="Q50" s="71"/>
      <c r="R50" s="71"/>
      <c r="S50" s="71"/>
      <c r="T50" s="71"/>
      <c r="U50" s="71"/>
      <c r="V50" s="71"/>
      <c r="W50" s="71"/>
      <c r="X50" s="71"/>
      <c r="Y50" s="71"/>
      <c r="Z50" s="71"/>
      <c r="AA50" s="71"/>
      <c r="AB50" s="71"/>
      <c r="AC50" s="71"/>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71"/>
      <c r="BL50" s="71"/>
      <c r="BM50" s="71"/>
      <c r="BN50" s="71"/>
    </row>
    <row r="51" spans="1:66" s="27" customFormat="1" ht="18.75" x14ac:dyDescent="0.2">
      <c r="A51" s="100"/>
      <c r="B51" s="98"/>
      <c r="D51" s="91"/>
      <c r="E51" s="102"/>
      <c r="F51" s="103" t="str">
        <f t="shared" si="6"/>
        <v xml:space="preserve"> - </v>
      </c>
      <c r="G51" s="28"/>
      <c r="H51" s="29"/>
      <c r="I51" s="30" t="str">
        <f t="shared" si="4"/>
        <v xml:space="preserve"> - </v>
      </c>
      <c r="J51" s="60"/>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row>
    <row r="52" spans="1:66" s="27" customFormat="1" ht="18.75" x14ac:dyDescent="0.2">
      <c r="A52" s="100"/>
      <c r="B52" s="98"/>
      <c r="D52" s="91"/>
      <c r="E52" s="102"/>
      <c r="F52" s="103" t="str">
        <f t="shared" si="6"/>
        <v xml:space="preserve"> - </v>
      </c>
      <c r="G52" s="28"/>
      <c r="H52" s="29"/>
      <c r="I52" s="30" t="str">
        <f t="shared" si="4"/>
        <v xml:space="preserve"> - </v>
      </c>
      <c r="J52" s="60"/>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L52" s="71"/>
      <c r="BM52" s="71"/>
      <c r="BN52" s="71"/>
    </row>
    <row r="53" spans="1:66" s="27" customFormat="1" ht="18.75" x14ac:dyDescent="0.2">
      <c r="A53" s="100"/>
      <c r="B53" s="98"/>
      <c r="D53" s="91"/>
      <c r="E53" s="102"/>
      <c r="F53" s="103" t="str">
        <f t="shared" si="6"/>
        <v xml:space="preserve"> - </v>
      </c>
      <c r="G53" s="28"/>
      <c r="H53" s="29"/>
      <c r="I53" s="30" t="str">
        <f t="shared" si="4"/>
        <v xml:space="preserve"> - </v>
      </c>
      <c r="J53" s="60"/>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L53" s="71"/>
      <c r="BM53" s="71"/>
      <c r="BN53" s="71"/>
    </row>
    <row r="54" spans="1:66" s="27" customFormat="1" ht="18.75" x14ac:dyDescent="0.2">
      <c r="A54" s="100"/>
      <c r="B54" s="98"/>
      <c r="D54" s="91"/>
      <c r="E54" s="102"/>
      <c r="F54" s="103" t="str">
        <f t="shared" si="6"/>
        <v xml:space="preserve"> - </v>
      </c>
      <c r="G54" s="28"/>
      <c r="H54" s="29"/>
      <c r="I54" s="30" t="str">
        <f t="shared" si="4"/>
        <v xml:space="preserve"> - </v>
      </c>
      <c r="J54" s="60"/>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1"/>
      <c r="BN54" s="71"/>
    </row>
    <row r="55" spans="1:66" s="27" customFormat="1" ht="18.75" x14ac:dyDescent="0.2">
      <c r="A55" s="100"/>
      <c r="B55" s="90"/>
      <c r="D55" s="91"/>
      <c r="E55" s="102"/>
      <c r="F55" s="103" t="str">
        <f t="shared" si="6"/>
        <v xml:space="preserve"> - </v>
      </c>
      <c r="G55" s="28"/>
      <c r="H55" s="29"/>
      <c r="I55" s="30" t="str">
        <f t="shared" si="4"/>
        <v xml:space="preserve"> - </v>
      </c>
      <c r="J55" s="60"/>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L55" s="71"/>
      <c r="BM55" s="71"/>
      <c r="BN55" s="71"/>
    </row>
    <row r="56" spans="1:66" s="27" customFormat="1" ht="18.75" x14ac:dyDescent="0.2">
      <c r="A56" s="100"/>
      <c r="B56" s="90"/>
      <c r="D56" s="91"/>
      <c r="E56" s="102"/>
      <c r="F56" s="103" t="str">
        <f t="shared" si="6"/>
        <v xml:space="preserve"> - </v>
      </c>
      <c r="G56" s="28"/>
      <c r="H56" s="29"/>
      <c r="I56" s="30" t="str">
        <f t="shared" si="4"/>
        <v xml:space="preserve"> - </v>
      </c>
      <c r="J56" s="60"/>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L56" s="71"/>
      <c r="BM56" s="71"/>
      <c r="BN56" s="71"/>
    </row>
    <row r="57" spans="1:66" s="27" customFormat="1" ht="18.75" x14ac:dyDescent="0.2">
      <c r="A57" s="100"/>
      <c r="B57" s="90"/>
      <c r="D57" s="91"/>
      <c r="E57" s="102"/>
      <c r="F57" s="103" t="str">
        <f t="shared" si="6"/>
        <v xml:space="preserve"> - </v>
      </c>
      <c r="G57" s="28"/>
      <c r="H57" s="29"/>
      <c r="I57" s="30" t="str">
        <f t="shared" si="4"/>
        <v xml:space="preserve"> - </v>
      </c>
      <c r="J57" s="60"/>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c r="BN57" s="71"/>
    </row>
    <row r="58" spans="1:66" s="27" customFormat="1" ht="18.75" x14ac:dyDescent="0.2">
      <c r="A58" s="100"/>
      <c r="B58" s="90"/>
      <c r="D58" s="91"/>
      <c r="E58" s="102"/>
      <c r="F58" s="103" t="str">
        <f t="shared" si="6"/>
        <v xml:space="preserve"> - </v>
      </c>
      <c r="G58" s="28"/>
      <c r="H58" s="29"/>
      <c r="I58" s="30" t="str">
        <f t="shared" si="4"/>
        <v xml:space="preserve"> - </v>
      </c>
      <c r="J58" s="60"/>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c r="BM58" s="71"/>
      <c r="BN58" s="71"/>
    </row>
    <row r="59" spans="1:66" s="27" customFormat="1" ht="18.75" x14ac:dyDescent="0.2">
      <c r="A59" s="100" t="str">
        <f t="shared" si="5"/>
        <v>0.1</v>
      </c>
      <c r="B59" s="90" t="s">
        <v>24</v>
      </c>
      <c r="D59" s="91"/>
      <c r="E59" s="102"/>
      <c r="F59" s="103" t="str">
        <f t="shared" si="6"/>
        <v xml:space="preserve"> - </v>
      </c>
      <c r="G59" s="28"/>
      <c r="H59" s="29"/>
      <c r="I59" s="30" t="str">
        <f t="shared" si="4"/>
        <v xml:space="preserve"> - </v>
      </c>
      <c r="J59" s="60"/>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1"/>
      <c r="BM59" s="71"/>
      <c r="BN59" s="71"/>
    </row>
    <row r="60" spans="1:66" s="27" customFormat="1" ht="18.75" x14ac:dyDescent="0.2">
      <c r="A60" s="10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0.1.1</v>
      </c>
      <c r="B60" s="90"/>
      <c r="D60" s="91"/>
      <c r="E60" s="102"/>
      <c r="F60" s="103" t="str">
        <f t="shared" si="6"/>
        <v xml:space="preserve"> - </v>
      </c>
      <c r="G60" s="28"/>
      <c r="H60" s="29">
        <v>0</v>
      </c>
      <c r="I60" s="30" t="str">
        <f t="shared" si="4"/>
        <v xml:space="preserve"> - </v>
      </c>
      <c r="J60" s="60"/>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c r="BN60" s="71"/>
    </row>
    <row r="61" spans="1:66" s="21" customFormat="1" ht="18.75" x14ac:dyDescent="0.2">
      <c r="A61" s="101" t="str">
        <f>IF(ISERROR(VALUE(SUBSTITUTE(prevWBS,".",""))),"1",IF(ISERROR(FIND("`",SUBSTITUTE(prevWBS,".","`",1))),TEXT(VALUE(prevWBS)+1,"#"),TEXT(VALUE(LEFT(prevWBS,FIND("`",SUBSTITUTE(prevWBS,".","`",1))-1))+1,"#")))</f>
        <v>1</v>
      </c>
      <c r="B61" s="20" t="s">
        <v>2</v>
      </c>
      <c r="D61" s="22"/>
      <c r="E61" s="104"/>
      <c r="F61" s="104" t="str">
        <f t="shared" si="6"/>
        <v xml:space="preserve"> - </v>
      </c>
      <c r="G61" s="23"/>
      <c r="H61" s="24"/>
      <c r="I61" s="25" t="str">
        <f t="shared" si="4"/>
        <v xml:space="preserve"> - </v>
      </c>
      <c r="J61" s="61"/>
      <c r="K61" s="73"/>
      <c r="L61" s="73"/>
      <c r="M61" s="73"/>
      <c r="N61" s="73"/>
      <c r="O61" s="73"/>
      <c r="P61" s="73"/>
      <c r="Q61" s="73"/>
      <c r="R61" s="73"/>
      <c r="S61" s="73"/>
      <c r="T61" s="73"/>
      <c r="U61" s="73"/>
      <c r="V61" s="73"/>
      <c r="W61" s="73"/>
      <c r="X61" s="73"/>
      <c r="Y61" s="73"/>
      <c r="Z61" s="73"/>
      <c r="AA61" s="73"/>
      <c r="AB61" s="73"/>
      <c r="AC61" s="73"/>
      <c r="AD61" s="73"/>
      <c r="AE61" s="73"/>
      <c r="AF61" s="73"/>
      <c r="AG61" s="73"/>
      <c r="AH61" s="73"/>
      <c r="AI61" s="73"/>
      <c r="AJ61" s="73"/>
      <c r="AK61" s="73"/>
      <c r="AL61" s="73"/>
      <c r="AM61" s="73"/>
      <c r="AN61" s="73"/>
      <c r="AO61" s="73"/>
      <c r="AP61" s="73"/>
      <c r="AQ61" s="73"/>
      <c r="AR61" s="73"/>
      <c r="AS61" s="73"/>
      <c r="AT61" s="73"/>
      <c r="AU61" s="73"/>
      <c r="AV61" s="73"/>
      <c r="AW61" s="73"/>
      <c r="AX61" s="73"/>
      <c r="AY61" s="73"/>
      <c r="AZ61" s="73"/>
      <c r="BA61" s="73"/>
      <c r="BB61" s="73"/>
      <c r="BC61" s="73"/>
      <c r="BD61" s="73"/>
      <c r="BE61" s="73"/>
      <c r="BF61" s="73"/>
      <c r="BG61" s="73"/>
      <c r="BH61" s="73"/>
      <c r="BI61" s="73"/>
      <c r="BJ61" s="73"/>
      <c r="BK61" s="73"/>
      <c r="BL61" s="73"/>
      <c r="BM61" s="73"/>
      <c r="BN61" s="73"/>
    </row>
    <row r="62" spans="1:66" s="27" customFormat="1" ht="18.75" x14ac:dyDescent="0.2">
      <c r="A62"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62" s="90" t="s">
        <v>3</v>
      </c>
      <c r="D62" s="91"/>
      <c r="E62" s="102"/>
      <c r="F62" s="103" t="str">
        <f t="shared" si="6"/>
        <v xml:space="preserve"> - </v>
      </c>
      <c r="G62" s="28"/>
      <c r="H62" s="29">
        <v>0</v>
      </c>
      <c r="I62" s="30" t="str">
        <f t="shared" si="4"/>
        <v xml:space="preserve"> - </v>
      </c>
      <c r="J62" s="60"/>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71"/>
      <c r="AY62" s="71"/>
      <c r="AZ62" s="71"/>
      <c r="BA62" s="71"/>
      <c r="BB62" s="71"/>
      <c r="BC62" s="71"/>
      <c r="BD62" s="71"/>
      <c r="BE62" s="71"/>
      <c r="BF62" s="71"/>
      <c r="BG62" s="71"/>
      <c r="BH62" s="71"/>
      <c r="BI62" s="71"/>
      <c r="BJ62" s="71"/>
      <c r="BK62" s="71"/>
      <c r="BL62" s="71"/>
      <c r="BM62" s="71"/>
      <c r="BN62" s="71"/>
    </row>
    <row r="63" spans="1:66" s="27" customFormat="1" ht="18.75" x14ac:dyDescent="0.2">
      <c r="A63"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63" s="90" t="s">
        <v>3</v>
      </c>
      <c r="D63" s="91"/>
      <c r="E63" s="102"/>
      <c r="F63" s="103" t="str">
        <f t="shared" si="6"/>
        <v xml:space="preserve"> - </v>
      </c>
      <c r="G63" s="28"/>
      <c r="H63" s="29">
        <v>0</v>
      </c>
      <c r="I63" s="30" t="str">
        <f t="shared" si="4"/>
        <v xml:space="preserve"> - </v>
      </c>
      <c r="J63" s="60"/>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71"/>
      <c r="AY63" s="71"/>
      <c r="AZ63" s="71"/>
      <c r="BA63" s="71"/>
      <c r="BB63" s="71"/>
      <c r="BC63" s="71"/>
      <c r="BD63" s="71"/>
      <c r="BE63" s="71"/>
      <c r="BF63" s="71"/>
      <c r="BG63" s="71"/>
      <c r="BH63" s="71"/>
      <c r="BI63" s="71"/>
      <c r="BJ63" s="71"/>
      <c r="BK63" s="71"/>
      <c r="BL63" s="71"/>
      <c r="BM63" s="71"/>
      <c r="BN63" s="71"/>
    </row>
    <row r="64" spans="1:66" s="27" customFormat="1" ht="18.75" x14ac:dyDescent="0.2">
      <c r="A64"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64" s="90" t="s">
        <v>3</v>
      </c>
      <c r="D64" s="91"/>
      <c r="E64" s="102"/>
      <c r="F64" s="103" t="str">
        <f t="shared" si="6"/>
        <v xml:space="preserve"> - </v>
      </c>
      <c r="G64" s="28"/>
      <c r="H64" s="29">
        <v>0</v>
      </c>
      <c r="I64" s="30" t="str">
        <f t="shared" si="4"/>
        <v xml:space="preserve"> - </v>
      </c>
      <c r="J64" s="60"/>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row>
    <row r="65" spans="1:66" s="27" customFormat="1" ht="18.75" x14ac:dyDescent="0.2">
      <c r="A65"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65" s="90" t="s">
        <v>3</v>
      </c>
      <c r="D65" s="91"/>
      <c r="E65" s="102"/>
      <c r="F65" s="103" t="str">
        <f t="shared" si="6"/>
        <v xml:space="preserve"> - </v>
      </c>
      <c r="G65" s="28"/>
      <c r="H65" s="29">
        <v>0</v>
      </c>
      <c r="I65" s="30" t="str">
        <f t="shared" si="4"/>
        <v xml:space="preserve"> - </v>
      </c>
      <c r="J65" s="60"/>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71"/>
      <c r="AY65" s="71"/>
      <c r="AZ65" s="71"/>
      <c r="BA65" s="71"/>
      <c r="BB65" s="71"/>
      <c r="BC65" s="71"/>
      <c r="BD65" s="71"/>
      <c r="BE65" s="71"/>
      <c r="BF65" s="71"/>
      <c r="BG65" s="71"/>
      <c r="BH65" s="71"/>
      <c r="BI65" s="71"/>
      <c r="BJ65" s="71"/>
      <c r="BK65" s="71"/>
      <c r="BL65" s="71"/>
      <c r="BM65" s="71"/>
      <c r="BN65" s="71"/>
    </row>
    <row r="66" spans="1:66" s="27" customFormat="1" ht="18.75" x14ac:dyDescent="0.2">
      <c r="A66"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6" s="90" t="s">
        <v>3</v>
      </c>
      <c r="D66" s="91"/>
      <c r="E66" s="102"/>
      <c r="F66" s="103" t="str">
        <f t="shared" si="6"/>
        <v xml:space="preserve"> - </v>
      </c>
      <c r="G66" s="28"/>
      <c r="H66" s="29">
        <v>0</v>
      </c>
      <c r="I66" s="30" t="str">
        <f t="shared" si="4"/>
        <v xml:space="preserve"> - </v>
      </c>
      <c r="J66" s="60"/>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row>
    <row r="67" spans="1:66" s="21" customFormat="1" ht="18.75" x14ac:dyDescent="0.2">
      <c r="A67" s="101" t="str">
        <f>IF(ISERROR(VALUE(SUBSTITUTE(prevWBS,".",""))),"1",IF(ISERROR(FIND("`",SUBSTITUTE(prevWBS,".","`",1))),TEXT(VALUE(prevWBS)+1,"#"),TEXT(VALUE(LEFT(prevWBS,FIND("`",SUBSTITUTE(prevWBS,".","`",1))-1))+1,"#")))</f>
        <v>2</v>
      </c>
      <c r="B67" s="20" t="s">
        <v>21</v>
      </c>
      <c r="D67" s="22"/>
      <c r="E67" s="104"/>
      <c r="F67" s="104" t="str">
        <f t="shared" si="6"/>
        <v xml:space="preserve"> - </v>
      </c>
      <c r="G67" s="23"/>
      <c r="H67" s="24"/>
      <c r="I67" s="25" t="str">
        <f t="shared" si="4"/>
        <v xml:space="preserve"> - </v>
      </c>
      <c r="J67" s="61"/>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row>
    <row r="68" spans="1:66" s="27" customFormat="1" ht="18.75" x14ac:dyDescent="0.2">
      <c r="A68"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68" s="90" t="s">
        <v>3</v>
      </c>
      <c r="D68" s="91"/>
      <c r="E68" s="102"/>
      <c r="F68" s="103" t="str">
        <f t="shared" si="6"/>
        <v xml:space="preserve"> - </v>
      </c>
      <c r="G68" s="28"/>
      <c r="H68" s="29">
        <v>0</v>
      </c>
      <c r="I68" s="30" t="str">
        <f t="shared" si="4"/>
        <v xml:space="preserve"> - </v>
      </c>
      <c r="J68" s="60"/>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row>
    <row r="69" spans="1:66" s="27" customFormat="1" ht="18.75" x14ac:dyDescent="0.2">
      <c r="A69"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69" s="90" t="s">
        <v>3</v>
      </c>
      <c r="D69" s="91"/>
      <c r="E69" s="102"/>
      <c r="F69" s="103" t="str">
        <f t="shared" si="6"/>
        <v xml:space="preserve"> - </v>
      </c>
      <c r="G69" s="28"/>
      <c r="H69" s="29">
        <v>0</v>
      </c>
      <c r="I69" s="30" t="str">
        <f t="shared" si="4"/>
        <v xml:space="preserve"> - </v>
      </c>
      <c r="J69" s="60"/>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row>
    <row r="70" spans="1:66" s="27" customFormat="1" ht="18.75" x14ac:dyDescent="0.2">
      <c r="A70"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70" s="90" t="s">
        <v>3</v>
      </c>
      <c r="D70" s="91"/>
      <c r="E70" s="102"/>
      <c r="F70" s="103" t="str">
        <f t="shared" si="6"/>
        <v xml:space="preserve"> - </v>
      </c>
      <c r="G70" s="28"/>
      <c r="H70" s="29">
        <v>0</v>
      </c>
      <c r="I70" s="30" t="str">
        <f t="shared" si="4"/>
        <v xml:space="preserve"> - </v>
      </c>
      <c r="J70" s="60"/>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row>
    <row r="71" spans="1:66" s="27" customFormat="1" ht="18.75" x14ac:dyDescent="0.2">
      <c r="A71"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71" s="90" t="s">
        <v>3</v>
      </c>
      <c r="D71" s="91"/>
      <c r="E71" s="102"/>
      <c r="F71" s="103" t="str">
        <f t="shared" si="6"/>
        <v xml:space="preserve"> - </v>
      </c>
      <c r="G71" s="28"/>
      <c r="H71" s="29">
        <v>0</v>
      </c>
      <c r="I71" s="30" t="str">
        <f t="shared" si="4"/>
        <v xml:space="preserve"> - </v>
      </c>
      <c r="J71" s="60"/>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row>
    <row r="72" spans="1:66" s="27" customFormat="1" ht="18.75" x14ac:dyDescent="0.2">
      <c r="A72"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72" s="90" t="s">
        <v>3</v>
      </c>
      <c r="D72" s="91"/>
      <c r="E72" s="102"/>
      <c r="F72" s="103" t="str">
        <f t="shared" si="6"/>
        <v xml:space="preserve"> - </v>
      </c>
      <c r="G72" s="28"/>
      <c r="H72" s="29">
        <v>0</v>
      </c>
      <c r="I72" s="30" t="str">
        <f t="shared" si="4"/>
        <v xml:space="preserve"> - </v>
      </c>
      <c r="J72" s="60"/>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row>
    <row r="73" spans="1:66" s="21" customFormat="1" ht="18.75" x14ac:dyDescent="0.2">
      <c r="A73" s="101" t="str">
        <f>IF(ISERROR(VALUE(SUBSTITUTE(prevWBS,".",""))),"1",IF(ISERROR(FIND("`",SUBSTITUTE(prevWBS,".","`",1))),TEXT(VALUE(prevWBS)+1,"#"),TEXT(VALUE(LEFT(prevWBS,FIND("`",SUBSTITUTE(prevWBS,".","`",1))-1))+1,"#")))</f>
        <v>3</v>
      </c>
      <c r="B73" s="20" t="s">
        <v>2</v>
      </c>
      <c r="D73" s="22"/>
      <c r="E73" s="104"/>
      <c r="F73" s="104" t="str">
        <f t="shared" si="6"/>
        <v xml:space="preserve"> - </v>
      </c>
      <c r="G73" s="23"/>
      <c r="H73" s="24"/>
      <c r="I73" s="25" t="str">
        <f t="shared" si="4"/>
        <v xml:space="preserve"> - </v>
      </c>
      <c r="J73" s="61"/>
      <c r="K73" s="73"/>
      <c r="L73" s="73"/>
      <c r="M73" s="73"/>
      <c r="N73" s="73"/>
      <c r="O73" s="73"/>
      <c r="P73" s="73"/>
      <c r="Q73" s="73"/>
      <c r="R73" s="73"/>
      <c r="S73" s="73"/>
      <c r="T73" s="73"/>
      <c r="U73" s="73"/>
      <c r="V73" s="73"/>
      <c r="W73" s="73"/>
      <c r="X73" s="73"/>
      <c r="Y73" s="73"/>
      <c r="Z73" s="73"/>
      <c r="AA73" s="73"/>
      <c r="AB73" s="73"/>
      <c r="AC73" s="73"/>
      <c r="AD73" s="73"/>
      <c r="AE73" s="73"/>
      <c r="AF73" s="73"/>
      <c r="AG73" s="73"/>
      <c r="AH73" s="73"/>
      <c r="AI73" s="73"/>
      <c r="AJ73" s="73"/>
      <c r="AK73" s="73"/>
      <c r="AL73" s="73"/>
      <c r="AM73" s="73"/>
      <c r="AN73" s="73"/>
      <c r="AO73" s="73"/>
      <c r="AP73" s="73"/>
      <c r="AQ73" s="73"/>
      <c r="AR73" s="73"/>
      <c r="AS73" s="73"/>
      <c r="AT73" s="73"/>
      <c r="AU73" s="73"/>
      <c r="AV73" s="73"/>
      <c r="AW73" s="73"/>
      <c r="AX73" s="73"/>
      <c r="AY73" s="73"/>
      <c r="AZ73" s="73"/>
      <c r="BA73" s="73"/>
      <c r="BB73" s="73"/>
      <c r="BC73" s="73"/>
      <c r="BD73" s="73"/>
      <c r="BE73" s="73"/>
      <c r="BF73" s="73"/>
      <c r="BG73" s="73"/>
      <c r="BH73" s="73"/>
      <c r="BI73" s="73"/>
      <c r="BJ73" s="73"/>
      <c r="BK73" s="73"/>
      <c r="BL73" s="73"/>
      <c r="BM73" s="73"/>
      <c r="BN73" s="73"/>
    </row>
    <row r="74" spans="1:66" s="27" customFormat="1" ht="18.75" x14ac:dyDescent="0.2">
      <c r="A74"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74" s="90" t="s">
        <v>3</v>
      </c>
      <c r="D74" s="91"/>
      <c r="E74" s="102"/>
      <c r="F74" s="103" t="str">
        <f t="shared" si="6"/>
        <v xml:space="preserve"> - </v>
      </c>
      <c r="G74" s="28"/>
      <c r="H74" s="29">
        <v>0</v>
      </c>
      <c r="I74" s="30" t="str">
        <f t="shared" si="4"/>
        <v xml:space="preserve"> - </v>
      </c>
      <c r="J74" s="60"/>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row>
    <row r="75" spans="1:66" s="27" customFormat="1" ht="18.75" x14ac:dyDescent="0.2">
      <c r="A75"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75" s="90" t="s">
        <v>3</v>
      </c>
      <c r="D75" s="91"/>
      <c r="E75" s="102"/>
      <c r="F75" s="103" t="str">
        <f t="shared" si="6"/>
        <v xml:space="preserve"> - </v>
      </c>
      <c r="G75" s="28"/>
      <c r="H75" s="29">
        <v>0</v>
      </c>
      <c r="I75" s="30" t="str">
        <f t="shared" si="4"/>
        <v xml:space="preserve"> - </v>
      </c>
      <c r="J75" s="60"/>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row>
    <row r="76" spans="1:66" s="27" customFormat="1" ht="18.75" x14ac:dyDescent="0.2">
      <c r="A76"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76" s="90" t="s">
        <v>3</v>
      </c>
      <c r="D76" s="91"/>
      <c r="E76" s="102"/>
      <c r="F76" s="103" t="str">
        <f t="shared" si="6"/>
        <v xml:space="preserve"> - </v>
      </c>
      <c r="G76" s="28"/>
      <c r="H76" s="29">
        <v>0</v>
      </c>
      <c r="I76" s="30" t="str">
        <f t="shared" si="4"/>
        <v xml:space="preserve"> - </v>
      </c>
      <c r="J76" s="60"/>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row>
    <row r="77" spans="1:66" s="27" customFormat="1" ht="18.75" x14ac:dyDescent="0.2">
      <c r="A77"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77" s="90" t="s">
        <v>3</v>
      </c>
      <c r="D77" s="91"/>
      <c r="E77" s="102"/>
      <c r="F77" s="103" t="str">
        <f t="shared" si="6"/>
        <v xml:space="preserve"> - </v>
      </c>
      <c r="G77" s="28"/>
      <c r="H77" s="29">
        <v>0</v>
      </c>
      <c r="I77" s="30" t="str">
        <f t="shared" si="4"/>
        <v xml:space="preserve"> - </v>
      </c>
      <c r="J77" s="60"/>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row>
    <row r="78" spans="1:66" s="27" customFormat="1" ht="18.75" x14ac:dyDescent="0.2">
      <c r="A78"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78" s="90" t="s">
        <v>3</v>
      </c>
      <c r="D78" s="91"/>
      <c r="E78" s="102"/>
      <c r="F78" s="103" t="str">
        <f t="shared" si="6"/>
        <v xml:space="preserve"> - </v>
      </c>
      <c r="G78" s="28"/>
      <c r="H78" s="29">
        <v>0</v>
      </c>
      <c r="I78" s="30" t="str">
        <f t="shared" si="4"/>
        <v xml:space="preserve"> - </v>
      </c>
      <c r="J78" s="60"/>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row>
    <row r="79" spans="1:66" s="36" customFormat="1" ht="18.75" x14ac:dyDescent="0.2">
      <c r="A79" s="26"/>
      <c r="B79" s="31"/>
      <c r="C79" s="31"/>
      <c r="D79" s="32"/>
      <c r="E79" s="67"/>
      <c r="F79" s="67"/>
      <c r="G79" s="33"/>
      <c r="H79" s="34"/>
      <c r="I79" s="35" t="str">
        <f t="shared" si="4"/>
        <v xml:space="preserve"> - </v>
      </c>
      <c r="J79" s="62"/>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row>
    <row r="80" spans="1:66" s="36" customFormat="1" ht="18.75" x14ac:dyDescent="0.2">
      <c r="A80" s="26"/>
      <c r="B80" s="31"/>
      <c r="C80" s="31"/>
      <c r="D80" s="32"/>
      <c r="E80" s="67"/>
      <c r="F80" s="67"/>
      <c r="G80" s="33"/>
      <c r="H80" s="34"/>
      <c r="I80" s="35" t="str">
        <f t="shared" si="4"/>
        <v xml:space="preserve"> - </v>
      </c>
      <c r="J80" s="62"/>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row>
    <row r="81" spans="1:66" s="41" customFormat="1" ht="18.75" x14ac:dyDescent="0.2">
      <c r="A81" s="37" t="s">
        <v>1</v>
      </c>
      <c r="B81" s="38"/>
      <c r="C81" s="39"/>
      <c r="D81" s="39"/>
      <c r="E81" s="68"/>
      <c r="F81" s="68"/>
      <c r="G81" s="40"/>
      <c r="H81" s="40"/>
      <c r="I81" s="40"/>
      <c r="J81" s="63"/>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c r="BN81" s="71"/>
    </row>
    <row r="82" spans="1:66" s="36" customFormat="1" ht="18.75" x14ac:dyDescent="0.2">
      <c r="A82" s="42" t="s">
        <v>4</v>
      </c>
      <c r="B82" s="43"/>
      <c r="C82" s="43"/>
      <c r="D82" s="43"/>
      <c r="E82" s="69"/>
      <c r="F82" s="69"/>
      <c r="G82" s="43"/>
      <c r="H82" s="43"/>
      <c r="I82" s="43"/>
      <c r="J82" s="63"/>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c r="BN82" s="71"/>
    </row>
    <row r="83" spans="1:66" s="36" customFormat="1" ht="18.75" x14ac:dyDescent="0.2">
      <c r="A83" s="94" t="str">
        <f>IF(ISERROR(VALUE(SUBSTITUTE(prevWBS,".",""))),"1",IF(ISERROR(FIND("`",SUBSTITUTE(prevWBS," - ","`",1))),TEXT(VALUE(prevWBS)+1,"#"),TEXT(VALUE(LEFT(prevWBS,FIND("`",SUBSTITUTE(prevWBS," - ","`",1))-1))+1,"#")))</f>
        <v>1</v>
      </c>
      <c r="B83" s="95" t="s">
        <v>17</v>
      </c>
      <c r="C83" s="44"/>
      <c r="D83" s="45"/>
      <c r="E83" s="65"/>
      <c r="F83" s="66" t="str">
        <f t="shared" ref="F83:F86" si="7">IF(ISBLANK(E83)," - ",IF(G83=0,E83,E83+G83-1))</f>
        <v xml:space="preserve"> - </v>
      </c>
      <c r="G83" s="28"/>
      <c r="H83" s="29"/>
      <c r="I83" s="46" t="str">
        <f>IF(OR(F83=0,E83=0)," - ",NETWORKDAYS(E83,F83))</f>
        <v xml:space="preserve"> - </v>
      </c>
      <c r="J83" s="64"/>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c r="BN83" s="71"/>
    </row>
    <row r="84" spans="1:66" s="36" customFormat="1" ht="18.75" x14ac:dyDescent="0.2">
      <c r="A84"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4" s="47" t="s">
        <v>22</v>
      </c>
      <c r="C84" s="47"/>
      <c r="D84" s="45"/>
      <c r="E84" s="65"/>
      <c r="F84" s="66" t="str">
        <f t="shared" si="7"/>
        <v xml:space="preserve"> - </v>
      </c>
      <c r="G84" s="28"/>
      <c r="H84" s="29"/>
      <c r="I84" s="46" t="str">
        <f t="shared" ref="I84:I86" si="8">IF(OR(F84=0,E84=0)," - ",NETWORKDAYS(E84,F84))</f>
        <v xml:space="preserve"> - </v>
      </c>
      <c r="J84" s="64"/>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c r="BN84" s="71"/>
    </row>
    <row r="85" spans="1:66" s="36" customFormat="1" ht="18.75" x14ac:dyDescent="0.2">
      <c r="A85"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85" s="48" t="s">
        <v>5</v>
      </c>
      <c r="C85" s="47"/>
      <c r="D85" s="45"/>
      <c r="E85" s="65"/>
      <c r="F85" s="66" t="str">
        <f t="shared" si="7"/>
        <v xml:space="preserve"> - </v>
      </c>
      <c r="G85" s="28"/>
      <c r="H85" s="29"/>
      <c r="I85" s="46" t="str">
        <f t="shared" si="8"/>
        <v xml:space="preserve"> - </v>
      </c>
      <c r="J85" s="64"/>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c r="BN85" s="71"/>
    </row>
    <row r="86" spans="1:66" s="36" customFormat="1" ht="18.75" x14ac:dyDescent="0.2">
      <c r="A86" s="2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86" s="48" t="s">
        <v>6</v>
      </c>
      <c r="C86" s="47"/>
      <c r="D86" s="45"/>
      <c r="E86" s="65"/>
      <c r="F86" s="66" t="str">
        <f t="shared" si="7"/>
        <v xml:space="preserve"> - </v>
      </c>
      <c r="G86" s="28"/>
      <c r="H86" s="29"/>
      <c r="I86" s="46" t="str">
        <f t="shared" si="8"/>
        <v xml:space="preserve"> - </v>
      </c>
      <c r="J86" s="64"/>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c r="BN86" s="71"/>
    </row>
    <row r="87" spans="1:66" s="12" customFormat="1" x14ac:dyDescent="0.2">
      <c r="A87" s="9"/>
      <c r="B87" s="10"/>
      <c r="C87" s="10"/>
      <c r="D87" s="11"/>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86">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86">
    <cfRule type="expression" dxfId="2" priority="48">
      <formula>AND($E8&lt;=K$6,ROUNDDOWN(($F8-$E8+1)*$H8,0)+$E8-1&gt;=K$6)</formula>
    </cfRule>
    <cfRule type="expression" dxfId="1" priority="49">
      <formula>AND(NOT(ISBLANK($E8)),$E8&lt;=K$6,$F8&gt;=K$6)</formula>
    </cfRule>
  </conditionalFormatting>
  <conditionalFormatting sqref="K6:BN86">
    <cfRule type="expression" dxfId="0" priority="8">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A79:B80 B74 B75:B77 B68:B71 B62:B65 A82:B82 B81 E79:H82 H61 H67 H73:H77 H65 G83 G84:G85 G86 H63 H64 H68:H71" unlockedFormula="1"/>
    <ignoredError sqref="A73 A67 A61 A19 A16 A2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H8:H86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김구현</cp:lastModifiedBy>
  <cp:lastPrinted>2018-02-12T20:25:38Z</cp:lastPrinted>
  <dcterms:created xsi:type="dcterms:W3CDTF">2010-06-09T16:05:03Z</dcterms:created>
  <dcterms:modified xsi:type="dcterms:W3CDTF">2018-09-22T13:31:49Z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