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_table_v2" sheetId="1" r:id="rId4"/>
    <sheet state="visible" name="Operational Table2" sheetId="2" r:id="rId5"/>
    <sheet state="hidden" name="old" sheetId="3" r:id="rId6"/>
    <sheet state="visible" name="Operational Table1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/GpNtp+MCf63NEF+WsZFVfLHx1ajLyccrKas59FiaSQ="/>
    </ext>
  </extLst>
</workbook>
</file>

<file path=xl/sharedStrings.xml><?xml version="1.0" encoding="utf-8"?>
<sst xmlns="http://schemas.openxmlformats.org/spreadsheetml/2006/main" count="381" uniqueCount="102">
  <si>
    <t>Monthly Regional Sales Team Operations Report</t>
  </si>
  <si>
    <t>04-01-2019 - 04-30-2019</t>
  </si>
  <si>
    <t>Region</t>
  </si>
  <si>
    <t>Segment</t>
  </si>
  <si>
    <t>Category</t>
  </si>
  <si>
    <t>(#) TotalOrders</t>
  </si>
  <si>
    <t>OrderReturnPercentage(%)</t>
  </si>
  <si>
    <t>(#) ProductsWithDiscount</t>
  </si>
  <si>
    <t>TotalQuantity</t>
  </si>
  <si>
    <t>TotalSales(USD $)</t>
  </si>
  <si>
    <t>TotalProfit(USD $)</t>
  </si>
  <si>
    <t>AverageTranscations(USD $)</t>
  </si>
  <si>
    <t>Central</t>
  </si>
  <si>
    <t>Consumer</t>
  </si>
  <si>
    <t>Furniture</t>
  </si>
  <si>
    <t>Office Supplies</t>
  </si>
  <si>
    <t>Technology</t>
  </si>
  <si>
    <t>Consumer Total</t>
  </si>
  <si>
    <t>Corporate</t>
  </si>
  <si>
    <t>Corporate Total</t>
  </si>
  <si>
    <t>Home Office</t>
  </si>
  <si>
    <t>Home Office Total</t>
  </si>
  <si>
    <t>Central Total</t>
  </si>
  <si>
    <t>East</t>
  </si>
  <si>
    <t>East Total</t>
  </si>
  <si>
    <t>South</t>
  </si>
  <si>
    <t>South Total</t>
  </si>
  <si>
    <t>West</t>
  </si>
  <si>
    <t>West Total</t>
  </si>
  <si>
    <t>Grand Total</t>
  </si>
  <si>
    <t>TotalOrders</t>
  </si>
  <si>
    <t>OrderReturnPercentage</t>
  </si>
  <si>
    <t>ProductsWithDiscount</t>
  </si>
  <si>
    <t>TotalSales</t>
  </si>
  <si>
    <t>TotalProfit</t>
  </si>
  <si>
    <t>AverageTranscations</t>
  </si>
  <si>
    <t>04-01-2020 - 04-30-2020</t>
  </si>
  <si>
    <t>(#) Orders</t>
  </si>
  <si>
    <t>Order Return Rate (%)</t>
  </si>
  <si>
    <t>(#) Products with discount</t>
  </si>
  <si>
    <t>Quantity</t>
  </si>
  <si>
    <t>Sales (USD $)</t>
  </si>
  <si>
    <t>Profits (USD $)</t>
  </si>
  <si>
    <t>Average Transaction Value (USD $)</t>
  </si>
  <si>
    <t>431.92800000000005</t>
  </si>
  <si>
    <t>64.78919982910156</t>
  </si>
  <si>
    <t>1101.6319999999998</t>
  </si>
  <si>
    <t>550.8159999999999</t>
  </si>
  <si>
    <t>481.22799999999995</t>
  </si>
  <si>
    <t>52.75019836425781</t>
  </si>
  <si>
    <t>160.4093333333333</t>
  </si>
  <si>
    <t>217.66458892822266</t>
  </si>
  <si>
    <t>1821.7199999999998</t>
  </si>
  <si>
    <t>227.71499999999997</t>
  </si>
  <si>
    <t>382.56600000000003</t>
  </si>
  <si>
    <t>41.83710101246834</t>
  </si>
  <si>
    <t>191.28300000000002</t>
  </si>
  <si>
    <t>321.44399999999996</t>
  </si>
  <si>
    <t>80.36099999999999</t>
  </si>
  <si>
    <t>131.99339413642883</t>
  </si>
  <si>
    <t>199.32801055908203</t>
  </si>
  <si>
    <t>2514.6800000000007</t>
  </si>
  <si>
    <t>103.64229637384415</t>
  </si>
  <si>
    <t>96.71846153846157</t>
  </si>
  <si>
    <t>287.9172010421753</t>
  </si>
  <si>
    <t>227.56199999999998</t>
  </si>
  <si>
    <t>59.83200000000001</t>
  </si>
  <si>
    <t>21.759300112724304</t>
  </si>
  <si>
    <t>11.966400000000002</t>
  </si>
  <si>
    <t>146.38800048828125</t>
  </si>
  <si>
    <t>160.99599999999998</t>
  </si>
  <si>
    <t>53.66533333333333</t>
  </si>
  <si>
    <t>37.78739929199219</t>
  </si>
  <si>
    <t>517.2860000000001</t>
  </si>
  <si>
    <t>70.21979999542236</t>
  </si>
  <si>
    <t>258.64300000000003</t>
  </si>
  <si>
    <t>164.68369960784912</t>
  </si>
  <si>
    <t>97.70959854125977</t>
  </si>
  <si>
    <t>141.11459827423096</t>
  </si>
  <si>
    <t>108.22933333333333</t>
  </si>
  <si>
    <t>13.845999717712402</t>
  </si>
  <si>
    <t>278.08600000000007</t>
  </si>
  <si>
    <t>55.61720000000001</t>
  </si>
  <si>
    <t>178.54399999999998</t>
  </si>
  <si>
    <t>38.26959943771362</t>
  </si>
  <si>
    <t>89.27199999999999</t>
  </si>
  <si>
    <t>423.4124131202698</t>
  </si>
  <si>
    <t>75.08000000000001</t>
  </si>
  <si>
    <t>22.118200302124023</t>
  </si>
  <si>
    <t>37.540000000000006</t>
  </si>
  <si>
    <t>4141.968000000001</t>
  </si>
  <si>
    <t>126.62060165405273</t>
  </si>
  <si>
    <t>460.21866666666676</t>
  </si>
  <si>
    <t>467.0528991818428</t>
  </si>
  <si>
    <t>70.80760000000001</t>
  </si>
  <si>
    <t>2775.9684829711914</t>
  </si>
  <si>
    <t>28.262399673461914</t>
  </si>
  <si>
    <t>151.87900352478027</t>
  </si>
  <si>
    <t>873.9833333333332</t>
  </si>
  <si>
    <t>483.96500000000003</t>
  </si>
  <si>
    <t>32.413798809051514</t>
  </si>
  <si>
    <t>69.13785714285714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</si>
</sst>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 0.00\%;[Red](0.00\%)"/>
    <numFmt numFmtId="165" formatCode="[$$]#,##0.00"/>
    <numFmt numFmtId="166" formatCode="[$$-409]#,##0.00"/>
  </numFmts>
  <fonts count="16">
    <font>
      <sz val="11.0"/>
      <color theme="1"/>
      <name val="Calibri"/>
      <scheme val="minor"/>
    </font>
    <font>
      <b/>
      <sz val="16.0"/>
      <color theme="1"/>
      <name val="Arial"/>
    </font>
    <font>
      <b/>
      <i/>
      <sz val="12.0"/>
      <color theme="1"/>
      <name val="Arial"/>
    </font>
    <font>
      <color theme="1"/>
      <name val="Arial"/>
    </font>
    <font>
      <b/>
      <i/>
      <sz val="11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rial"/>
    </font>
    <font>
      <sz val="11.0"/>
      <color rgb="FFFF0000"/>
      <name val="Arial"/>
    </font>
    <font/>
    <font>
      <b/>
      <color theme="1"/>
      <name val="Calibri"/>
      <scheme val="minor"/>
    </font>
    <font>
      <color theme="1"/>
      <name val="Calibri"/>
      <scheme val="minor"/>
    </font>
    <font>
      <b/>
      <sz val="16.0"/>
      <color rgb="FF000000"/>
      <name val="Arial"/>
    </font>
    <font>
      <b/>
      <i/>
      <sz val="12.0"/>
      <color rgb="FF000000"/>
      <name val="Arial"/>
    </font>
    <font>
      <sz val="11.0"/>
      <color theme="1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2F4F7"/>
        <bgColor rgb="FFF2F4F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A5A5A5"/>
        <bgColor rgb="FFA5A5A5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</fills>
  <borders count="10">
    <border/>
    <border>
      <bottom style="thick">
        <color rgb="FF657BA3"/>
      </bottom>
    </border>
    <border>
      <right style="thin">
        <color rgb="FFFFFFFF"/>
      </right>
    </border>
    <border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bottom style="double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1" fillId="2" fontId="4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1" fillId="2" fontId="5" numFmtId="164" xfId="0" applyAlignment="1" applyBorder="1" applyFont="1" applyNumberFormat="1">
      <alignment vertical="bottom"/>
    </xf>
    <xf borderId="2" fillId="3" fontId="6" numFmtId="0" xfId="0" applyAlignment="1" applyBorder="1" applyFill="1" applyFont="1">
      <alignment horizontal="center" vertical="center"/>
    </xf>
    <xf borderId="2" fillId="3" fontId="7" numFmtId="0" xfId="0" applyAlignment="1" applyBorder="1" applyFont="1">
      <alignment vertical="bottom"/>
    </xf>
    <xf borderId="0" fillId="4" fontId="7" numFmtId="0" xfId="0" applyAlignment="1" applyFill="1" applyFont="1">
      <alignment horizontal="right" vertical="bottom"/>
    </xf>
    <xf borderId="0" fillId="4" fontId="7" numFmtId="164" xfId="0" applyAlignment="1" applyFont="1" applyNumberFormat="1">
      <alignment horizontal="right" vertical="bottom"/>
    </xf>
    <xf borderId="0" fillId="4" fontId="7" numFmtId="165" xfId="0" applyAlignment="1" applyFont="1" applyNumberFormat="1">
      <alignment horizontal="right" vertical="bottom"/>
    </xf>
    <xf borderId="0" fillId="4" fontId="8" numFmtId="165" xfId="0" applyAlignment="1" applyFont="1" applyNumberFormat="1">
      <alignment horizontal="right" vertical="bottom"/>
    </xf>
    <xf borderId="2" fillId="0" fontId="9" numFmtId="0" xfId="0" applyBorder="1" applyFont="1"/>
    <xf borderId="2" fillId="3" fontId="3" numFmtId="0" xfId="0" applyAlignment="1" applyBorder="1" applyFont="1">
      <alignment vertical="bottom"/>
    </xf>
    <xf borderId="3" fillId="3" fontId="3" numFmtId="0" xfId="0" applyAlignment="1" applyBorder="1" applyFont="1">
      <alignment vertical="bottom"/>
    </xf>
    <xf borderId="3" fillId="3" fontId="7" numFmtId="0" xfId="0" applyAlignment="1" applyBorder="1" applyFont="1">
      <alignment vertical="bottom"/>
    </xf>
    <xf borderId="4" fillId="4" fontId="7" numFmtId="0" xfId="0" applyAlignment="1" applyBorder="1" applyFont="1">
      <alignment horizontal="right" vertical="bottom"/>
    </xf>
    <xf borderId="4" fillId="4" fontId="7" numFmtId="164" xfId="0" applyAlignment="1" applyBorder="1" applyFont="1" applyNumberFormat="1">
      <alignment horizontal="right" vertical="bottom"/>
    </xf>
    <xf borderId="4" fillId="4" fontId="7" numFmtId="165" xfId="0" applyAlignment="1" applyBorder="1" applyFont="1" applyNumberFormat="1">
      <alignment horizontal="right" vertical="bottom"/>
    </xf>
    <xf borderId="0" fillId="5" fontId="7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5" fontId="7" numFmtId="0" xfId="0" applyAlignment="1" applyFont="1">
      <alignment horizontal="right" vertical="bottom"/>
    </xf>
    <xf borderId="0" fillId="5" fontId="7" numFmtId="164" xfId="0" applyAlignment="1" applyFont="1" applyNumberFormat="1">
      <alignment horizontal="right" vertical="bottom"/>
    </xf>
    <xf borderId="0" fillId="5" fontId="7" numFmtId="165" xfId="0" applyAlignment="1" applyFont="1" applyNumberFormat="1">
      <alignment horizontal="right" vertical="bottom"/>
    </xf>
    <xf borderId="0" fillId="5" fontId="8" numFmtId="165" xfId="0" applyAlignment="1" applyFont="1" applyNumberFormat="1">
      <alignment horizontal="right" vertical="bottom"/>
    </xf>
    <xf borderId="3" fillId="0" fontId="9" numFmtId="0" xfId="0" applyBorder="1" applyFont="1"/>
    <xf borderId="4" fillId="5" fontId="7" numFmtId="0" xfId="0" applyAlignment="1" applyBorder="1" applyFont="1">
      <alignment vertical="bottom"/>
    </xf>
    <xf borderId="4" fillId="5" fontId="3" numFmtId="0" xfId="0" applyAlignment="1" applyBorder="1" applyFont="1">
      <alignment vertical="bottom"/>
    </xf>
    <xf borderId="4" fillId="5" fontId="7" numFmtId="0" xfId="0" applyAlignment="1" applyBorder="1" applyFont="1">
      <alignment horizontal="right" vertical="bottom"/>
    </xf>
    <xf borderId="4" fillId="5" fontId="7" numFmtId="164" xfId="0" applyAlignment="1" applyBorder="1" applyFont="1" applyNumberFormat="1">
      <alignment horizontal="right" vertical="bottom"/>
    </xf>
    <xf borderId="4" fillId="5" fontId="7" numFmtId="165" xfId="0" applyAlignment="1" applyBorder="1" applyFont="1" applyNumberFormat="1">
      <alignment horizontal="right" vertical="bottom"/>
    </xf>
    <xf borderId="0" fillId="5" fontId="5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5" fontId="5" numFmtId="164" xfId="0" applyAlignment="1" applyFont="1" applyNumberFormat="1">
      <alignment horizontal="right" vertical="bottom"/>
    </xf>
    <xf borderId="0" fillId="5" fontId="5" numFmtId="165" xfId="0" applyAlignment="1" applyFont="1" applyNumberFormat="1">
      <alignment horizontal="right" vertical="bottom"/>
    </xf>
    <xf borderId="0" fillId="0" fontId="10" numFmtId="0" xfId="0" applyFont="1"/>
    <xf borderId="2" fillId="3" fontId="5" numFmtId="0" xfId="0" applyAlignment="1" applyBorder="1" applyFont="1">
      <alignment horizontal="center" vertical="center"/>
    </xf>
    <xf borderId="4" fillId="4" fontId="8" numFmtId="165" xfId="0" applyAlignment="1" applyBorder="1" applyFont="1" applyNumberFormat="1">
      <alignment horizontal="right" vertical="bottom"/>
    </xf>
    <xf borderId="4" fillId="5" fontId="8" numFmtId="165" xfId="0" applyAlignment="1" applyBorder="1" applyFont="1" applyNumberFormat="1">
      <alignment horizontal="right" vertical="bottom"/>
    </xf>
    <xf borderId="5" fillId="5" fontId="5" numFmtId="0" xfId="0" applyAlignment="1" applyBorder="1" applyFont="1">
      <alignment vertical="bottom"/>
    </xf>
    <xf borderId="5" fillId="5" fontId="6" numFmtId="0" xfId="0" applyAlignment="1" applyBorder="1" applyFont="1">
      <alignment vertical="bottom"/>
    </xf>
    <xf borderId="5" fillId="5" fontId="5" numFmtId="0" xfId="0" applyAlignment="1" applyBorder="1" applyFont="1">
      <alignment horizontal="right" vertical="bottom"/>
    </xf>
    <xf borderId="5" fillId="5" fontId="5" numFmtId="164" xfId="0" applyAlignment="1" applyBorder="1" applyFont="1" applyNumberFormat="1">
      <alignment horizontal="right" vertical="bottom"/>
    </xf>
    <xf borderId="5" fillId="5" fontId="5" numFmtId="165" xfId="0" applyAlignment="1" applyBorder="1" applyFont="1" applyNumberFormat="1">
      <alignment horizontal="right" vertical="bottom"/>
    </xf>
    <xf borderId="0" fillId="2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2" fontId="5" numFmtId="164" xfId="0" applyAlignment="1" applyFont="1" applyNumberFormat="1">
      <alignment horizontal="right" vertical="bottom"/>
    </xf>
    <xf borderId="0" fillId="2" fontId="5" numFmtId="165" xfId="0" applyAlignment="1" applyFont="1" applyNumberFormat="1">
      <alignment horizontal="right" vertical="bottom"/>
    </xf>
    <xf borderId="0" fillId="0" fontId="11" numFmtId="0" xfId="0" applyAlignment="1" applyFont="1">
      <alignment readingOrder="0"/>
    </xf>
    <xf borderId="0" fillId="4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6" fillId="6" fontId="14" numFmtId="0" xfId="0" applyAlignment="1" applyBorder="1" applyFill="1" applyFont="1">
      <alignment horizontal="center"/>
    </xf>
    <xf borderId="0" fillId="7" fontId="13" numFmtId="0" xfId="0" applyAlignment="1" applyFill="1" applyFont="1">
      <alignment horizontal="center"/>
    </xf>
    <xf borderId="6" fillId="0" fontId="14" numFmtId="0" xfId="0" applyAlignment="1" applyBorder="1" applyFont="1">
      <alignment horizontal="center"/>
    </xf>
    <xf borderId="6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Font="1"/>
    <xf borderId="0" fillId="0" fontId="14" numFmtId="10" xfId="0" applyFont="1" applyNumberFormat="1"/>
    <xf borderId="0" fillId="0" fontId="14" numFmtId="166" xfId="0" applyFont="1" applyNumberFormat="1"/>
    <xf borderId="7" fillId="6" fontId="14" numFmtId="0" xfId="0" applyAlignment="1" applyBorder="1" applyFont="1">
      <alignment horizontal="center" shrinkToFit="0" vertical="center" wrapText="1"/>
    </xf>
    <xf borderId="8" fillId="0" fontId="9" numFmtId="0" xfId="0" applyBorder="1" applyFont="1"/>
    <xf borderId="9" fillId="0" fontId="9" numFmtId="0" xfId="0" applyBorder="1" applyFont="1"/>
    <xf borderId="6" fillId="6" fontId="14" numFmtId="0" xfId="0" applyBorder="1" applyFont="1"/>
    <xf borderId="6" fillId="6" fontId="14" numFmtId="10" xfId="0" applyBorder="1" applyFont="1" applyNumberFormat="1"/>
    <xf borderId="6" fillId="6" fontId="14" numFmtId="166" xfId="0" applyBorder="1" applyFont="1" applyNumberFormat="1"/>
    <xf borderId="7" fillId="8" fontId="14" numFmtId="0" xfId="0" applyAlignment="1" applyBorder="1" applyFill="1" applyFont="1">
      <alignment horizontal="center" shrinkToFit="0" vertical="center" wrapText="1"/>
    </xf>
    <xf borderId="6" fillId="8" fontId="14" numFmtId="0" xfId="0" applyBorder="1" applyFont="1"/>
    <xf borderId="6" fillId="8" fontId="14" numFmtId="10" xfId="0" applyBorder="1" applyFont="1" applyNumberFormat="1"/>
    <xf borderId="6" fillId="8" fontId="14" numFmtId="166" xfId="0" applyBorder="1" applyFont="1" applyNumberFormat="1"/>
    <xf borderId="7" fillId="6" fontId="15" numFmtId="0" xfId="0" applyAlignment="1" applyBorder="1" applyFont="1">
      <alignment horizontal="center" shrinkToFit="0" vertical="center" wrapText="1"/>
    </xf>
    <xf borderId="0" fillId="0" fontId="11" numFmtId="0" xfId="0" applyFont="1"/>
    <xf quotePrefix="1" borderId="0" fillId="0" fontId="14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ormat_table_v2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34" sheet="Operational Table1"/>
  </cacheSource>
  <cacheFields>
    <cacheField name="Region" numFmtId="0">
      <sharedItems>
        <s v="Central"/>
        <s v="East"/>
        <s v="South"/>
        <s v="West"/>
      </sharedItems>
    </cacheField>
    <cacheField name="Segment" numFmtId="0">
      <sharedItems>
        <s v="Consumer"/>
        <s v="Corporate"/>
        <s v="Home Office"/>
      </sharedItems>
    </cacheField>
    <cacheField name="Category" numFmtId="0">
      <sharedItems>
        <s v="Technology"/>
        <s v="Office Supplies"/>
        <s v="Furniture"/>
      </sharedItems>
    </cacheField>
    <cacheField name="TotalOrders" numFmtId="0">
      <sharedItems containsSemiMixedTypes="0" containsString="0" containsNumber="1" containsInteger="1">
        <n v="1.0"/>
        <n v="2.0"/>
        <n v="3.0"/>
        <n v="8.0"/>
        <n v="4.0"/>
        <n v="26.0"/>
        <n v="5.0"/>
        <n v="6.0"/>
        <n v="9.0"/>
        <n v="30.0"/>
        <n v="7.0"/>
      </sharedItems>
    </cacheField>
    <cacheField name="OrderReturnPercentage" numFmtId="0">
      <sharedItems containsSemiMixedTypes="0" containsString="0" containsNumber="1">
        <n v="0.0"/>
        <n v="22.2222"/>
        <n v="13.3333"/>
        <n v="33.3333"/>
        <n v="12.5"/>
        <n v="66.6667"/>
        <n v="57.1429"/>
      </sharedItems>
    </cacheField>
    <cacheField name="ProductsWithDiscount" numFmtId="0">
      <sharedItems containsSemiMixedTypes="0" containsString="0" containsNumber="1" containsInteger="1">
        <n v="9.0"/>
        <n v="4.0"/>
        <n v="6.0"/>
        <n v="38.0"/>
        <n v="3.0"/>
        <n v="5.0"/>
        <n v="22.0"/>
        <n v="31.0"/>
        <n v="12.0"/>
        <n v="7.0"/>
        <n v="0.0"/>
        <n v="14.0"/>
        <n v="8.0"/>
        <n v="29.0"/>
        <n v="42.0"/>
        <n v="27.0"/>
        <n v="17.0"/>
      </sharedItems>
    </cacheField>
    <cacheField name="TotalQuantity" numFmtId="0">
      <sharedItems containsSemiMixedTypes="0" containsString="0" containsNumber="1" containsInteger="1">
        <n v="9.0"/>
        <n v="7.0"/>
        <n v="11.0"/>
        <n v="14.0"/>
        <n v="38.0"/>
        <n v="4.0"/>
        <n v="29.0"/>
        <n v="5.0"/>
        <n v="94.0"/>
        <n v="12.0"/>
        <n v="3.0"/>
        <n v="26.0"/>
        <n v="8.0"/>
        <n v="17.0"/>
        <n v="16.0"/>
        <n v="37.0"/>
        <n v="106.0"/>
        <n v="36.0"/>
        <n v="20.0"/>
      </sharedItems>
    </cacheField>
    <cacheField name="TotalSales">
      <sharedItems containsMixedTypes="1" containsNumber="1">
        <s v="431.92800000000005"/>
        <s v="1101.6319999999998"/>
        <s v="481.22799999999995"/>
        <n v="1927.152"/>
        <s v="1821.7199999999998"/>
        <s v="382.56600000000003"/>
        <s v="321.44399999999996"/>
        <n v="886.362"/>
        <n v="776.596"/>
        <s v="2514.6800000000007"/>
        <n v="1706.196"/>
        <s v="227.56199999999998"/>
        <s v="59.83200000000001"/>
        <n v="658.746"/>
        <s v="160.99599999999998"/>
        <n v="89.97"/>
        <s v="517.2860000000001"/>
        <n v="531.018"/>
        <n v="415.04"/>
        <n v="324.688"/>
        <n v="79.12"/>
        <n v="236.952"/>
        <s v="278.08600000000007"/>
        <s v="178.54399999999998"/>
        <n v="1890.256"/>
        <s v="75.08000000000001"/>
        <s v="4141.968000000001"/>
        <n v="2124.228"/>
        <n v="10399.896"/>
        <n v="163.416"/>
        <n v="447.976"/>
        <n v="2621.95"/>
        <s v="483.96500000000003"/>
      </sharedItems>
    </cacheField>
    <cacheField name="TotalProfit">
      <sharedItems containsMixedTypes="1" containsNumber="1">
        <s v="64.78919982910156"/>
        <n v="-1847.22635126113"/>
        <s v="52.75019836425781"/>
        <s v="217.66458892822266"/>
        <n v="-111.483300685882"/>
        <s v="41.83710101246834"/>
        <n v="-56.5472021102905"/>
        <s v="131.99339413642883"/>
        <s v="199.32801055908203"/>
        <s v="103.64229637384415"/>
        <s v="287.9172010421753"/>
        <n v="-47.636400103569"/>
        <s v="21.759300112724304"/>
        <s v="146.38800048828125"/>
        <n v="-89.6386983394622"/>
        <s v="37.78739929199219"/>
        <s v="70.21979999542236"/>
        <s v="164.68369960784912"/>
        <s v="97.70959854125977"/>
        <s v="141.11459827423096"/>
        <s v="13.845999717712402"/>
        <n v="-19.6078007221221"/>
        <n v="-105.95429867506"/>
        <s v="38.26959943771362"/>
        <s v="423.4124131202698"/>
        <s v="22.118200302124023"/>
        <s v="126.62060165405273"/>
        <s v="467.0528991818428"/>
        <s v="2775.9684829711914"/>
        <s v="28.262399673461914"/>
        <s v="151.87900352478027"/>
        <n v="-658.266976356506"/>
        <s v="32.413798809051514"/>
      </sharedItems>
    </cacheField>
    <cacheField name="AverageTranscations">
      <sharedItems containsMixedTypes="1" containsNumber="1">
        <s v="431.92800000000005"/>
        <s v="550.8159999999999"/>
        <s v="160.4093333333333"/>
        <n v="642.384"/>
        <s v="227.71499999999997"/>
        <s v="191.28300000000002"/>
        <s v="80.36099999999999"/>
        <n v="110.79525"/>
        <n v="388.298"/>
        <s v="96.71846153846157"/>
        <n v="853.098"/>
        <n v="75.854"/>
        <s v="11.966400000000002"/>
        <n v="658.746"/>
        <s v="53.66533333333333"/>
        <n v="89.97"/>
        <s v="258.64300000000003"/>
        <n v="88.503"/>
        <n v="207.52"/>
        <s v="108.22933333333333"/>
        <n v="79.12"/>
        <n v="47.3904"/>
        <s v="55.61720000000001"/>
        <s v="89.27199999999999"/>
        <n v="472.564"/>
        <s v="37.540000000000006"/>
        <s v="460.21866666666676"/>
        <s v="70.80760000000001"/>
        <n v="3466.632"/>
        <n v="54.472"/>
        <n v="55.997"/>
        <s v="873.9833333333332"/>
        <s v="69.1378571428571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ld" cacheId="0" dataCaption="" compact="0" compactData="0">
  <location ref="A4:J54" firstHeaderRow="0" firstDataRow="4" firstDataCol="0"/>
  <pivotFields>
    <pivotField name="Region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Segment" axis="axisRow" compact="0" outline="0" multipleItemSelectionAllowed="1" showAll="0" sortType="ascending">
      <items>
        <item x="0"/>
        <item x="1"/>
        <item x="2"/>
        <item t="default"/>
      </items>
    </pivotField>
    <pivotField name="Category" axis="axisRow" compact="0" outline="0" multipleItemSelectionAllowed="1" showAll="0" sortType="ascending">
      <items>
        <item x="2"/>
        <item x="1"/>
        <item x="0"/>
        <item t="default"/>
      </items>
    </pivotField>
    <pivotField name="TotalOrd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rderReturnPercentage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sWithDis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al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al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verageTranscat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0"/>
    <field x="1"/>
    <field x="2"/>
  </rowFields>
  <colFields>
    <field x="-2"/>
  </colFields>
  <dataFields>
    <dataField name="(#) Orders" fld="3" baseField="0"/>
    <dataField name="Order Return Rate (%)" fld="4" baseField="0"/>
    <dataField name="(#) Products with discount" fld="5" baseField="0"/>
    <dataField name="Quantity" fld="6" baseField="0"/>
    <dataField name="Sales (USD $)" fld="7" baseField="0"/>
    <dataField name="Profits (USD $)" fld="8" baseField="0"/>
    <dataField name="Average Transaction Value (USD $)" fld="9" baseField="0"/>
  </dataFields>
</pivotTableDefinition>
</file>

<file path=xl/tables/table1.xml><?xml version="1.0" encoding="utf-8"?>
<table xmlns="http://schemas.openxmlformats.org/spreadsheetml/2006/main" headerRowCount="0" ref="A4:J4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Format_table_v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7.71"/>
    <col customWidth="1" min="4" max="4" width="17.43"/>
    <col customWidth="1" min="5" max="5" width="30.71"/>
    <col customWidth="1" min="6" max="6" width="23.29"/>
    <col customWidth="1" min="8" max="8" width="19.57"/>
    <col customWidth="1" min="9" max="9" width="18.0"/>
    <col customWidth="1" min="10" max="10" width="30.29"/>
  </cols>
  <sheetData>
    <row r="1">
      <c r="A1" s="1" t="s">
        <v>0</v>
      </c>
    </row>
    <row r="2">
      <c r="A2" s="2" t="s">
        <v>1</v>
      </c>
    </row>
    <row r="3">
      <c r="A3" s="3"/>
      <c r="B3" s="3"/>
      <c r="C3" s="3"/>
      <c r="D3" s="3"/>
      <c r="E3" s="4"/>
      <c r="F3" s="3"/>
      <c r="G3" s="3"/>
      <c r="H3" s="3"/>
      <c r="I3" s="3"/>
      <c r="J3" s="3"/>
    </row>
    <row r="4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</row>
    <row r="5">
      <c r="A5" s="8" t="s">
        <v>12</v>
      </c>
      <c r="B5" s="9" t="s">
        <v>13</v>
      </c>
      <c r="C5" s="9" t="s">
        <v>14</v>
      </c>
      <c r="D5" s="10">
        <v>6.0</v>
      </c>
      <c r="E5" s="11">
        <v>0.0</v>
      </c>
      <c r="F5" s="10">
        <v>11.0</v>
      </c>
      <c r="G5" s="10">
        <v>14.0</v>
      </c>
      <c r="H5" s="12">
        <v>1453.982</v>
      </c>
      <c r="I5" s="13">
        <v>-168.1378956</v>
      </c>
      <c r="J5" s="12">
        <v>242.3303333</v>
      </c>
    </row>
    <row r="6">
      <c r="A6" s="14"/>
      <c r="B6" s="15"/>
      <c r="C6" s="9" t="s">
        <v>15</v>
      </c>
      <c r="D6" s="10">
        <v>22.0</v>
      </c>
      <c r="E6" s="11">
        <v>0.0</v>
      </c>
      <c r="F6" s="10">
        <v>53.0</v>
      </c>
      <c r="G6" s="10">
        <v>84.0</v>
      </c>
      <c r="H6" s="12">
        <v>2579.72</v>
      </c>
      <c r="I6" s="13">
        <v>-1544.257838</v>
      </c>
      <c r="J6" s="12">
        <v>117.26</v>
      </c>
    </row>
    <row r="7">
      <c r="A7" s="14"/>
      <c r="B7" s="16"/>
      <c r="C7" s="17" t="s">
        <v>16</v>
      </c>
      <c r="D7" s="18">
        <v>9.0</v>
      </c>
      <c r="E7" s="19">
        <v>0.0</v>
      </c>
      <c r="F7" s="18">
        <v>28.0</v>
      </c>
      <c r="G7" s="18">
        <v>31.0</v>
      </c>
      <c r="H7" s="20">
        <v>2841.97</v>
      </c>
      <c r="I7" s="20">
        <v>763.1448922</v>
      </c>
      <c r="J7" s="20">
        <v>315.7744444</v>
      </c>
    </row>
    <row r="8">
      <c r="A8" s="14"/>
      <c r="B8" s="21" t="s">
        <v>17</v>
      </c>
      <c r="C8" s="22"/>
      <c r="D8" s="23">
        <v>37.0</v>
      </c>
      <c r="E8" s="24">
        <v>0.0</v>
      </c>
      <c r="F8" s="23">
        <v>92.0</v>
      </c>
      <c r="G8" s="23">
        <v>129.0</v>
      </c>
      <c r="H8" s="25">
        <v>6875.672</v>
      </c>
      <c r="I8" s="26">
        <v>-949.2508414000001</v>
      </c>
      <c r="J8" s="25">
        <f>H8/D8</f>
        <v>185.828973</v>
      </c>
    </row>
    <row r="9">
      <c r="A9" s="14"/>
      <c r="B9" s="9" t="s">
        <v>18</v>
      </c>
      <c r="C9" s="9" t="s">
        <v>14</v>
      </c>
      <c r="D9" s="10">
        <v>5.0</v>
      </c>
      <c r="E9" s="11">
        <v>20.0</v>
      </c>
      <c r="F9" s="10">
        <v>1.0</v>
      </c>
      <c r="G9" s="10">
        <v>18.0</v>
      </c>
      <c r="H9" s="12">
        <v>717.246</v>
      </c>
      <c r="I9" s="12">
        <v>304.8740017</v>
      </c>
      <c r="J9" s="12">
        <v>143.4492</v>
      </c>
    </row>
    <row r="10">
      <c r="A10" s="14"/>
      <c r="B10" s="15"/>
      <c r="C10" s="9" t="s">
        <v>15</v>
      </c>
      <c r="D10" s="10">
        <v>8.0</v>
      </c>
      <c r="E10" s="11">
        <v>12.5</v>
      </c>
      <c r="F10" s="10">
        <v>15.0</v>
      </c>
      <c r="G10" s="10">
        <v>18.0</v>
      </c>
      <c r="H10" s="12">
        <v>132.16</v>
      </c>
      <c r="I10" s="13">
        <v>-0.7552005053</v>
      </c>
      <c r="J10" s="12">
        <v>16.52</v>
      </c>
    </row>
    <row r="11">
      <c r="A11" s="14"/>
      <c r="B11" s="16"/>
      <c r="C11" s="17" t="s">
        <v>16</v>
      </c>
      <c r="D11" s="18">
        <v>5.0</v>
      </c>
      <c r="E11" s="19">
        <v>20.0</v>
      </c>
      <c r="F11" s="18">
        <v>8.0</v>
      </c>
      <c r="G11" s="18">
        <v>21.0</v>
      </c>
      <c r="H11" s="20">
        <v>881.63</v>
      </c>
      <c r="I11" s="20">
        <v>175.2965002</v>
      </c>
      <c r="J11" s="20">
        <v>176.326</v>
      </c>
    </row>
    <row r="12">
      <c r="A12" s="14"/>
      <c r="B12" s="21" t="s">
        <v>19</v>
      </c>
      <c r="C12" s="22"/>
      <c r="D12" s="23">
        <v>18.0</v>
      </c>
      <c r="E12" s="24">
        <f>3/18%</f>
        <v>16.66666667</v>
      </c>
      <c r="F12" s="23">
        <v>24.0</v>
      </c>
      <c r="G12" s="23">
        <v>57.0</v>
      </c>
      <c r="H12" s="25">
        <v>1731.036</v>
      </c>
      <c r="I12" s="25">
        <v>479.4153013947</v>
      </c>
      <c r="J12" s="25">
        <f>H12/D12</f>
        <v>96.16866667</v>
      </c>
    </row>
    <row r="13">
      <c r="A13" s="14"/>
      <c r="B13" s="9" t="s">
        <v>20</v>
      </c>
      <c r="C13" s="9" t="s">
        <v>14</v>
      </c>
      <c r="D13" s="10">
        <v>1.0</v>
      </c>
      <c r="E13" s="11">
        <v>0.0</v>
      </c>
      <c r="F13" s="10">
        <v>5.0</v>
      </c>
      <c r="G13" s="10">
        <v>5.0</v>
      </c>
      <c r="H13" s="12">
        <v>213.115</v>
      </c>
      <c r="I13" s="13">
        <v>-15.22249985</v>
      </c>
      <c r="J13" s="12">
        <v>213.115</v>
      </c>
    </row>
    <row r="14">
      <c r="A14" s="14"/>
      <c r="B14" s="16"/>
      <c r="C14" s="17" t="s">
        <v>15</v>
      </c>
      <c r="D14" s="18">
        <v>6.0</v>
      </c>
      <c r="E14" s="19">
        <v>33.3333</v>
      </c>
      <c r="F14" s="18">
        <v>8.0</v>
      </c>
      <c r="G14" s="18">
        <v>18.0</v>
      </c>
      <c r="H14" s="20">
        <v>4205.812</v>
      </c>
      <c r="I14" s="20">
        <v>1996.343483</v>
      </c>
      <c r="J14" s="20">
        <v>700.9686667</v>
      </c>
    </row>
    <row r="15">
      <c r="A15" s="27"/>
      <c r="B15" s="28" t="s">
        <v>21</v>
      </c>
      <c r="C15" s="29"/>
      <c r="D15" s="30">
        <v>7.0</v>
      </c>
      <c r="E15" s="31">
        <f>2/7%</f>
        <v>28.57142857</v>
      </c>
      <c r="F15" s="30">
        <v>13.0</v>
      </c>
      <c r="G15" s="30">
        <v>23.0</v>
      </c>
      <c r="H15" s="32">
        <v>4418.927</v>
      </c>
      <c r="I15" s="32">
        <v>1981.12098315</v>
      </c>
      <c r="J15" s="32">
        <f t="shared" ref="J15:J16" si="1">H15/D15</f>
        <v>631.2752857</v>
      </c>
    </row>
    <row r="16">
      <c r="A16" s="33" t="s">
        <v>22</v>
      </c>
      <c r="B16" s="34"/>
      <c r="C16" s="34"/>
      <c r="D16" s="35">
        <v>62.0</v>
      </c>
      <c r="E16" s="36">
        <f>5/62%</f>
        <v>8.064516129</v>
      </c>
      <c r="F16" s="35">
        <v>129.0</v>
      </c>
      <c r="G16" s="35">
        <v>209.0</v>
      </c>
      <c r="H16" s="37">
        <v>13025.634999999998</v>
      </c>
      <c r="I16" s="37">
        <v>1511.2854431447</v>
      </c>
      <c r="J16" s="37">
        <f t="shared" si="1"/>
        <v>210.0908871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</row>
    <row r="17">
      <c r="A17" s="39" t="s">
        <v>23</v>
      </c>
      <c r="B17" s="9" t="s">
        <v>13</v>
      </c>
      <c r="C17" s="9" t="s">
        <v>14</v>
      </c>
      <c r="D17" s="10">
        <v>1.0</v>
      </c>
      <c r="E17" s="11">
        <v>0.0</v>
      </c>
      <c r="F17" s="10">
        <v>0.0</v>
      </c>
      <c r="G17" s="10">
        <v>3.0</v>
      </c>
      <c r="H17" s="12">
        <v>1267.53</v>
      </c>
      <c r="I17" s="12">
        <v>316.8825073</v>
      </c>
      <c r="J17" s="12">
        <v>1267.53</v>
      </c>
    </row>
    <row r="18">
      <c r="A18" s="14"/>
      <c r="B18" s="15"/>
      <c r="C18" s="9" t="s">
        <v>15</v>
      </c>
      <c r="D18" s="10">
        <v>11.0</v>
      </c>
      <c r="E18" s="11">
        <v>0.0</v>
      </c>
      <c r="F18" s="10">
        <v>19.0</v>
      </c>
      <c r="G18" s="10">
        <v>48.0</v>
      </c>
      <c r="H18" s="12">
        <v>1191.19</v>
      </c>
      <c r="I18" s="12">
        <v>421.1479995</v>
      </c>
      <c r="J18" s="12">
        <v>108.29</v>
      </c>
    </row>
    <row r="19">
      <c r="A19" s="14"/>
      <c r="B19" s="16"/>
      <c r="C19" s="17" t="s">
        <v>16</v>
      </c>
      <c r="D19" s="18">
        <v>5.0</v>
      </c>
      <c r="E19" s="19">
        <v>0.0</v>
      </c>
      <c r="F19" s="18">
        <v>5.0</v>
      </c>
      <c r="G19" s="18">
        <v>18.0</v>
      </c>
      <c r="H19" s="20">
        <v>2609.62</v>
      </c>
      <c r="I19" s="20">
        <v>475.1344843</v>
      </c>
      <c r="J19" s="20">
        <v>521.924</v>
      </c>
    </row>
    <row r="20">
      <c r="A20" s="14"/>
      <c r="B20" s="21" t="s">
        <v>17</v>
      </c>
      <c r="C20" s="22"/>
      <c r="D20" s="23">
        <v>17.0</v>
      </c>
      <c r="E20" s="24">
        <v>0.0</v>
      </c>
      <c r="F20" s="23">
        <v>24.0</v>
      </c>
      <c r="G20" s="23">
        <v>69.0</v>
      </c>
      <c r="H20" s="25">
        <v>5068.34</v>
      </c>
      <c r="I20" s="25">
        <v>1213.1649911</v>
      </c>
      <c r="J20" s="25">
        <f>H20/D20</f>
        <v>298.1376471</v>
      </c>
    </row>
    <row r="21">
      <c r="A21" s="14"/>
      <c r="B21" s="9" t="s">
        <v>18</v>
      </c>
      <c r="C21" s="9" t="s">
        <v>14</v>
      </c>
      <c r="D21" s="10">
        <v>1.0</v>
      </c>
      <c r="E21" s="11">
        <v>0.0</v>
      </c>
      <c r="F21" s="10">
        <v>2.0</v>
      </c>
      <c r="G21" s="10">
        <v>2.0</v>
      </c>
      <c r="H21" s="12">
        <v>127.764</v>
      </c>
      <c r="I21" s="12">
        <v>2.83920002</v>
      </c>
      <c r="J21" s="12">
        <v>127.764</v>
      </c>
    </row>
    <row r="22">
      <c r="A22" s="14"/>
      <c r="B22" s="15"/>
      <c r="C22" s="9" t="s">
        <v>15</v>
      </c>
      <c r="D22" s="10">
        <v>6.0</v>
      </c>
      <c r="E22" s="11">
        <v>0.0</v>
      </c>
      <c r="F22" s="10">
        <v>23.0</v>
      </c>
      <c r="G22" s="10">
        <v>23.0</v>
      </c>
      <c r="H22" s="12">
        <v>132.998</v>
      </c>
      <c r="I22" s="13">
        <v>-38.31509846</v>
      </c>
      <c r="J22" s="12">
        <v>22.16633333</v>
      </c>
    </row>
    <row r="23">
      <c r="A23" s="14"/>
      <c r="B23" s="16"/>
      <c r="C23" s="17" t="s">
        <v>16</v>
      </c>
      <c r="D23" s="18">
        <v>1.0</v>
      </c>
      <c r="E23" s="19">
        <v>0.0</v>
      </c>
      <c r="F23" s="18">
        <v>3.0</v>
      </c>
      <c r="G23" s="18">
        <v>3.0</v>
      </c>
      <c r="H23" s="20">
        <v>118.782</v>
      </c>
      <c r="I23" s="40">
        <v>-27.71579933</v>
      </c>
      <c r="J23" s="20">
        <v>118.782</v>
      </c>
    </row>
    <row r="24">
      <c r="A24" s="14"/>
      <c r="B24" s="21" t="s">
        <v>19</v>
      </c>
      <c r="C24" s="22"/>
      <c r="D24" s="23">
        <v>8.0</v>
      </c>
      <c r="E24" s="24">
        <v>0.0</v>
      </c>
      <c r="F24" s="23">
        <v>28.0</v>
      </c>
      <c r="G24" s="23">
        <v>28.0</v>
      </c>
      <c r="H24" s="25">
        <v>379.544</v>
      </c>
      <c r="I24" s="26">
        <v>-63.191697770000005</v>
      </c>
      <c r="J24" s="25">
        <f>H24/D24</f>
        <v>47.443</v>
      </c>
    </row>
    <row r="25">
      <c r="A25" s="14"/>
      <c r="B25" s="9" t="s">
        <v>20</v>
      </c>
      <c r="C25" s="9" t="s">
        <v>14</v>
      </c>
      <c r="D25" s="10">
        <v>4.0</v>
      </c>
      <c r="E25" s="11">
        <v>0.0</v>
      </c>
      <c r="F25" s="10">
        <v>10.0</v>
      </c>
      <c r="G25" s="10">
        <v>12.0</v>
      </c>
      <c r="H25" s="12">
        <v>1015.57</v>
      </c>
      <c r="I25" s="13">
        <v>-254.7279997</v>
      </c>
      <c r="J25" s="12">
        <v>253.8925</v>
      </c>
    </row>
    <row r="26">
      <c r="A26" s="14"/>
      <c r="B26" s="15"/>
      <c r="C26" s="9" t="s">
        <v>15</v>
      </c>
      <c r="D26" s="10">
        <v>9.0</v>
      </c>
      <c r="E26" s="11">
        <v>0.0</v>
      </c>
      <c r="F26" s="10">
        <v>27.0</v>
      </c>
      <c r="G26" s="10">
        <v>30.0</v>
      </c>
      <c r="H26" s="12">
        <v>820.634</v>
      </c>
      <c r="I26" s="12">
        <v>79.47709846</v>
      </c>
      <c r="J26" s="12">
        <v>91.18155556</v>
      </c>
    </row>
    <row r="27">
      <c r="A27" s="14"/>
      <c r="B27" s="16"/>
      <c r="C27" s="17" t="s">
        <v>16</v>
      </c>
      <c r="D27" s="18">
        <v>2.0</v>
      </c>
      <c r="E27" s="19">
        <v>0.0</v>
      </c>
      <c r="F27" s="18">
        <v>7.0</v>
      </c>
      <c r="G27" s="18">
        <v>7.0</v>
      </c>
      <c r="H27" s="20">
        <v>56.838</v>
      </c>
      <c r="I27" s="20">
        <v>-13.01470017</v>
      </c>
      <c r="J27" s="20">
        <v>28.419</v>
      </c>
    </row>
    <row r="28">
      <c r="A28" s="27"/>
      <c r="B28" s="28" t="s">
        <v>21</v>
      </c>
      <c r="C28" s="29"/>
      <c r="D28" s="30">
        <v>15.0</v>
      </c>
      <c r="E28" s="31">
        <v>0.0</v>
      </c>
      <c r="F28" s="30">
        <v>44.0</v>
      </c>
      <c r="G28" s="30">
        <v>49.0</v>
      </c>
      <c r="H28" s="32">
        <v>1893.0420000000001</v>
      </c>
      <c r="I28" s="41">
        <v>-188.26560141000002</v>
      </c>
      <c r="J28" s="32">
        <f t="shared" ref="J28:J29" si="2">H28/D28</f>
        <v>126.2028</v>
      </c>
    </row>
    <row r="29">
      <c r="A29" s="33" t="s">
        <v>24</v>
      </c>
      <c r="B29" s="34"/>
      <c r="C29" s="34"/>
      <c r="D29" s="35">
        <v>40.0</v>
      </c>
      <c r="E29" s="36">
        <v>0.0</v>
      </c>
      <c r="F29" s="35">
        <v>96.0</v>
      </c>
      <c r="G29" s="35">
        <v>146.0</v>
      </c>
      <c r="H29" s="37">
        <v>7340.9259999999995</v>
      </c>
      <c r="I29" s="37">
        <v>961.7076919199999</v>
      </c>
      <c r="J29" s="37">
        <f t="shared" si="2"/>
        <v>183.52315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</row>
    <row r="30">
      <c r="A30" s="39" t="s">
        <v>25</v>
      </c>
      <c r="B30" s="9" t="s">
        <v>13</v>
      </c>
      <c r="C30" s="9" t="s">
        <v>14</v>
      </c>
      <c r="D30" s="10">
        <v>9.0</v>
      </c>
      <c r="E30" s="11">
        <v>22.2222</v>
      </c>
      <c r="F30" s="10">
        <v>16.0</v>
      </c>
      <c r="G30" s="10">
        <v>37.0</v>
      </c>
      <c r="H30" s="12">
        <v>3364.3395</v>
      </c>
      <c r="I30" s="12">
        <v>167.4103963</v>
      </c>
      <c r="J30" s="12">
        <v>373.8155</v>
      </c>
    </row>
    <row r="31">
      <c r="A31" s="14"/>
      <c r="B31" s="15"/>
      <c r="C31" s="9" t="s">
        <v>15</v>
      </c>
      <c r="D31" s="10">
        <v>6.0</v>
      </c>
      <c r="E31" s="11">
        <v>16.6667</v>
      </c>
      <c r="F31" s="10">
        <v>6.0</v>
      </c>
      <c r="G31" s="10">
        <v>10.0</v>
      </c>
      <c r="H31" s="12">
        <v>189.008</v>
      </c>
      <c r="I31" s="12">
        <v>15.42280108</v>
      </c>
      <c r="J31" s="12">
        <v>31.50133333</v>
      </c>
    </row>
    <row r="32">
      <c r="A32" s="14"/>
      <c r="B32" s="16"/>
      <c r="C32" s="17" t="s">
        <v>16</v>
      </c>
      <c r="D32" s="18">
        <v>3.0</v>
      </c>
      <c r="E32" s="19">
        <v>33.3333</v>
      </c>
      <c r="F32" s="18">
        <v>0.0</v>
      </c>
      <c r="G32" s="18">
        <v>13.0</v>
      </c>
      <c r="H32" s="20">
        <v>1146.09</v>
      </c>
      <c r="I32" s="20">
        <v>321.2273979</v>
      </c>
      <c r="J32" s="20">
        <v>382.03</v>
      </c>
    </row>
    <row r="33">
      <c r="A33" s="14"/>
      <c r="B33" s="21" t="s">
        <v>17</v>
      </c>
      <c r="C33" s="22"/>
      <c r="D33" s="23">
        <v>18.0</v>
      </c>
      <c r="E33" s="24">
        <f>4/18%</f>
        <v>22.22222222</v>
      </c>
      <c r="F33" s="23">
        <v>22.0</v>
      </c>
      <c r="G33" s="23">
        <v>60.0</v>
      </c>
      <c r="H33" s="25">
        <v>4699.4375</v>
      </c>
      <c r="I33" s="25">
        <v>504.06059528000003</v>
      </c>
      <c r="J33" s="25">
        <f>H33/D33</f>
        <v>261.0798611</v>
      </c>
    </row>
    <row r="34">
      <c r="A34" s="14"/>
      <c r="B34" s="17" t="s">
        <v>18</v>
      </c>
      <c r="C34" s="17" t="s">
        <v>15</v>
      </c>
      <c r="D34" s="18">
        <v>1.0</v>
      </c>
      <c r="E34" s="19">
        <v>0.0</v>
      </c>
      <c r="F34" s="18">
        <v>1.0</v>
      </c>
      <c r="G34" s="18">
        <v>1.0</v>
      </c>
      <c r="H34" s="20">
        <v>157.794</v>
      </c>
      <c r="I34" s="40">
        <v>-115.7155991</v>
      </c>
      <c r="J34" s="20">
        <v>157.794</v>
      </c>
    </row>
    <row r="35">
      <c r="A35" s="27"/>
      <c r="B35" s="28" t="s">
        <v>19</v>
      </c>
      <c r="C35" s="29"/>
      <c r="D35" s="30">
        <v>1.0</v>
      </c>
      <c r="E35" s="31">
        <v>0.0</v>
      </c>
      <c r="F35" s="30">
        <v>1.0</v>
      </c>
      <c r="G35" s="30">
        <v>1.0</v>
      </c>
      <c r="H35" s="32">
        <v>157.794</v>
      </c>
      <c r="I35" s="41">
        <v>-115.7155991</v>
      </c>
      <c r="J35" s="32">
        <f t="shared" ref="J35:J36" si="3">H35/D35</f>
        <v>157.794</v>
      </c>
    </row>
    <row r="36">
      <c r="A36" s="33" t="s">
        <v>26</v>
      </c>
      <c r="B36" s="34"/>
      <c r="C36" s="34"/>
      <c r="D36" s="35">
        <v>19.0</v>
      </c>
      <c r="E36" s="36">
        <f>4/19%</f>
        <v>21.05263158</v>
      </c>
      <c r="F36" s="35">
        <v>23.0</v>
      </c>
      <c r="G36" s="35">
        <v>61.0</v>
      </c>
      <c r="H36" s="37">
        <v>4857.2315</v>
      </c>
      <c r="I36" s="37">
        <v>388.34499618</v>
      </c>
      <c r="J36" s="37">
        <f t="shared" si="3"/>
        <v>255.6437632</v>
      </c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</row>
    <row r="37">
      <c r="A37" s="39" t="s">
        <v>27</v>
      </c>
      <c r="B37" s="9" t="s">
        <v>13</v>
      </c>
      <c r="C37" s="9" t="s">
        <v>14</v>
      </c>
      <c r="D37" s="10">
        <v>3.0</v>
      </c>
      <c r="E37" s="11">
        <v>0.0</v>
      </c>
      <c r="F37" s="10">
        <v>8.0</v>
      </c>
      <c r="G37" s="10">
        <v>8.0</v>
      </c>
      <c r="H37" s="12">
        <v>1322.312</v>
      </c>
      <c r="I37" s="13">
        <v>-126.7091026</v>
      </c>
      <c r="J37" s="12">
        <v>440.7706667</v>
      </c>
    </row>
    <row r="38">
      <c r="A38" s="14"/>
      <c r="B38" s="15"/>
      <c r="C38" s="9" t="s">
        <v>15</v>
      </c>
      <c r="D38" s="10">
        <v>9.0</v>
      </c>
      <c r="E38" s="11">
        <v>11.1111</v>
      </c>
      <c r="F38" s="10">
        <v>1.0</v>
      </c>
      <c r="G38" s="10">
        <v>27.0</v>
      </c>
      <c r="H38" s="12">
        <v>1744.974</v>
      </c>
      <c r="I38" s="12">
        <v>506.4923118</v>
      </c>
      <c r="J38" s="12">
        <v>193.886</v>
      </c>
    </row>
    <row r="39">
      <c r="A39" s="14"/>
      <c r="B39" s="16"/>
      <c r="C39" s="17" t="s">
        <v>16</v>
      </c>
      <c r="D39" s="18">
        <v>9.0</v>
      </c>
      <c r="E39" s="19">
        <v>11.1111</v>
      </c>
      <c r="F39" s="18">
        <v>22.0</v>
      </c>
      <c r="G39" s="18">
        <v>35.0</v>
      </c>
      <c r="H39" s="20">
        <v>2915.67</v>
      </c>
      <c r="I39" s="20">
        <v>617.2909007</v>
      </c>
      <c r="J39" s="20">
        <v>323.9633333</v>
      </c>
    </row>
    <row r="40">
      <c r="A40" s="14"/>
      <c r="B40" s="21" t="s">
        <v>17</v>
      </c>
      <c r="C40" s="22"/>
      <c r="D40" s="23">
        <v>21.0</v>
      </c>
      <c r="E40" s="24">
        <f>2/21%</f>
        <v>9.523809524</v>
      </c>
      <c r="F40" s="23">
        <v>31.0</v>
      </c>
      <c r="G40" s="23">
        <v>70.0</v>
      </c>
      <c r="H40" s="25">
        <v>5982.956</v>
      </c>
      <c r="I40" s="25">
        <v>997.0741098999999</v>
      </c>
      <c r="J40" s="25">
        <f>H40/D40</f>
        <v>284.9026667</v>
      </c>
    </row>
    <row r="41">
      <c r="A41" s="14"/>
      <c r="B41" s="9" t="s">
        <v>18</v>
      </c>
      <c r="C41" s="9" t="s">
        <v>14</v>
      </c>
      <c r="D41" s="10">
        <v>3.0</v>
      </c>
      <c r="E41" s="11">
        <v>0.0</v>
      </c>
      <c r="F41" s="10">
        <v>6.0</v>
      </c>
      <c r="G41" s="10">
        <v>8.0</v>
      </c>
      <c r="H41" s="12">
        <v>993.84</v>
      </c>
      <c r="I41" s="12">
        <v>111.4415965</v>
      </c>
      <c r="J41" s="12">
        <v>331.28</v>
      </c>
    </row>
    <row r="42">
      <c r="A42" s="14"/>
      <c r="B42" s="15"/>
      <c r="C42" s="9" t="s">
        <v>15</v>
      </c>
      <c r="D42" s="10">
        <v>7.0</v>
      </c>
      <c r="E42" s="11">
        <v>28.5714</v>
      </c>
      <c r="F42" s="10">
        <v>8.0</v>
      </c>
      <c r="G42" s="10">
        <v>18.0</v>
      </c>
      <c r="H42" s="12">
        <v>268.478</v>
      </c>
      <c r="I42" s="12">
        <v>91.05699873</v>
      </c>
      <c r="J42" s="12">
        <v>38.354</v>
      </c>
    </row>
    <row r="43">
      <c r="A43" s="14"/>
      <c r="B43" s="16"/>
      <c r="C43" s="17" t="s">
        <v>16</v>
      </c>
      <c r="D43" s="18">
        <v>3.0</v>
      </c>
      <c r="E43" s="19">
        <v>33.3333</v>
      </c>
      <c r="F43" s="18">
        <v>10.0</v>
      </c>
      <c r="G43" s="18">
        <v>10.0</v>
      </c>
      <c r="H43" s="20">
        <v>590.352</v>
      </c>
      <c r="I43" s="20">
        <v>60.12270153</v>
      </c>
      <c r="J43" s="20">
        <v>196.784</v>
      </c>
    </row>
    <row r="44">
      <c r="A44" s="14"/>
      <c r="B44" s="21" t="s">
        <v>19</v>
      </c>
      <c r="C44" s="22"/>
      <c r="D44" s="23">
        <v>13.0</v>
      </c>
      <c r="E44" s="24">
        <f>3/13%</f>
        <v>23.07692308</v>
      </c>
      <c r="F44" s="23">
        <v>24.0</v>
      </c>
      <c r="G44" s="23">
        <v>36.0</v>
      </c>
      <c r="H44" s="25">
        <v>1852.67</v>
      </c>
      <c r="I44" s="25">
        <v>262.62129676</v>
      </c>
      <c r="J44" s="25">
        <f>H44/D44</f>
        <v>142.5130769</v>
      </c>
    </row>
    <row r="45">
      <c r="A45" s="14"/>
      <c r="B45" s="17" t="s">
        <v>20</v>
      </c>
      <c r="C45" s="17" t="s">
        <v>15</v>
      </c>
      <c r="D45" s="18">
        <v>5.0</v>
      </c>
      <c r="E45" s="19">
        <v>40.0</v>
      </c>
      <c r="F45" s="18">
        <v>9.0</v>
      </c>
      <c r="G45" s="18">
        <v>21.0</v>
      </c>
      <c r="H45" s="20">
        <v>1135.79</v>
      </c>
      <c r="I45" s="20">
        <v>66.46270072</v>
      </c>
      <c r="J45" s="20">
        <v>227.158</v>
      </c>
    </row>
    <row r="46">
      <c r="A46" s="27"/>
      <c r="B46" s="28" t="s">
        <v>21</v>
      </c>
      <c r="C46" s="29"/>
      <c r="D46" s="30">
        <v>5.0</v>
      </c>
      <c r="E46" s="31">
        <v>40.0</v>
      </c>
      <c r="F46" s="30">
        <v>9.0</v>
      </c>
      <c r="G46" s="30">
        <v>21.0</v>
      </c>
      <c r="H46" s="32">
        <v>1135.79</v>
      </c>
      <c r="I46" s="32">
        <v>66.46270072</v>
      </c>
      <c r="J46" s="32">
        <f>I46/D46</f>
        <v>13.29254014</v>
      </c>
    </row>
    <row r="47">
      <c r="A47" s="42" t="s">
        <v>28</v>
      </c>
      <c r="B47" s="43"/>
      <c r="C47" s="43"/>
      <c r="D47" s="44">
        <v>39.0</v>
      </c>
      <c r="E47" s="45">
        <f>7/39%</f>
        <v>17.94871795</v>
      </c>
      <c r="F47" s="44">
        <v>64.0</v>
      </c>
      <c r="G47" s="44">
        <v>127.0</v>
      </c>
      <c r="H47" s="46">
        <v>8971.416000000001</v>
      </c>
      <c r="I47" s="46">
        <v>1326.15810738</v>
      </c>
      <c r="J47" s="46">
        <f t="shared" ref="J47:J48" si="4">H47/D47</f>
        <v>230.0363077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</row>
    <row r="48">
      <c r="A48" s="47" t="s">
        <v>29</v>
      </c>
      <c r="B48" s="48"/>
      <c r="C48" s="48"/>
      <c r="D48" s="49">
        <v>160.0</v>
      </c>
      <c r="E48" s="50">
        <f>16/160%</f>
        <v>10</v>
      </c>
      <c r="F48" s="49">
        <v>312.0</v>
      </c>
      <c r="G48" s="49">
        <v>543.0</v>
      </c>
      <c r="H48" s="51">
        <v>34195.2085</v>
      </c>
      <c r="I48" s="51">
        <v>4187.4962386247</v>
      </c>
      <c r="J48" s="51">
        <f t="shared" si="4"/>
        <v>213.7200531</v>
      </c>
    </row>
  </sheetData>
  <mergeCells count="6">
    <mergeCell ref="A1:J1"/>
    <mergeCell ref="A2:J2"/>
    <mergeCell ref="A5:A15"/>
    <mergeCell ref="A17:A28"/>
    <mergeCell ref="A30:A35"/>
    <mergeCell ref="A37:A46"/>
  </mergeCells>
  <conditionalFormatting sqref="K1:GA1">
    <cfRule type="notContainsBlanks" dxfId="0" priority="1">
      <formula>LEN(TRIM(K1))&gt;0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2" t="s">
        <v>2</v>
      </c>
      <c r="B1" s="52" t="s">
        <v>3</v>
      </c>
      <c r="C1" s="52" t="s">
        <v>4</v>
      </c>
      <c r="D1" s="52" t="s">
        <v>30</v>
      </c>
      <c r="E1" s="52" t="s">
        <v>31</v>
      </c>
      <c r="F1" s="52" t="s">
        <v>32</v>
      </c>
      <c r="G1" s="52" t="s">
        <v>8</v>
      </c>
      <c r="H1" s="52" t="s">
        <v>33</v>
      </c>
      <c r="I1" s="52" t="s">
        <v>34</v>
      </c>
      <c r="J1" s="52" t="s">
        <v>35</v>
      </c>
    </row>
    <row r="2">
      <c r="A2" s="52" t="s">
        <v>12</v>
      </c>
      <c r="B2" s="52" t="s">
        <v>13</v>
      </c>
      <c r="C2" s="52" t="s">
        <v>14</v>
      </c>
      <c r="D2" s="52">
        <v>6.0</v>
      </c>
      <c r="E2" s="52">
        <v>0.0</v>
      </c>
      <c r="F2" s="52">
        <v>11.0</v>
      </c>
      <c r="G2" s="52">
        <v>14.0</v>
      </c>
      <c r="H2" s="52">
        <v>1453.982</v>
      </c>
      <c r="I2" s="52">
        <v>-168.1378956</v>
      </c>
      <c r="J2" s="52">
        <v>242.3303333</v>
      </c>
    </row>
    <row r="3">
      <c r="A3" s="52" t="s">
        <v>12</v>
      </c>
      <c r="B3" s="52" t="s">
        <v>13</v>
      </c>
      <c r="C3" s="52" t="s">
        <v>15</v>
      </c>
      <c r="D3" s="52">
        <v>22.0</v>
      </c>
      <c r="E3" s="52">
        <v>0.0</v>
      </c>
      <c r="F3" s="52">
        <v>53.0</v>
      </c>
      <c r="G3" s="52">
        <v>84.0</v>
      </c>
      <c r="H3" s="52">
        <v>2579.72</v>
      </c>
      <c r="I3" s="52">
        <v>-1544.257838</v>
      </c>
      <c r="J3" s="52">
        <v>117.26</v>
      </c>
    </row>
    <row r="4">
      <c r="A4" s="52" t="s">
        <v>12</v>
      </c>
      <c r="B4" s="52" t="s">
        <v>13</v>
      </c>
      <c r="C4" s="52" t="s">
        <v>16</v>
      </c>
      <c r="D4" s="52">
        <v>9.0</v>
      </c>
      <c r="E4" s="52">
        <v>0.0</v>
      </c>
      <c r="F4" s="52">
        <v>28.0</v>
      </c>
      <c r="G4" s="52">
        <v>31.0</v>
      </c>
      <c r="H4" s="52">
        <v>2841.97</v>
      </c>
      <c r="I4" s="52">
        <v>763.1448922</v>
      </c>
      <c r="J4" s="52">
        <v>315.7744444</v>
      </c>
    </row>
    <row r="5">
      <c r="A5" s="52" t="s">
        <v>12</v>
      </c>
      <c r="B5" s="52" t="s">
        <v>18</v>
      </c>
      <c r="C5" s="52" t="s">
        <v>14</v>
      </c>
      <c r="D5" s="52">
        <v>5.0</v>
      </c>
      <c r="E5" s="52">
        <v>20.0</v>
      </c>
      <c r="F5" s="52">
        <v>1.0</v>
      </c>
      <c r="G5" s="52">
        <v>18.0</v>
      </c>
      <c r="H5" s="52">
        <v>717.246</v>
      </c>
      <c r="I5" s="52">
        <v>304.8740017</v>
      </c>
      <c r="J5" s="52">
        <v>143.4492</v>
      </c>
    </row>
    <row r="6">
      <c r="A6" s="52" t="s">
        <v>12</v>
      </c>
      <c r="B6" s="52" t="s">
        <v>18</v>
      </c>
      <c r="C6" s="52" t="s">
        <v>15</v>
      </c>
      <c r="D6" s="52">
        <v>8.0</v>
      </c>
      <c r="E6" s="52">
        <v>12.5</v>
      </c>
      <c r="F6" s="52">
        <v>15.0</v>
      </c>
      <c r="G6" s="52">
        <v>18.0</v>
      </c>
      <c r="H6" s="52">
        <v>132.16</v>
      </c>
      <c r="I6" s="52">
        <v>-0.7552005053</v>
      </c>
      <c r="J6" s="52">
        <v>16.52</v>
      </c>
    </row>
    <row r="7">
      <c r="A7" s="52" t="s">
        <v>12</v>
      </c>
      <c r="B7" s="52" t="s">
        <v>18</v>
      </c>
      <c r="C7" s="52" t="s">
        <v>16</v>
      </c>
      <c r="D7" s="52">
        <v>5.0</v>
      </c>
      <c r="E7" s="52">
        <v>20.0</v>
      </c>
      <c r="F7" s="52">
        <v>8.0</v>
      </c>
      <c r="G7" s="52">
        <v>21.0</v>
      </c>
      <c r="H7" s="52">
        <v>881.63</v>
      </c>
      <c r="I7" s="52">
        <v>175.2965002</v>
      </c>
      <c r="J7" s="52">
        <v>176.326</v>
      </c>
    </row>
    <row r="8">
      <c r="A8" s="52" t="s">
        <v>12</v>
      </c>
      <c r="B8" s="52" t="s">
        <v>20</v>
      </c>
      <c r="C8" s="52" t="s">
        <v>14</v>
      </c>
      <c r="D8" s="52">
        <v>1.0</v>
      </c>
      <c r="E8" s="52">
        <v>0.0</v>
      </c>
      <c r="F8" s="52">
        <v>5.0</v>
      </c>
      <c r="G8" s="52">
        <v>5.0</v>
      </c>
      <c r="H8" s="52">
        <v>213.115</v>
      </c>
      <c r="I8" s="52">
        <v>-15.22249985</v>
      </c>
      <c r="J8" s="52">
        <v>213.115</v>
      </c>
    </row>
    <row r="9">
      <c r="A9" s="52" t="s">
        <v>12</v>
      </c>
      <c r="B9" s="52" t="s">
        <v>20</v>
      </c>
      <c r="C9" s="52" t="s">
        <v>15</v>
      </c>
      <c r="D9" s="52">
        <v>6.0</v>
      </c>
      <c r="E9" s="52">
        <v>33.3333</v>
      </c>
      <c r="F9" s="52">
        <v>8.0</v>
      </c>
      <c r="G9" s="52">
        <v>18.0</v>
      </c>
      <c r="H9" s="52">
        <v>4205.812</v>
      </c>
      <c r="I9" s="52">
        <v>1996.343483</v>
      </c>
      <c r="J9" s="52">
        <v>700.9686667</v>
      </c>
    </row>
    <row r="10">
      <c r="A10" s="52" t="s">
        <v>23</v>
      </c>
      <c r="B10" s="52" t="s">
        <v>13</v>
      </c>
      <c r="C10" s="52" t="s">
        <v>14</v>
      </c>
      <c r="D10" s="52">
        <v>1.0</v>
      </c>
      <c r="E10" s="52">
        <v>0.0</v>
      </c>
      <c r="F10" s="52">
        <v>0.0</v>
      </c>
      <c r="G10" s="52">
        <v>3.0</v>
      </c>
      <c r="H10" s="52">
        <v>1267.53</v>
      </c>
      <c r="I10" s="52">
        <v>316.8825073</v>
      </c>
      <c r="J10" s="52">
        <v>1267.53</v>
      </c>
    </row>
    <row r="11">
      <c r="A11" s="52" t="s">
        <v>23</v>
      </c>
      <c r="B11" s="52" t="s">
        <v>13</v>
      </c>
      <c r="C11" s="52" t="s">
        <v>15</v>
      </c>
      <c r="D11" s="52">
        <v>11.0</v>
      </c>
      <c r="E11" s="52">
        <v>0.0</v>
      </c>
      <c r="F11" s="52">
        <v>19.0</v>
      </c>
      <c r="G11" s="52">
        <v>48.0</v>
      </c>
      <c r="H11" s="52">
        <v>1191.19</v>
      </c>
      <c r="I11" s="52">
        <v>421.1479995</v>
      </c>
      <c r="J11" s="52">
        <v>108.29</v>
      </c>
    </row>
    <row r="12">
      <c r="A12" s="52" t="s">
        <v>23</v>
      </c>
      <c r="B12" s="52" t="s">
        <v>13</v>
      </c>
      <c r="C12" s="52" t="s">
        <v>16</v>
      </c>
      <c r="D12" s="52">
        <v>5.0</v>
      </c>
      <c r="E12" s="52">
        <v>0.0</v>
      </c>
      <c r="F12" s="52">
        <v>5.0</v>
      </c>
      <c r="G12" s="52">
        <v>18.0</v>
      </c>
      <c r="H12" s="52">
        <v>2609.62</v>
      </c>
      <c r="I12" s="52">
        <v>475.1344843</v>
      </c>
      <c r="J12" s="52">
        <v>521.924</v>
      </c>
    </row>
    <row r="13">
      <c r="A13" s="52" t="s">
        <v>23</v>
      </c>
      <c r="B13" s="52" t="s">
        <v>18</v>
      </c>
      <c r="C13" s="52" t="s">
        <v>14</v>
      </c>
      <c r="D13" s="52">
        <v>1.0</v>
      </c>
      <c r="E13" s="52">
        <v>0.0</v>
      </c>
      <c r="F13" s="52">
        <v>2.0</v>
      </c>
      <c r="G13" s="52">
        <v>2.0</v>
      </c>
      <c r="H13" s="52">
        <v>127.764</v>
      </c>
      <c r="I13" s="52">
        <v>2.83920002</v>
      </c>
      <c r="J13" s="52">
        <v>127.764</v>
      </c>
    </row>
    <row r="14">
      <c r="A14" s="52" t="s">
        <v>23</v>
      </c>
      <c r="B14" s="52" t="s">
        <v>18</v>
      </c>
      <c r="C14" s="52" t="s">
        <v>15</v>
      </c>
      <c r="D14" s="52">
        <v>6.0</v>
      </c>
      <c r="E14" s="52">
        <v>0.0</v>
      </c>
      <c r="F14" s="52">
        <v>23.0</v>
      </c>
      <c r="G14" s="52">
        <v>23.0</v>
      </c>
      <c r="H14" s="52">
        <v>132.998</v>
      </c>
      <c r="I14" s="52">
        <v>-38.31509846</v>
      </c>
      <c r="J14" s="52">
        <v>22.16633333</v>
      </c>
    </row>
    <row r="15">
      <c r="A15" s="52" t="s">
        <v>23</v>
      </c>
      <c r="B15" s="52" t="s">
        <v>18</v>
      </c>
      <c r="C15" s="52" t="s">
        <v>16</v>
      </c>
      <c r="D15" s="52">
        <v>1.0</v>
      </c>
      <c r="E15" s="52">
        <v>0.0</v>
      </c>
      <c r="F15" s="52">
        <v>3.0</v>
      </c>
      <c r="G15" s="52">
        <v>3.0</v>
      </c>
      <c r="H15" s="52">
        <v>118.782</v>
      </c>
      <c r="I15" s="52">
        <v>-27.71579933</v>
      </c>
      <c r="J15" s="52">
        <v>118.782</v>
      </c>
    </row>
    <row r="16">
      <c r="A16" s="52" t="s">
        <v>23</v>
      </c>
      <c r="B16" s="52" t="s">
        <v>20</v>
      </c>
      <c r="C16" s="52" t="s">
        <v>14</v>
      </c>
      <c r="D16" s="52">
        <v>4.0</v>
      </c>
      <c r="E16" s="52">
        <v>0.0</v>
      </c>
      <c r="F16" s="52">
        <v>10.0</v>
      </c>
      <c r="G16" s="52">
        <v>12.0</v>
      </c>
      <c r="H16" s="52">
        <v>1015.57</v>
      </c>
      <c r="I16" s="52">
        <v>-254.7279997</v>
      </c>
      <c r="J16" s="52">
        <v>253.8925</v>
      </c>
    </row>
    <row r="17">
      <c r="A17" s="52" t="s">
        <v>23</v>
      </c>
      <c r="B17" s="52" t="s">
        <v>20</v>
      </c>
      <c r="C17" s="52" t="s">
        <v>15</v>
      </c>
      <c r="D17" s="52">
        <v>9.0</v>
      </c>
      <c r="E17" s="52">
        <v>0.0</v>
      </c>
      <c r="F17" s="52">
        <v>27.0</v>
      </c>
      <c r="G17" s="52">
        <v>30.0</v>
      </c>
      <c r="H17" s="52">
        <v>820.634</v>
      </c>
      <c r="I17" s="52">
        <v>79.47709846</v>
      </c>
      <c r="J17" s="52">
        <v>91.18155556</v>
      </c>
    </row>
    <row r="18">
      <c r="A18" s="52" t="s">
        <v>23</v>
      </c>
      <c r="B18" s="52" t="s">
        <v>20</v>
      </c>
      <c r="C18" s="52" t="s">
        <v>16</v>
      </c>
      <c r="D18" s="52">
        <v>2.0</v>
      </c>
      <c r="E18" s="52">
        <v>0.0</v>
      </c>
      <c r="F18" s="52">
        <v>7.0</v>
      </c>
      <c r="G18" s="52">
        <v>7.0</v>
      </c>
      <c r="H18" s="52">
        <v>56.838</v>
      </c>
      <c r="I18" s="52">
        <v>-13.01470017</v>
      </c>
      <c r="J18" s="52">
        <v>28.419</v>
      </c>
    </row>
    <row r="19">
      <c r="A19" s="52" t="s">
        <v>25</v>
      </c>
      <c r="B19" s="52" t="s">
        <v>13</v>
      </c>
      <c r="C19" s="52" t="s">
        <v>14</v>
      </c>
      <c r="D19" s="52">
        <v>9.0</v>
      </c>
      <c r="E19" s="52">
        <v>22.2222</v>
      </c>
      <c r="F19" s="52">
        <v>16.0</v>
      </c>
      <c r="G19" s="52">
        <v>37.0</v>
      </c>
      <c r="H19" s="52">
        <v>3364.3395</v>
      </c>
      <c r="I19" s="52">
        <v>167.4103963</v>
      </c>
      <c r="J19" s="52">
        <v>373.8155</v>
      </c>
    </row>
    <row r="20">
      <c r="A20" s="52" t="s">
        <v>25</v>
      </c>
      <c r="B20" s="52" t="s">
        <v>13</v>
      </c>
      <c r="C20" s="52" t="s">
        <v>15</v>
      </c>
      <c r="D20" s="52">
        <v>6.0</v>
      </c>
      <c r="E20" s="52">
        <v>16.6667</v>
      </c>
      <c r="F20" s="52">
        <v>6.0</v>
      </c>
      <c r="G20" s="52">
        <v>10.0</v>
      </c>
      <c r="H20" s="52">
        <v>189.008</v>
      </c>
      <c r="I20" s="52">
        <v>15.42280108</v>
      </c>
      <c r="J20" s="52">
        <v>31.50133333</v>
      </c>
    </row>
    <row r="21">
      <c r="A21" s="52" t="s">
        <v>25</v>
      </c>
      <c r="B21" s="52" t="s">
        <v>13</v>
      </c>
      <c r="C21" s="52" t="s">
        <v>16</v>
      </c>
      <c r="D21" s="52">
        <v>3.0</v>
      </c>
      <c r="E21" s="52">
        <v>33.3333</v>
      </c>
      <c r="F21" s="52">
        <v>0.0</v>
      </c>
      <c r="G21" s="52">
        <v>13.0</v>
      </c>
      <c r="H21" s="52">
        <v>1146.09</v>
      </c>
      <c r="I21" s="52">
        <v>321.2273979</v>
      </c>
      <c r="J21" s="52">
        <v>382.03</v>
      </c>
    </row>
    <row r="22">
      <c r="A22" s="52" t="s">
        <v>25</v>
      </c>
      <c r="B22" s="52" t="s">
        <v>18</v>
      </c>
      <c r="C22" s="52" t="s">
        <v>15</v>
      </c>
      <c r="D22" s="52">
        <v>1.0</v>
      </c>
      <c r="E22" s="52">
        <v>0.0</v>
      </c>
      <c r="F22" s="52">
        <v>1.0</v>
      </c>
      <c r="G22" s="52">
        <v>1.0</v>
      </c>
      <c r="H22" s="52">
        <v>157.794</v>
      </c>
      <c r="I22" s="52">
        <v>-115.7155991</v>
      </c>
      <c r="J22" s="52">
        <v>157.794</v>
      </c>
    </row>
    <row r="23">
      <c r="A23" s="52" t="s">
        <v>27</v>
      </c>
      <c r="B23" s="52" t="s">
        <v>13</v>
      </c>
      <c r="C23" s="52" t="s">
        <v>14</v>
      </c>
      <c r="D23" s="52">
        <v>3.0</v>
      </c>
      <c r="E23" s="52">
        <v>0.0</v>
      </c>
      <c r="F23" s="52">
        <v>8.0</v>
      </c>
      <c r="G23" s="52">
        <v>8.0</v>
      </c>
      <c r="H23" s="52">
        <v>1322.312</v>
      </c>
      <c r="I23" s="52">
        <v>-126.7091026</v>
      </c>
      <c r="J23" s="52">
        <v>440.7706667</v>
      </c>
    </row>
    <row r="24">
      <c r="A24" s="52" t="s">
        <v>27</v>
      </c>
      <c r="B24" s="52" t="s">
        <v>13</v>
      </c>
      <c r="C24" s="52" t="s">
        <v>15</v>
      </c>
      <c r="D24" s="52">
        <v>9.0</v>
      </c>
      <c r="E24" s="52">
        <v>11.1111</v>
      </c>
      <c r="F24" s="52">
        <v>1.0</v>
      </c>
      <c r="G24" s="52">
        <v>27.0</v>
      </c>
      <c r="H24" s="52">
        <v>1744.974</v>
      </c>
      <c r="I24" s="52">
        <v>506.4923118</v>
      </c>
      <c r="J24" s="52">
        <v>193.886</v>
      </c>
    </row>
    <row r="25">
      <c r="A25" s="52" t="s">
        <v>27</v>
      </c>
      <c r="B25" s="52" t="s">
        <v>13</v>
      </c>
      <c r="C25" s="52" t="s">
        <v>16</v>
      </c>
      <c r="D25" s="52">
        <v>9.0</v>
      </c>
      <c r="E25" s="52">
        <v>11.1111</v>
      </c>
      <c r="F25" s="52">
        <v>22.0</v>
      </c>
      <c r="G25" s="52">
        <v>35.0</v>
      </c>
      <c r="H25" s="52">
        <v>2915.67</v>
      </c>
      <c r="I25" s="52">
        <v>617.2909007</v>
      </c>
      <c r="J25" s="52">
        <v>323.9633333</v>
      </c>
    </row>
    <row r="26">
      <c r="A26" s="52" t="s">
        <v>27</v>
      </c>
      <c r="B26" s="52" t="s">
        <v>18</v>
      </c>
      <c r="C26" s="52" t="s">
        <v>14</v>
      </c>
      <c r="D26" s="52">
        <v>3.0</v>
      </c>
      <c r="E26" s="52">
        <v>0.0</v>
      </c>
      <c r="F26" s="52">
        <v>6.0</v>
      </c>
      <c r="G26" s="52">
        <v>8.0</v>
      </c>
      <c r="H26" s="52">
        <v>993.84</v>
      </c>
      <c r="I26" s="52">
        <v>111.4415965</v>
      </c>
      <c r="J26" s="52">
        <v>331.28</v>
      </c>
    </row>
    <row r="27">
      <c r="A27" s="52" t="s">
        <v>27</v>
      </c>
      <c r="B27" s="52" t="s">
        <v>18</v>
      </c>
      <c r="C27" s="52" t="s">
        <v>15</v>
      </c>
      <c r="D27" s="52">
        <v>7.0</v>
      </c>
      <c r="E27" s="52">
        <v>28.5714</v>
      </c>
      <c r="F27" s="52">
        <v>8.0</v>
      </c>
      <c r="G27" s="52">
        <v>18.0</v>
      </c>
      <c r="H27" s="52">
        <v>268.478</v>
      </c>
      <c r="I27" s="52">
        <v>91.05699873</v>
      </c>
      <c r="J27" s="52">
        <v>38.354</v>
      </c>
    </row>
    <row r="28">
      <c r="A28" s="52" t="s">
        <v>27</v>
      </c>
      <c r="B28" s="52" t="s">
        <v>18</v>
      </c>
      <c r="C28" s="52" t="s">
        <v>16</v>
      </c>
      <c r="D28" s="52">
        <v>3.0</v>
      </c>
      <c r="E28" s="52">
        <v>33.3333</v>
      </c>
      <c r="F28" s="52">
        <v>10.0</v>
      </c>
      <c r="G28" s="52">
        <v>10.0</v>
      </c>
      <c r="H28" s="52">
        <v>590.352</v>
      </c>
      <c r="I28" s="52">
        <v>60.12270153</v>
      </c>
      <c r="J28" s="52">
        <v>196.784</v>
      </c>
    </row>
    <row r="29">
      <c r="A29" s="52" t="s">
        <v>27</v>
      </c>
      <c r="B29" s="52" t="s">
        <v>20</v>
      </c>
      <c r="C29" s="52" t="s">
        <v>15</v>
      </c>
      <c r="D29" s="52">
        <v>5.0</v>
      </c>
      <c r="E29" s="52">
        <v>40.0</v>
      </c>
      <c r="F29" s="52">
        <v>9.0</v>
      </c>
      <c r="G29" s="52">
        <v>21.0</v>
      </c>
      <c r="H29" s="52">
        <v>1135.79</v>
      </c>
      <c r="I29" s="52">
        <v>66.46270072</v>
      </c>
      <c r="J29" s="52">
        <v>227.158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3.43"/>
    <col customWidth="1" min="3" max="3" width="13.14"/>
    <col customWidth="1" min="4" max="4" width="9.29"/>
    <col customWidth="1" min="5" max="5" width="19.57"/>
    <col customWidth="1" min="6" max="6" width="23.29"/>
    <col customWidth="1" min="7" max="8" width="12.0"/>
    <col customWidth="1" min="9" max="9" width="13.29"/>
    <col customWidth="1" min="10" max="10" width="30.71"/>
    <col customWidth="1" min="11" max="26" width="8.71"/>
  </cols>
  <sheetData>
    <row r="1" ht="14.25" customHeight="1">
      <c r="B1" s="53" t="s">
        <v>0</v>
      </c>
    </row>
    <row r="2" ht="14.25" customHeight="1">
      <c r="B2" s="54" t="s">
        <v>36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>
      <c r="A55" s="73"/>
      <c r="B55" s="64"/>
      <c r="C55" s="65"/>
      <c r="D55" s="66"/>
      <c r="E55" s="67"/>
      <c r="F55" s="66"/>
      <c r="G55" s="66"/>
      <c r="H55" s="68"/>
      <c r="I55" s="68"/>
      <c r="J55" s="68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5">
    <mergeCell ref="B1:I1"/>
    <mergeCell ref="B2:I2"/>
    <mergeCell ref="A6:A17"/>
    <mergeCell ref="B6:B8"/>
    <mergeCell ref="B9:C9"/>
    <mergeCell ref="B10:B12"/>
    <mergeCell ref="B13:C13"/>
    <mergeCell ref="B29:C29"/>
    <mergeCell ref="A30:C30"/>
    <mergeCell ref="B34:C34"/>
    <mergeCell ref="B37:C37"/>
    <mergeCell ref="B41:C41"/>
    <mergeCell ref="A42:C42"/>
    <mergeCell ref="B46:C46"/>
    <mergeCell ref="B14:B16"/>
    <mergeCell ref="B17:C17"/>
    <mergeCell ref="A18:C18"/>
    <mergeCell ref="A19:A29"/>
    <mergeCell ref="B19:B21"/>
    <mergeCell ref="B22:C22"/>
    <mergeCell ref="B25:C25"/>
    <mergeCell ref="B43:B45"/>
    <mergeCell ref="B47:B49"/>
    <mergeCell ref="B50:C50"/>
    <mergeCell ref="B53:C53"/>
    <mergeCell ref="A54:C54"/>
    <mergeCell ref="A55:C55"/>
    <mergeCell ref="B23:B24"/>
    <mergeCell ref="B26:B28"/>
    <mergeCell ref="A31:A41"/>
    <mergeCell ref="B31:B33"/>
    <mergeCell ref="B35:B36"/>
    <mergeCell ref="B38:B40"/>
    <mergeCell ref="A43:A53"/>
    <mergeCell ref="B51:B52"/>
  </mergeCell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3.0"/>
    <col customWidth="1" min="4" max="9" width="8.71"/>
    <col customWidth="1" min="10" max="10" width="56.0"/>
    <col customWidth="1" min="11" max="26" width="8.71"/>
  </cols>
  <sheetData>
    <row r="1" ht="14.25" customHeight="1">
      <c r="A1" s="74" t="s">
        <v>2</v>
      </c>
      <c r="B1" s="74" t="s">
        <v>3</v>
      </c>
      <c r="C1" s="74" t="s">
        <v>4</v>
      </c>
      <c r="D1" s="74" t="s">
        <v>30</v>
      </c>
      <c r="E1" s="74" t="s">
        <v>31</v>
      </c>
      <c r="F1" s="74" t="s">
        <v>32</v>
      </c>
      <c r="G1" s="74" t="s">
        <v>8</v>
      </c>
      <c r="H1" s="74" t="s">
        <v>33</v>
      </c>
      <c r="I1" s="74" t="s">
        <v>34</v>
      </c>
      <c r="J1" s="74" t="s">
        <v>35</v>
      </c>
    </row>
    <row r="2" ht="14.25" customHeight="1">
      <c r="A2" s="74" t="s">
        <v>12</v>
      </c>
      <c r="B2" s="74" t="s">
        <v>13</v>
      </c>
      <c r="C2" s="74" t="s">
        <v>16</v>
      </c>
      <c r="D2" s="74">
        <v>1.0</v>
      </c>
      <c r="E2" s="74">
        <v>0.0</v>
      </c>
      <c r="F2" s="74">
        <v>9.0</v>
      </c>
      <c r="G2" s="74">
        <v>9.0</v>
      </c>
      <c r="H2" s="75" t="s">
        <v>44</v>
      </c>
      <c r="I2" s="75" t="s">
        <v>45</v>
      </c>
      <c r="J2" s="75" t="s">
        <v>44</v>
      </c>
    </row>
    <row r="3" ht="14.25" customHeight="1">
      <c r="A3" s="74" t="s">
        <v>12</v>
      </c>
      <c r="B3" s="74" t="s">
        <v>13</v>
      </c>
      <c r="C3" s="74" t="s">
        <v>15</v>
      </c>
      <c r="D3" s="74">
        <v>2.0</v>
      </c>
      <c r="E3" s="74">
        <v>0.0</v>
      </c>
      <c r="F3" s="74">
        <v>4.0</v>
      </c>
      <c r="G3" s="74">
        <v>7.0</v>
      </c>
      <c r="H3" s="75" t="s">
        <v>46</v>
      </c>
      <c r="I3" s="74">
        <v>-1847.22635126113</v>
      </c>
      <c r="J3" s="75" t="s">
        <v>47</v>
      </c>
    </row>
    <row r="4" ht="14.25" customHeight="1">
      <c r="A4" s="74" t="s">
        <v>12</v>
      </c>
      <c r="B4" s="74" t="s">
        <v>13</v>
      </c>
      <c r="C4" s="74" t="s">
        <v>14</v>
      </c>
      <c r="D4" s="74">
        <v>3.0</v>
      </c>
      <c r="E4" s="74">
        <v>0.0</v>
      </c>
      <c r="F4" s="74">
        <v>6.0</v>
      </c>
      <c r="G4" s="74">
        <v>11.0</v>
      </c>
      <c r="H4" s="75" t="s">
        <v>48</v>
      </c>
      <c r="I4" s="75" t="s">
        <v>49</v>
      </c>
      <c r="J4" s="75" t="s">
        <v>50</v>
      </c>
    </row>
    <row r="5" ht="14.25" customHeight="1">
      <c r="A5" s="74" t="s">
        <v>12</v>
      </c>
      <c r="B5" s="74" t="s">
        <v>18</v>
      </c>
      <c r="C5" s="74" t="s">
        <v>14</v>
      </c>
      <c r="D5" s="74">
        <v>3.0</v>
      </c>
      <c r="E5" s="74">
        <v>0.0</v>
      </c>
      <c r="F5" s="74">
        <v>9.0</v>
      </c>
      <c r="G5" s="74">
        <v>14.0</v>
      </c>
      <c r="H5" s="74">
        <v>1927.152</v>
      </c>
      <c r="I5" s="75" t="s">
        <v>51</v>
      </c>
      <c r="J5" s="74">
        <v>642.384</v>
      </c>
    </row>
    <row r="6" ht="14.25" customHeight="1">
      <c r="A6" s="74" t="s">
        <v>12</v>
      </c>
      <c r="B6" s="74" t="s">
        <v>18</v>
      </c>
      <c r="C6" s="74" t="s">
        <v>15</v>
      </c>
      <c r="D6" s="74">
        <v>8.0</v>
      </c>
      <c r="E6" s="74">
        <v>0.0</v>
      </c>
      <c r="F6" s="74">
        <v>38.0</v>
      </c>
      <c r="G6" s="74">
        <v>38.0</v>
      </c>
      <c r="H6" s="75" t="s">
        <v>52</v>
      </c>
      <c r="I6" s="74">
        <v>-111.483300685882</v>
      </c>
      <c r="J6" s="75" t="s">
        <v>53</v>
      </c>
    </row>
    <row r="7" ht="14.25" customHeight="1">
      <c r="A7" s="74" t="s">
        <v>12</v>
      </c>
      <c r="B7" s="74" t="s">
        <v>18</v>
      </c>
      <c r="C7" s="74" t="s">
        <v>16</v>
      </c>
      <c r="D7" s="74">
        <v>2.0</v>
      </c>
      <c r="E7" s="74">
        <v>0.0</v>
      </c>
      <c r="F7" s="74">
        <v>3.0</v>
      </c>
      <c r="G7" s="74">
        <v>4.0</v>
      </c>
      <c r="H7" s="75" t="s">
        <v>54</v>
      </c>
      <c r="I7" s="75" t="s">
        <v>55</v>
      </c>
      <c r="J7" s="75" t="s">
        <v>56</v>
      </c>
    </row>
    <row r="8" ht="14.25" customHeight="1">
      <c r="A8" s="74" t="s">
        <v>12</v>
      </c>
      <c r="B8" s="74" t="s">
        <v>20</v>
      </c>
      <c r="C8" s="74" t="s">
        <v>14</v>
      </c>
      <c r="D8" s="74">
        <v>4.0</v>
      </c>
      <c r="E8" s="74">
        <v>0.0</v>
      </c>
      <c r="F8" s="74">
        <v>5.0</v>
      </c>
      <c r="G8" s="74">
        <v>11.0</v>
      </c>
      <c r="H8" s="75" t="s">
        <v>57</v>
      </c>
      <c r="I8" s="74">
        <v>-56.5472021102905</v>
      </c>
      <c r="J8" s="75" t="s">
        <v>58</v>
      </c>
    </row>
    <row r="9" ht="14.25" customHeight="1">
      <c r="A9" s="74" t="s">
        <v>12</v>
      </c>
      <c r="B9" s="74" t="s">
        <v>20</v>
      </c>
      <c r="C9" s="74" t="s">
        <v>15</v>
      </c>
      <c r="D9" s="74">
        <v>8.0</v>
      </c>
      <c r="E9" s="74">
        <v>0.0</v>
      </c>
      <c r="F9" s="74">
        <v>22.0</v>
      </c>
      <c r="G9" s="74">
        <v>29.0</v>
      </c>
      <c r="H9" s="74">
        <v>886.362</v>
      </c>
      <c r="I9" s="75" t="s">
        <v>59</v>
      </c>
      <c r="J9" s="74">
        <v>110.79525</v>
      </c>
    </row>
    <row r="10" ht="14.25" customHeight="1">
      <c r="A10" s="74" t="s">
        <v>12</v>
      </c>
      <c r="B10" s="74" t="s">
        <v>20</v>
      </c>
      <c r="C10" s="74" t="s">
        <v>16</v>
      </c>
      <c r="D10" s="74">
        <v>2.0</v>
      </c>
      <c r="E10" s="74">
        <v>0.0</v>
      </c>
      <c r="F10" s="74">
        <v>3.0</v>
      </c>
      <c r="G10" s="74">
        <v>5.0</v>
      </c>
      <c r="H10" s="74">
        <v>776.596</v>
      </c>
      <c r="I10" s="75" t="s">
        <v>60</v>
      </c>
      <c r="J10" s="74">
        <v>388.298</v>
      </c>
    </row>
    <row r="11" ht="14.25" customHeight="1">
      <c r="A11" s="74" t="s">
        <v>23</v>
      </c>
      <c r="B11" s="74" t="s">
        <v>13</v>
      </c>
      <c r="C11" s="74" t="s">
        <v>15</v>
      </c>
      <c r="D11" s="74">
        <v>26.0</v>
      </c>
      <c r="E11" s="74">
        <v>0.0</v>
      </c>
      <c r="F11" s="74">
        <v>31.0</v>
      </c>
      <c r="G11" s="74">
        <v>94.0</v>
      </c>
      <c r="H11" s="75" t="s">
        <v>61</v>
      </c>
      <c r="I11" s="75" t="s">
        <v>62</v>
      </c>
      <c r="J11" s="75" t="s">
        <v>63</v>
      </c>
    </row>
    <row r="12" ht="14.25" customHeight="1">
      <c r="A12" s="74" t="s">
        <v>23</v>
      </c>
      <c r="B12" s="74" t="s">
        <v>13</v>
      </c>
      <c r="C12" s="74" t="s">
        <v>14</v>
      </c>
      <c r="D12" s="74">
        <v>2.0</v>
      </c>
      <c r="E12" s="74">
        <v>0.0</v>
      </c>
      <c r="F12" s="74">
        <v>12.0</v>
      </c>
      <c r="G12" s="74">
        <v>12.0</v>
      </c>
      <c r="H12" s="74">
        <v>1706.196</v>
      </c>
      <c r="I12" s="75" t="s">
        <v>64</v>
      </c>
      <c r="J12" s="74">
        <v>853.098</v>
      </c>
    </row>
    <row r="13" ht="14.25" customHeight="1">
      <c r="A13" s="74" t="s">
        <v>23</v>
      </c>
      <c r="B13" s="74" t="s">
        <v>13</v>
      </c>
      <c r="C13" s="74" t="s">
        <v>16</v>
      </c>
      <c r="D13" s="74">
        <v>3.0</v>
      </c>
      <c r="E13" s="74">
        <v>0.0</v>
      </c>
      <c r="F13" s="74">
        <v>5.0</v>
      </c>
      <c r="G13" s="74">
        <v>7.0</v>
      </c>
      <c r="H13" s="75" t="s">
        <v>65</v>
      </c>
      <c r="I13" s="74">
        <v>-47.636400103569</v>
      </c>
      <c r="J13" s="74">
        <v>75.854</v>
      </c>
    </row>
    <row r="14" ht="14.25" customHeight="1">
      <c r="A14" s="74" t="s">
        <v>23</v>
      </c>
      <c r="B14" s="74" t="s">
        <v>18</v>
      </c>
      <c r="C14" s="74" t="s">
        <v>15</v>
      </c>
      <c r="D14" s="74">
        <v>5.0</v>
      </c>
      <c r="E14" s="74">
        <v>0.0</v>
      </c>
      <c r="F14" s="74">
        <v>3.0</v>
      </c>
      <c r="G14" s="74">
        <v>12.0</v>
      </c>
      <c r="H14" s="75" t="s">
        <v>66</v>
      </c>
      <c r="I14" s="75" t="s">
        <v>67</v>
      </c>
      <c r="J14" s="75" t="s">
        <v>68</v>
      </c>
    </row>
    <row r="15" ht="14.25" customHeight="1">
      <c r="A15" s="74" t="s">
        <v>23</v>
      </c>
      <c r="B15" s="74" t="s">
        <v>18</v>
      </c>
      <c r="C15" s="74" t="s">
        <v>14</v>
      </c>
      <c r="D15" s="74">
        <v>1.0</v>
      </c>
      <c r="E15" s="74">
        <v>0.0</v>
      </c>
      <c r="F15" s="74">
        <v>3.0</v>
      </c>
      <c r="G15" s="74">
        <v>3.0</v>
      </c>
      <c r="H15" s="74">
        <v>658.746</v>
      </c>
      <c r="I15" s="75" t="s">
        <v>69</v>
      </c>
      <c r="J15" s="74">
        <v>658.746</v>
      </c>
    </row>
    <row r="16" ht="14.25" customHeight="1">
      <c r="A16" s="74" t="s">
        <v>23</v>
      </c>
      <c r="B16" s="74" t="s">
        <v>20</v>
      </c>
      <c r="C16" s="74" t="s">
        <v>15</v>
      </c>
      <c r="D16" s="74">
        <v>3.0</v>
      </c>
      <c r="E16" s="74">
        <v>0.0</v>
      </c>
      <c r="F16" s="74">
        <v>7.0</v>
      </c>
      <c r="G16" s="74">
        <v>9.0</v>
      </c>
      <c r="H16" s="75" t="s">
        <v>70</v>
      </c>
      <c r="I16" s="74">
        <v>-89.6386983394622</v>
      </c>
      <c r="J16" s="75" t="s">
        <v>71</v>
      </c>
    </row>
    <row r="17" ht="14.25" customHeight="1">
      <c r="A17" s="74" t="s">
        <v>23</v>
      </c>
      <c r="B17" s="74" t="s">
        <v>20</v>
      </c>
      <c r="C17" s="74" t="s">
        <v>16</v>
      </c>
      <c r="D17" s="74">
        <v>1.0</v>
      </c>
      <c r="E17" s="74">
        <v>0.0</v>
      </c>
      <c r="F17" s="74">
        <v>0.0</v>
      </c>
      <c r="G17" s="74">
        <v>3.0</v>
      </c>
      <c r="H17" s="74">
        <v>89.97</v>
      </c>
      <c r="I17" s="75" t="s">
        <v>72</v>
      </c>
      <c r="J17" s="74">
        <v>89.97</v>
      </c>
    </row>
    <row r="18" ht="14.25" customHeight="1">
      <c r="A18" s="74" t="s">
        <v>23</v>
      </c>
      <c r="B18" s="74" t="s">
        <v>20</v>
      </c>
      <c r="C18" s="74" t="s">
        <v>14</v>
      </c>
      <c r="D18" s="74">
        <v>2.0</v>
      </c>
      <c r="E18" s="74">
        <v>0.0</v>
      </c>
      <c r="F18" s="74">
        <v>3.0</v>
      </c>
      <c r="G18" s="74">
        <v>5.0</v>
      </c>
      <c r="H18" s="75" t="s">
        <v>73</v>
      </c>
      <c r="I18" s="75" t="s">
        <v>74</v>
      </c>
      <c r="J18" s="75" t="s">
        <v>75</v>
      </c>
    </row>
    <row r="19" ht="14.25" customHeight="1">
      <c r="A19" s="74" t="s">
        <v>25</v>
      </c>
      <c r="B19" s="74" t="s">
        <v>13</v>
      </c>
      <c r="C19" s="74" t="s">
        <v>15</v>
      </c>
      <c r="D19" s="74">
        <v>6.0</v>
      </c>
      <c r="E19" s="74">
        <v>0.0</v>
      </c>
      <c r="F19" s="74">
        <v>7.0</v>
      </c>
      <c r="G19" s="74">
        <v>26.0</v>
      </c>
      <c r="H19" s="74">
        <v>531.018</v>
      </c>
      <c r="I19" s="75" t="s">
        <v>76</v>
      </c>
      <c r="J19" s="74">
        <v>88.503</v>
      </c>
    </row>
    <row r="20" ht="14.25" customHeight="1">
      <c r="A20" s="74" t="s">
        <v>25</v>
      </c>
      <c r="B20" s="74" t="s">
        <v>13</v>
      </c>
      <c r="C20" s="74" t="s">
        <v>14</v>
      </c>
      <c r="D20" s="74">
        <v>2.0</v>
      </c>
      <c r="E20" s="74">
        <v>0.0</v>
      </c>
      <c r="F20" s="74">
        <v>0.0</v>
      </c>
      <c r="G20" s="74">
        <v>8.0</v>
      </c>
      <c r="H20" s="74">
        <v>415.04</v>
      </c>
      <c r="I20" s="75" t="s">
        <v>77</v>
      </c>
      <c r="J20" s="74">
        <v>207.52</v>
      </c>
    </row>
    <row r="21" ht="14.25" customHeight="1">
      <c r="A21" s="74" t="s">
        <v>25</v>
      </c>
      <c r="B21" s="74" t="s">
        <v>13</v>
      </c>
      <c r="C21" s="74" t="s">
        <v>16</v>
      </c>
      <c r="D21" s="74">
        <v>3.0</v>
      </c>
      <c r="E21" s="74">
        <v>0.0</v>
      </c>
      <c r="F21" s="74">
        <v>4.0</v>
      </c>
      <c r="G21" s="74">
        <v>12.0</v>
      </c>
      <c r="H21" s="74">
        <v>324.688</v>
      </c>
      <c r="I21" s="75" t="s">
        <v>78</v>
      </c>
      <c r="J21" s="75" t="s">
        <v>79</v>
      </c>
    </row>
    <row r="22" ht="14.25" customHeight="1">
      <c r="A22" s="74" t="s">
        <v>25</v>
      </c>
      <c r="B22" s="74" t="s">
        <v>18</v>
      </c>
      <c r="C22" s="74" t="s">
        <v>14</v>
      </c>
      <c r="D22" s="74">
        <v>1.0</v>
      </c>
      <c r="E22" s="74">
        <v>0.0</v>
      </c>
      <c r="F22" s="74">
        <v>5.0</v>
      </c>
      <c r="G22" s="74">
        <v>5.0</v>
      </c>
      <c r="H22" s="74">
        <v>79.12</v>
      </c>
      <c r="I22" s="75" t="s">
        <v>80</v>
      </c>
      <c r="J22" s="74">
        <v>79.12</v>
      </c>
    </row>
    <row r="23" ht="14.25" customHeight="1">
      <c r="A23" s="74" t="s">
        <v>25</v>
      </c>
      <c r="B23" s="74" t="s">
        <v>18</v>
      </c>
      <c r="C23" s="74" t="s">
        <v>15</v>
      </c>
      <c r="D23" s="74">
        <v>5.0</v>
      </c>
      <c r="E23" s="74">
        <v>0.0</v>
      </c>
      <c r="F23" s="74">
        <v>14.0</v>
      </c>
      <c r="G23" s="74">
        <v>14.0</v>
      </c>
      <c r="H23" s="74">
        <v>236.952</v>
      </c>
      <c r="I23" s="74">
        <v>-19.6078007221221</v>
      </c>
      <c r="J23" s="74">
        <v>47.3904</v>
      </c>
    </row>
    <row r="24" ht="14.25" customHeight="1">
      <c r="A24" s="74" t="s">
        <v>25</v>
      </c>
      <c r="B24" s="74" t="s">
        <v>20</v>
      </c>
      <c r="C24" s="74" t="s">
        <v>15</v>
      </c>
      <c r="D24" s="74">
        <v>5.0</v>
      </c>
      <c r="E24" s="74">
        <v>0.0</v>
      </c>
      <c r="F24" s="74">
        <v>4.0</v>
      </c>
      <c r="G24" s="74">
        <v>17.0</v>
      </c>
      <c r="H24" s="75" t="s">
        <v>81</v>
      </c>
      <c r="I24" s="74">
        <v>-105.95429867506</v>
      </c>
      <c r="J24" s="75" t="s">
        <v>82</v>
      </c>
    </row>
    <row r="25" ht="14.25" customHeight="1">
      <c r="A25" s="74" t="s">
        <v>25</v>
      </c>
      <c r="B25" s="74" t="s">
        <v>20</v>
      </c>
      <c r="C25" s="74" t="s">
        <v>14</v>
      </c>
      <c r="D25" s="74">
        <v>2.0</v>
      </c>
      <c r="E25" s="74">
        <v>0.0</v>
      </c>
      <c r="F25" s="74">
        <v>8.0</v>
      </c>
      <c r="G25" s="74">
        <v>12.0</v>
      </c>
      <c r="H25" s="75" t="s">
        <v>83</v>
      </c>
      <c r="I25" s="75" t="s">
        <v>84</v>
      </c>
      <c r="J25" s="75" t="s">
        <v>85</v>
      </c>
    </row>
    <row r="26" ht="14.25" customHeight="1">
      <c r="A26" s="74" t="s">
        <v>25</v>
      </c>
      <c r="B26" s="74" t="s">
        <v>20</v>
      </c>
      <c r="C26" s="74" t="s">
        <v>16</v>
      </c>
      <c r="D26" s="74">
        <v>4.0</v>
      </c>
      <c r="E26" s="74">
        <v>0.0</v>
      </c>
      <c r="F26" s="74">
        <v>8.0</v>
      </c>
      <c r="G26" s="74">
        <v>16.0</v>
      </c>
      <c r="H26" s="74">
        <v>1890.256</v>
      </c>
      <c r="I26" s="75" t="s">
        <v>86</v>
      </c>
      <c r="J26" s="74">
        <v>472.564</v>
      </c>
    </row>
    <row r="27" ht="14.25" customHeight="1">
      <c r="A27" s="74" t="s">
        <v>27</v>
      </c>
      <c r="B27" s="74" t="s">
        <v>13</v>
      </c>
      <c r="C27" s="74" t="s">
        <v>16</v>
      </c>
      <c r="D27" s="74">
        <v>2.0</v>
      </c>
      <c r="E27" s="74">
        <v>0.0</v>
      </c>
      <c r="F27" s="74">
        <v>5.0</v>
      </c>
      <c r="G27" s="74">
        <v>9.0</v>
      </c>
      <c r="H27" s="75" t="s">
        <v>87</v>
      </c>
      <c r="I27" s="75" t="s">
        <v>88</v>
      </c>
      <c r="J27" s="75" t="s">
        <v>89</v>
      </c>
    </row>
    <row r="28" ht="14.25" customHeight="1">
      <c r="A28" s="74" t="s">
        <v>27</v>
      </c>
      <c r="B28" s="74" t="s">
        <v>13</v>
      </c>
      <c r="C28" s="74" t="s">
        <v>14</v>
      </c>
      <c r="D28" s="74">
        <v>9.0</v>
      </c>
      <c r="E28" s="74">
        <v>22.2222</v>
      </c>
      <c r="F28" s="74">
        <v>29.0</v>
      </c>
      <c r="G28" s="74">
        <v>37.0</v>
      </c>
      <c r="H28" s="75" t="s">
        <v>90</v>
      </c>
      <c r="I28" s="75" t="s">
        <v>91</v>
      </c>
      <c r="J28" s="75" t="s">
        <v>92</v>
      </c>
    </row>
    <row r="29" ht="14.25" customHeight="1">
      <c r="A29" s="74" t="s">
        <v>27</v>
      </c>
      <c r="B29" s="74" t="s">
        <v>13</v>
      </c>
      <c r="C29" s="74" t="s">
        <v>15</v>
      </c>
      <c r="D29" s="74">
        <v>30.0</v>
      </c>
      <c r="E29" s="74">
        <v>13.3333</v>
      </c>
      <c r="F29" s="74">
        <v>42.0</v>
      </c>
      <c r="G29" s="74">
        <v>106.0</v>
      </c>
      <c r="H29" s="74">
        <v>2124.228</v>
      </c>
      <c r="I29" s="75" t="s">
        <v>93</v>
      </c>
      <c r="J29" s="75" t="s">
        <v>94</v>
      </c>
    </row>
    <row r="30" ht="14.25" customHeight="1">
      <c r="A30" s="74" t="s">
        <v>27</v>
      </c>
      <c r="B30" s="74" t="s">
        <v>18</v>
      </c>
      <c r="C30" s="74" t="s">
        <v>16</v>
      </c>
      <c r="D30" s="74">
        <v>3.0</v>
      </c>
      <c r="E30" s="74">
        <v>33.3333</v>
      </c>
      <c r="F30" s="74">
        <v>3.0</v>
      </c>
      <c r="G30" s="74">
        <v>11.0</v>
      </c>
      <c r="H30" s="74">
        <v>10399.896</v>
      </c>
      <c r="I30" s="75" t="s">
        <v>95</v>
      </c>
      <c r="J30" s="74">
        <v>3466.632</v>
      </c>
    </row>
    <row r="31" ht="14.25" customHeight="1">
      <c r="A31" s="74" t="s">
        <v>27</v>
      </c>
      <c r="B31" s="74" t="s">
        <v>18</v>
      </c>
      <c r="C31" s="74" t="s">
        <v>14</v>
      </c>
      <c r="D31" s="74">
        <v>3.0</v>
      </c>
      <c r="E31" s="74">
        <v>0.0</v>
      </c>
      <c r="F31" s="74">
        <v>9.0</v>
      </c>
      <c r="G31" s="74">
        <v>11.0</v>
      </c>
      <c r="H31" s="74">
        <v>163.416</v>
      </c>
      <c r="I31" s="75" t="s">
        <v>96</v>
      </c>
      <c r="J31" s="74">
        <v>54.472</v>
      </c>
    </row>
    <row r="32" ht="14.25" customHeight="1">
      <c r="A32" s="74" t="s">
        <v>27</v>
      </c>
      <c r="B32" s="74" t="s">
        <v>18</v>
      </c>
      <c r="C32" s="74" t="s">
        <v>15</v>
      </c>
      <c r="D32" s="74">
        <v>8.0</v>
      </c>
      <c r="E32" s="74">
        <v>12.5</v>
      </c>
      <c r="F32" s="74">
        <v>27.0</v>
      </c>
      <c r="G32" s="74">
        <v>36.0</v>
      </c>
      <c r="H32" s="74">
        <v>447.976</v>
      </c>
      <c r="I32" s="75" t="s">
        <v>97</v>
      </c>
      <c r="J32" s="74">
        <v>55.997</v>
      </c>
    </row>
    <row r="33" ht="14.25" customHeight="1">
      <c r="A33" s="74" t="s">
        <v>27</v>
      </c>
      <c r="B33" s="74" t="s">
        <v>20</v>
      </c>
      <c r="C33" s="74" t="s">
        <v>14</v>
      </c>
      <c r="D33" s="74">
        <v>3.0</v>
      </c>
      <c r="E33" s="74">
        <v>66.6667</v>
      </c>
      <c r="F33" s="74">
        <v>17.0</v>
      </c>
      <c r="G33" s="74">
        <v>17.0</v>
      </c>
      <c r="H33" s="74">
        <v>2621.95</v>
      </c>
      <c r="I33" s="74">
        <v>-658.266976356506</v>
      </c>
      <c r="J33" s="75" t="s">
        <v>98</v>
      </c>
    </row>
    <row r="34" ht="14.25" customHeight="1">
      <c r="A34" s="74" t="s">
        <v>27</v>
      </c>
      <c r="B34" s="74" t="s">
        <v>20</v>
      </c>
      <c r="C34" s="74" t="s">
        <v>15</v>
      </c>
      <c r="D34" s="74">
        <v>7.0</v>
      </c>
      <c r="E34" s="74">
        <v>57.1429</v>
      </c>
      <c r="F34" s="74">
        <v>17.0</v>
      </c>
      <c r="G34" s="74">
        <v>20.0</v>
      </c>
      <c r="H34" s="75" t="s">
        <v>99</v>
      </c>
      <c r="I34" s="75" t="s">
        <v>100</v>
      </c>
      <c r="J34" s="75" t="s">
        <v>101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2023-10-16T04:33:35Z</dcterms:created>
  <dc:creator>Tigani Hamad</dc:creator>
</cp:coreProperties>
</file>