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"/>
    </mc:Choice>
  </mc:AlternateContent>
  <bookViews>
    <workbookView xWindow="-105" yWindow="-105" windowWidth="20715" windowHeight="1327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9" i="1" l="1"/>
  <c r="F29" i="1"/>
  <c r="I19" i="1"/>
  <c r="I17" i="1"/>
  <c r="J17" i="1"/>
  <c r="F30" i="1" l="1"/>
  <c r="T13" i="1"/>
  <c r="D31" i="1"/>
  <c r="B29" i="1"/>
  <c r="K3" i="1" l="1"/>
  <c r="O5" i="1"/>
  <c r="O6" i="1" s="1"/>
  <c r="Z2" i="1"/>
  <c r="T8" i="1"/>
  <c r="T16" i="1" l="1"/>
  <c r="H29" i="1"/>
  <c r="H30" i="1" s="1"/>
  <c r="H32" i="1" s="1"/>
  <c r="F32" i="1"/>
  <c r="D30" i="1"/>
  <c r="D32" i="1" s="1"/>
  <c r="B33" i="1" l="1"/>
  <c r="B35" i="1" s="1"/>
  <c r="B30" i="1"/>
  <c r="B32" i="1" s="1"/>
</calcChain>
</file>

<file path=xl/sharedStrings.xml><?xml version="1.0" encoding="utf-8"?>
<sst xmlns="http://schemas.openxmlformats.org/spreadsheetml/2006/main" count="123" uniqueCount="109">
  <si>
    <t>Funko</t>
  </si>
  <si>
    <t>Other</t>
  </si>
  <si>
    <t>hootie</t>
  </si>
  <si>
    <t>Manga</t>
  </si>
  <si>
    <t>fiction</t>
  </si>
  <si>
    <t>shirt</t>
  </si>
  <si>
    <t>cards</t>
  </si>
  <si>
    <t>brew</t>
  </si>
  <si>
    <t>night</t>
  </si>
  <si>
    <t>lacks</t>
  </si>
  <si>
    <t xml:space="preserve">Cuphead </t>
  </si>
  <si>
    <t>nise2</t>
  </si>
  <si>
    <t>nise1</t>
  </si>
  <si>
    <t>bake3</t>
  </si>
  <si>
    <t>head</t>
  </si>
  <si>
    <t>colossus</t>
  </si>
  <si>
    <t>bake2</t>
  </si>
  <si>
    <t>Totals</t>
  </si>
  <si>
    <t>BigOnes</t>
  </si>
  <si>
    <t>Switch</t>
  </si>
  <si>
    <t>Guitar</t>
  </si>
  <si>
    <t>Printer</t>
  </si>
  <si>
    <t>Grand Total</t>
  </si>
  <si>
    <t>Should Save</t>
  </si>
  <si>
    <t>Chimes</t>
  </si>
  <si>
    <t>Cagney</t>
  </si>
  <si>
    <t>Beast</t>
  </si>
  <si>
    <t>Female</t>
  </si>
  <si>
    <t>Colossal</t>
  </si>
  <si>
    <t>Monsters</t>
  </si>
  <si>
    <t>Gir</t>
  </si>
  <si>
    <t>Chesire</t>
  </si>
  <si>
    <t>Panda</t>
  </si>
  <si>
    <t>CupFly</t>
  </si>
  <si>
    <t>Phone Holder</t>
  </si>
  <si>
    <t>CupReg</t>
  </si>
  <si>
    <t>MugReg</t>
  </si>
  <si>
    <t>Chalice</t>
  </si>
  <si>
    <t>Cuppet</t>
  </si>
  <si>
    <t>CupVinyl</t>
  </si>
  <si>
    <t>DevVinyl</t>
  </si>
  <si>
    <t>KingDice</t>
  </si>
  <si>
    <t>CupEvil</t>
  </si>
  <si>
    <t>Waffles</t>
  </si>
  <si>
    <t>L. Chalice</t>
  </si>
  <si>
    <t>Cala Maria</t>
  </si>
  <si>
    <t>Sally</t>
  </si>
  <si>
    <t>Total Twice</t>
  </si>
  <si>
    <t>No</t>
  </si>
  <si>
    <t>Oogie Boogie</t>
  </si>
  <si>
    <t>Alita</t>
  </si>
  <si>
    <t>Jack</t>
  </si>
  <si>
    <t>Clown</t>
  </si>
  <si>
    <t>Shock</t>
  </si>
  <si>
    <t>Car Expenses</t>
  </si>
  <si>
    <t>Total Price</t>
  </si>
  <si>
    <t>PMT</t>
  </si>
  <si>
    <t>N</t>
  </si>
  <si>
    <t>Bi-Weekly</t>
  </si>
  <si>
    <t>June</t>
  </si>
  <si>
    <t>July</t>
  </si>
  <si>
    <t>August</t>
  </si>
  <si>
    <t>Rent</t>
  </si>
  <si>
    <t>Total</t>
  </si>
  <si>
    <t>Food Approx</t>
  </si>
  <si>
    <t>Leftover</t>
  </si>
  <si>
    <t>Acorns</t>
  </si>
  <si>
    <t>Internet</t>
  </si>
  <si>
    <t>Phone</t>
  </si>
  <si>
    <t>Ally Total</t>
  </si>
  <si>
    <t xml:space="preserve">Retaurants </t>
  </si>
  <si>
    <t>Casual Buying</t>
  </si>
  <si>
    <t>Clothes</t>
  </si>
  <si>
    <t>Price</t>
  </si>
  <si>
    <t>Interest Paid</t>
  </si>
  <si>
    <t>PMT Calc</t>
  </si>
  <si>
    <t>Interest</t>
  </si>
  <si>
    <t>N Left</t>
  </si>
  <si>
    <t>Doflamingo</t>
  </si>
  <si>
    <t>Armored</t>
  </si>
  <si>
    <t>Chess</t>
  </si>
  <si>
    <t xml:space="preserve">Yellow </t>
  </si>
  <si>
    <t>Means</t>
  </si>
  <si>
    <t xml:space="preserve">You </t>
  </si>
  <si>
    <t>Havent</t>
  </si>
  <si>
    <t>Bought it</t>
  </si>
  <si>
    <t>Saved on Ally?</t>
  </si>
  <si>
    <t>Still Left</t>
  </si>
  <si>
    <t>Fractal G</t>
  </si>
  <si>
    <t>Fractal Intro</t>
  </si>
  <si>
    <t>Green</t>
  </si>
  <si>
    <t xml:space="preserve">Means </t>
  </si>
  <si>
    <t>You Already</t>
  </si>
  <si>
    <t>Saved Money</t>
  </si>
  <si>
    <t>For This Item</t>
  </si>
  <si>
    <t>Insurance</t>
  </si>
  <si>
    <t>dual shock</t>
  </si>
  <si>
    <t>PS4</t>
  </si>
  <si>
    <t>Rental</t>
  </si>
  <si>
    <t>Dagget</t>
  </si>
  <si>
    <t>Norbert</t>
  </si>
  <si>
    <t>Oogie Worm</t>
  </si>
  <si>
    <t>Sabor Cosmico</t>
  </si>
  <si>
    <t>Harlequin</t>
  </si>
  <si>
    <t>Slimer</t>
  </si>
  <si>
    <t>Lock</t>
  </si>
  <si>
    <t>Barrel</t>
  </si>
  <si>
    <t>Chesire 2</t>
  </si>
  <si>
    <t>On 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</si>
</sst>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8" fontId="0" fillId="0" borderId="0" xfId="0" applyNumberFormat="1"/>
    <xf numFmtId="9" fontId="0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H22" sqref="H22"/>
    </sheetView>
  </sheetViews>
  <sheetFormatPr defaultRowHeight="15" x14ac:dyDescent="0.25"/>
  <cols>
    <col min="1" max="1" width="13" customWidth="1"/>
    <col min="7" max="7" width="9.7109375" customWidth="1"/>
    <col min="14" max="14" width="11.140625" bestFit="1" customWidth="1"/>
    <col min="15" max="15" width="12.42578125" customWidth="1"/>
  </cols>
  <sheetData>
    <row r="1" spans="1:26" x14ac:dyDescent="0.25">
      <c r="B1" t="s">
        <v>10</v>
      </c>
      <c r="D1" t="s">
        <v>0</v>
      </c>
      <c r="F1" t="s">
        <v>1</v>
      </c>
      <c r="H1" t="s">
        <v>18</v>
      </c>
      <c r="K1" t="s">
        <v>54</v>
      </c>
      <c r="L1" t="s">
        <v>77</v>
      </c>
      <c r="O1" t="s">
        <v>55</v>
      </c>
      <c r="P1" t="s">
        <v>56</v>
      </c>
      <c r="Q1" t="s">
        <v>57</v>
      </c>
      <c r="T1" t="s">
        <v>58</v>
      </c>
      <c r="Z1" t="s">
        <v>69</v>
      </c>
    </row>
    <row r="2" spans="1:26" x14ac:dyDescent="0.25">
      <c r="B2">
        <v>6.94</v>
      </c>
      <c r="C2" t="s">
        <v>33</v>
      </c>
      <c r="D2">
        <v>35.94</v>
      </c>
      <c r="E2" t="s">
        <v>29</v>
      </c>
      <c r="F2">
        <v>9.3699999999999992</v>
      </c>
      <c r="G2" t="s">
        <v>3</v>
      </c>
      <c r="H2">
        <v>385.18</v>
      </c>
      <c r="I2" t="s">
        <v>19</v>
      </c>
      <c r="K2">
        <v>9151</v>
      </c>
      <c r="L2">
        <v>36</v>
      </c>
      <c r="O2">
        <v>13484</v>
      </c>
      <c r="P2">
        <v>269</v>
      </c>
      <c r="Q2">
        <v>60</v>
      </c>
      <c r="S2" t="s">
        <v>59</v>
      </c>
      <c r="T2">
        <v>1411.13</v>
      </c>
      <c r="Z2">
        <f>SUM(B31+D31+F31+H31)</f>
        <v>64.180000000000007</v>
      </c>
    </row>
    <row r="3" spans="1:26" x14ac:dyDescent="0.25">
      <c r="B3">
        <v>9.65</v>
      </c>
      <c r="C3" t="s">
        <v>35</v>
      </c>
      <c r="D3">
        <v>32.090000000000003</v>
      </c>
      <c r="E3" t="s">
        <v>30</v>
      </c>
      <c r="F3">
        <v>19.989999999999998</v>
      </c>
      <c r="G3" t="s">
        <v>2</v>
      </c>
      <c r="H3">
        <v>200</v>
      </c>
      <c r="I3" t="s">
        <v>97</v>
      </c>
      <c r="K3">
        <f>(L2*P2)</f>
        <v>9684</v>
      </c>
      <c r="O3" t="s">
        <v>76</v>
      </c>
      <c r="S3" t="s">
        <v>59</v>
      </c>
      <c r="T3">
        <v>1411.13</v>
      </c>
    </row>
    <row r="4" spans="1:26" x14ac:dyDescent="0.25">
      <c r="B4">
        <v>4.99</v>
      </c>
      <c r="C4" t="s">
        <v>36</v>
      </c>
      <c r="D4">
        <v>18.73</v>
      </c>
      <c r="E4" t="s">
        <v>31</v>
      </c>
      <c r="F4">
        <v>9.48</v>
      </c>
      <c r="G4" t="s">
        <v>4</v>
      </c>
      <c r="H4">
        <v>250</v>
      </c>
      <c r="I4" t="s">
        <v>20</v>
      </c>
      <c r="O4" s="3">
        <v>7.2999999999999995E-2</v>
      </c>
      <c r="S4" t="s">
        <v>60</v>
      </c>
      <c r="T4">
        <v>1411.13</v>
      </c>
    </row>
    <row r="5" spans="1:26" x14ac:dyDescent="0.25">
      <c r="B5">
        <v>6.82</v>
      </c>
      <c r="C5" t="s">
        <v>37</v>
      </c>
      <c r="D5">
        <v>38.25</v>
      </c>
      <c r="E5" t="s">
        <v>28</v>
      </c>
      <c r="F5">
        <v>19.989999999999998</v>
      </c>
      <c r="G5" t="s">
        <v>5</v>
      </c>
      <c r="H5">
        <v>200</v>
      </c>
      <c r="I5" t="s">
        <v>21</v>
      </c>
      <c r="N5" t="s">
        <v>75</v>
      </c>
      <c r="O5" s="2">
        <f>PMT(O4/12,Q2,O2)</f>
        <v>-268.91201693575812</v>
      </c>
      <c r="S5" t="s">
        <v>60</v>
      </c>
      <c r="T5">
        <v>1411.13</v>
      </c>
    </row>
    <row r="6" spans="1:26" x14ac:dyDescent="0.25">
      <c r="A6" s="1" t="s">
        <v>81</v>
      </c>
      <c r="B6">
        <v>8.89</v>
      </c>
      <c r="C6" t="s">
        <v>38</v>
      </c>
      <c r="D6">
        <v>23.74</v>
      </c>
      <c r="E6" t="s">
        <v>27</v>
      </c>
      <c r="F6">
        <v>9.99</v>
      </c>
      <c r="G6" t="s">
        <v>6</v>
      </c>
      <c r="N6" s="2" t="s">
        <v>74</v>
      </c>
      <c r="O6" s="2">
        <f>(-O5*Q2)-O2</f>
        <v>2650.7210161454877</v>
      </c>
      <c r="S6" t="s">
        <v>61</v>
      </c>
      <c r="T6">
        <v>1411.13</v>
      </c>
    </row>
    <row r="7" spans="1:26" x14ac:dyDescent="0.25">
      <c r="A7" s="1" t="s">
        <v>82</v>
      </c>
      <c r="B7">
        <v>10.199999999999999</v>
      </c>
      <c r="C7" t="s">
        <v>39</v>
      </c>
      <c r="D7">
        <v>22.99</v>
      </c>
      <c r="E7" t="s">
        <v>32</v>
      </c>
      <c r="F7">
        <v>5.98</v>
      </c>
      <c r="G7" t="s">
        <v>6</v>
      </c>
      <c r="S7" t="s">
        <v>61</v>
      </c>
      <c r="T7">
        <v>1411.13</v>
      </c>
    </row>
    <row r="8" spans="1:26" x14ac:dyDescent="0.25">
      <c r="A8" s="1" t="s">
        <v>83</v>
      </c>
      <c r="B8">
        <v>5.85</v>
      </c>
      <c r="C8" t="s">
        <v>40</v>
      </c>
      <c r="D8">
        <v>20</v>
      </c>
      <c r="E8" t="s">
        <v>26</v>
      </c>
      <c r="F8">
        <v>16.96</v>
      </c>
      <c r="G8" t="s">
        <v>7</v>
      </c>
      <c r="S8" t="s">
        <v>63</v>
      </c>
      <c r="T8">
        <f>SUM(T2:T7)</f>
        <v>8466.7800000000007</v>
      </c>
    </row>
    <row r="9" spans="1:26" x14ac:dyDescent="0.25">
      <c r="A9" s="1" t="s">
        <v>84</v>
      </c>
      <c r="B9">
        <v>6</v>
      </c>
      <c r="C9" t="s">
        <v>41</v>
      </c>
      <c r="D9" s="1">
        <v>9.23</v>
      </c>
      <c r="E9" s="1" t="s">
        <v>49</v>
      </c>
      <c r="F9">
        <v>6.98</v>
      </c>
      <c r="G9" t="s">
        <v>8</v>
      </c>
      <c r="T9" t="s">
        <v>62</v>
      </c>
      <c r="U9" t="s">
        <v>67</v>
      </c>
      <c r="V9" t="s">
        <v>68</v>
      </c>
      <c r="W9" t="s">
        <v>64</v>
      </c>
      <c r="X9" t="s">
        <v>66</v>
      </c>
      <c r="Y9" t="s">
        <v>95</v>
      </c>
    </row>
    <row r="10" spans="1:26" x14ac:dyDescent="0.25">
      <c r="A10" s="1" t="s">
        <v>85</v>
      </c>
      <c r="B10">
        <v>17.54</v>
      </c>
      <c r="C10" t="s">
        <v>42</v>
      </c>
      <c r="D10" s="1">
        <v>13.99</v>
      </c>
      <c r="E10" s="1" t="s">
        <v>51</v>
      </c>
      <c r="F10">
        <v>9.59</v>
      </c>
      <c r="G10" t="s">
        <v>9</v>
      </c>
      <c r="S10" t="s">
        <v>59</v>
      </c>
      <c r="T10">
        <v>700</v>
      </c>
      <c r="U10">
        <v>70</v>
      </c>
      <c r="V10">
        <v>70</v>
      </c>
      <c r="W10">
        <v>300</v>
      </c>
      <c r="X10">
        <v>100</v>
      </c>
      <c r="Y10">
        <v>130</v>
      </c>
    </row>
    <row r="11" spans="1:26" x14ac:dyDescent="0.25">
      <c r="B11">
        <v>10.99</v>
      </c>
      <c r="C11" t="s">
        <v>24</v>
      </c>
      <c r="D11" s="1">
        <v>4.97</v>
      </c>
      <c r="E11" s="1" t="s">
        <v>52</v>
      </c>
      <c r="F11">
        <v>10.84</v>
      </c>
      <c r="G11" t="s">
        <v>11</v>
      </c>
      <c r="S11" t="s">
        <v>60</v>
      </c>
      <c r="T11">
        <v>700</v>
      </c>
      <c r="U11">
        <v>70</v>
      </c>
      <c r="V11">
        <v>70</v>
      </c>
      <c r="W11">
        <v>300</v>
      </c>
      <c r="X11">
        <v>100</v>
      </c>
      <c r="Y11">
        <v>130</v>
      </c>
    </row>
    <row r="12" spans="1:26" x14ac:dyDescent="0.25">
      <c r="B12">
        <v>22</v>
      </c>
      <c r="C12" t="s">
        <v>25</v>
      </c>
      <c r="D12" s="1">
        <v>4.49</v>
      </c>
      <c r="E12" s="1" t="s">
        <v>53</v>
      </c>
      <c r="F12">
        <v>10.84</v>
      </c>
      <c r="G12" t="s">
        <v>12</v>
      </c>
      <c r="S12" t="s">
        <v>61</v>
      </c>
      <c r="T12">
        <v>700</v>
      </c>
      <c r="U12">
        <v>70</v>
      </c>
      <c r="V12">
        <v>70</v>
      </c>
      <c r="W12">
        <v>300</v>
      </c>
      <c r="X12">
        <v>100</v>
      </c>
      <c r="Y12">
        <v>130</v>
      </c>
    </row>
    <row r="13" spans="1:26" x14ac:dyDescent="0.25">
      <c r="A13" s="5" t="s">
        <v>90</v>
      </c>
      <c r="B13">
        <v>8.99</v>
      </c>
      <c r="C13" t="s">
        <v>44</v>
      </c>
      <c r="D13" s="1">
        <v>4.49</v>
      </c>
      <c r="E13" s="1" t="s">
        <v>46</v>
      </c>
      <c r="F13">
        <v>11.65</v>
      </c>
      <c r="G13" t="s">
        <v>13</v>
      </c>
      <c r="S13" t="s">
        <v>63</v>
      </c>
      <c r="T13">
        <f>SUM(T10:Y12)</f>
        <v>4110</v>
      </c>
    </row>
    <row r="14" spans="1:26" x14ac:dyDescent="0.25">
      <c r="A14" s="5" t="s">
        <v>91</v>
      </c>
      <c r="B14">
        <v>9.99</v>
      </c>
      <c r="C14" t="s">
        <v>45</v>
      </c>
      <c r="D14" s="1">
        <v>7.28</v>
      </c>
      <c r="E14" s="1" t="s">
        <v>78</v>
      </c>
      <c r="F14">
        <v>29.98</v>
      </c>
      <c r="G14" t="s">
        <v>14</v>
      </c>
    </row>
    <row r="15" spans="1:26" x14ac:dyDescent="0.25">
      <c r="A15" s="5" t="s">
        <v>92</v>
      </c>
      <c r="B15">
        <v>9.99</v>
      </c>
      <c r="C15" t="s">
        <v>46</v>
      </c>
      <c r="D15" s="7">
        <v>32.090000000000003</v>
      </c>
      <c r="E15" s="7" t="s">
        <v>79</v>
      </c>
      <c r="F15">
        <v>49.96</v>
      </c>
      <c r="G15" t="s">
        <v>96</v>
      </c>
    </row>
    <row r="16" spans="1:26" x14ac:dyDescent="0.25">
      <c r="A16" s="5" t="s">
        <v>93</v>
      </c>
      <c r="D16" s="1">
        <v>6.99</v>
      </c>
      <c r="E16" s="1" t="s">
        <v>105</v>
      </c>
      <c r="F16">
        <v>27.94</v>
      </c>
      <c r="G16" t="s">
        <v>15</v>
      </c>
      <c r="S16" t="s">
        <v>65</v>
      </c>
      <c r="T16">
        <f>T8-T13</f>
        <v>4356.7800000000007</v>
      </c>
    </row>
    <row r="17" spans="1:10" x14ac:dyDescent="0.25">
      <c r="A17" s="5" t="s">
        <v>94</v>
      </c>
      <c r="D17" s="1">
        <v>4.97</v>
      </c>
      <c r="E17" s="1" t="s">
        <v>106</v>
      </c>
      <c r="F17">
        <v>12.58</v>
      </c>
      <c r="G17" t="s">
        <v>16</v>
      </c>
      <c r="I17">
        <f>SUM(D9:D14)+SUM(D16:D17)</f>
        <v>56.410000000000004</v>
      </c>
      <c r="J17">
        <f>2*I17</f>
        <v>112.82000000000001</v>
      </c>
    </row>
    <row r="18" spans="1:10" x14ac:dyDescent="0.25">
      <c r="A18" s="5" t="s">
        <v>108</v>
      </c>
      <c r="D18" s="1">
        <v>6.48</v>
      </c>
      <c r="E18" s="1" t="s">
        <v>99</v>
      </c>
      <c r="F18">
        <v>12.99</v>
      </c>
      <c r="G18" t="s">
        <v>34</v>
      </c>
    </row>
    <row r="19" spans="1:10" x14ac:dyDescent="0.25">
      <c r="D19" s="1">
        <v>6.94</v>
      </c>
      <c r="E19" s="1" t="s">
        <v>100</v>
      </c>
      <c r="F19">
        <v>30</v>
      </c>
      <c r="G19" t="s">
        <v>43</v>
      </c>
      <c r="I19">
        <f>277.68+I17*2</f>
        <v>390.5</v>
      </c>
    </row>
    <row r="20" spans="1:10" x14ac:dyDescent="0.25">
      <c r="D20" s="1">
        <v>8.86</v>
      </c>
      <c r="E20" s="1" t="s">
        <v>101</v>
      </c>
      <c r="F20" s="1">
        <v>30</v>
      </c>
      <c r="G20" s="1" t="s">
        <v>50</v>
      </c>
    </row>
    <row r="21" spans="1:10" x14ac:dyDescent="0.25">
      <c r="D21" s="1">
        <v>16.760000000000002</v>
      </c>
      <c r="E21" s="1" t="s">
        <v>107</v>
      </c>
      <c r="F21" s="1">
        <v>11.29</v>
      </c>
      <c r="G21" s="1" t="s">
        <v>80</v>
      </c>
    </row>
    <row r="22" spans="1:10" x14ac:dyDescent="0.25">
      <c r="D22" s="1">
        <v>8.48</v>
      </c>
      <c r="E22" s="1" t="s">
        <v>103</v>
      </c>
      <c r="F22" s="1">
        <v>24.4</v>
      </c>
      <c r="G22" s="1" t="s">
        <v>88</v>
      </c>
    </row>
    <row r="23" spans="1:10" x14ac:dyDescent="0.25">
      <c r="D23" s="1">
        <v>10.99</v>
      </c>
      <c r="E23" s="1" t="s">
        <v>104</v>
      </c>
      <c r="F23" s="1">
        <v>11.75</v>
      </c>
      <c r="G23" s="1" t="s">
        <v>89</v>
      </c>
    </row>
    <row r="24" spans="1:10" x14ac:dyDescent="0.25">
      <c r="F24" s="4">
        <v>26.74</v>
      </c>
      <c r="G24" t="s">
        <v>98</v>
      </c>
    </row>
    <row r="25" spans="1:10" x14ac:dyDescent="0.25">
      <c r="F25" s="1">
        <v>17.95</v>
      </c>
      <c r="G25" s="1" t="s">
        <v>102</v>
      </c>
    </row>
    <row r="29" spans="1:10" x14ac:dyDescent="0.25">
      <c r="A29" t="s">
        <v>17</v>
      </c>
      <c r="B29">
        <f>SUM(B2:B24)</f>
        <v>138.84</v>
      </c>
      <c r="D29">
        <f>SUM(D2:D23)</f>
        <v>338.75000000000011</v>
      </c>
      <c r="F29">
        <f>SUM(F2:F25)</f>
        <v>427.24</v>
      </c>
      <c r="H29">
        <f>SUM(H2:H24)</f>
        <v>1035.18</v>
      </c>
    </row>
    <row r="30" spans="1:10" x14ac:dyDescent="0.25">
      <c r="A30" t="s">
        <v>47</v>
      </c>
      <c r="B30">
        <f>B29*2</f>
        <v>277.68</v>
      </c>
      <c r="D30">
        <f t="shared" ref="D30:H30" si="0">D29*2</f>
        <v>677.50000000000023</v>
      </c>
      <c r="F30">
        <f>F29*2</f>
        <v>854.48</v>
      </c>
      <c r="H30">
        <f t="shared" si="0"/>
        <v>2070.36</v>
      </c>
    </row>
    <row r="31" spans="1:10" x14ac:dyDescent="0.25">
      <c r="A31" t="s">
        <v>86</v>
      </c>
      <c r="B31">
        <v>0</v>
      </c>
      <c r="C31" t="s">
        <v>48</v>
      </c>
      <c r="D31">
        <f>D15*2</f>
        <v>64.180000000000007</v>
      </c>
      <c r="E31" t="s">
        <v>48</v>
      </c>
      <c r="F31">
        <v>0</v>
      </c>
      <c r="G31" t="s">
        <v>48</v>
      </c>
      <c r="H31">
        <v>0</v>
      </c>
      <c r="I31" t="s">
        <v>48</v>
      </c>
    </row>
    <row r="32" spans="1:10" x14ac:dyDescent="0.25">
      <c r="A32" s="6" t="s">
        <v>87</v>
      </c>
      <c r="B32" s="6">
        <f>B30-B31</f>
        <v>277.68</v>
      </c>
      <c r="C32" s="6"/>
      <c r="D32" s="6">
        <f t="shared" ref="D32:H32" si="1">D30-D31</f>
        <v>613.32000000000016</v>
      </c>
      <c r="E32" s="6"/>
      <c r="F32" s="6">
        <f t="shared" si="1"/>
        <v>854.48</v>
      </c>
      <c r="G32" s="6"/>
      <c r="H32" s="6">
        <f t="shared" si="1"/>
        <v>2070.36</v>
      </c>
      <c r="I32" s="6"/>
    </row>
    <row r="33" spans="1:2" x14ac:dyDescent="0.25">
      <c r="A33" t="s">
        <v>22</v>
      </c>
      <c r="B33">
        <f>SUM(B29:M29)</f>
        <v>1940.0100000000002</v>
      </c>
    </row>
    <row r="35" spans="1:2" x14ac:dyDescent="0.25">
      <c r="A35" t="s">
        <v>23</v>
      </c>
      <c r="B35">
        <f>B33*2</f>
        <v>3880.0200000000004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5" x14ac:dyDescent="0.25"/>
  <cols>
    <col min="1" max="1" width="10.5703125" customWidth="1"/>
  </cols>
  <sheetData>
    <row r="1" spans="1:8" x14ac:dyDescent="0.25">
      <c r="A1" t="s">
        <v>70</v>
      </c>
      <c r="B1" t="s">
        <v>73</v>
      </c>
      <c r="D1" t="s">
        <v>71</v>
      </c>
      <c r="E1" t="s">
        <v>73</v>
      </c>
      <c r="G1" t="s">
        <v>72</v>
      </c>
      <c r="H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2019-05-29T13:59:16Z</dcterms:created>
  <dcterms:modified xsi:type="dcterms:W3CDTF">2019-06-05T15:29:34Z</dcterms:modified>
</cp:coreProperties>
</file>