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0715" windowHeight="13275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D32" i="1"/>
  <c r="D33" i="1" s="1"/>
  <c r="D34" i="1"/>
  <c r="B32" i="1"/>
  <c r="K3" i="1"/>
  <c r="J19" i="1"/>
  <c r="O20" i="1" l="1"/>
  <c r="L25" i="1"/>
  <c r="F33" i="1" l="1"/>
  <c r="T13" i="1"/>
  <c r="O5" i="1" l="1"/>
  <c r="O6" i="1" s="1"/>
  <c r="Z2" i="1"/>
  <c r="T8" i="1"/>
  <c r="T16" i="1" l="1"/>
  <c r="H32" i="1"/>
  <c r="H33" i="1" s="1"/>
  <c r="H35" i="1" s="1"/>
  <c r="F35" i="1"/>
  <c r="D35" i="1"/>
  <c r="B36" i="1" l="1"/>
  <c r="B38" i="1" s="1"/>
  <c r="B33" i="1"/>
  <c r="B35" i="1" s="1"/>
</calcChain>
</file>

<file path=xl/sharedStrings.xml><?xml version="1.0" encoding="utf-8"?>
<sst xmlns="http://schemas.openxmlformats.org/spreadsheetml/2006/main" count="127" uniqueCount="115">
  <si>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</si>
  <si>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</si>
  <si>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</si>
  <si>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</si>
  <si>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</si>
  <si>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</si>
  <si>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</si>
  <si>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</si>
  <si>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</si>
  <si>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</si>
  <si>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</si>
  <si>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</si>
  <si>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</si>
  <si>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</si>
  <si>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</si>
  <si>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</si>
  <si>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</si>
  <si>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</si>
  <si>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</si>
  <si>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</si>
  <si>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</si>
  <si>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</si>
  <si>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</si>
  <si>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</si>
  <si>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</si>
  <si>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</si>
  <si>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</si>
  <si>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</si>
  <si>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</si>
  <si>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</si>
  <si>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</si>
  <si>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</si>
  <si>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</si>
  <si>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</si>
  <si>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</si>
  <si>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</si>
  <si>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</si>
  <si>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</si>
  <si>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</si>
  <si>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</si>
  <si>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</si>
  <si>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</si>
  <si>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</si>
  <si>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</si>
  <si>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</si>
  <si>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</si>
  <si>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</si>
  <si>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</si>
  <si>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</si>
  <si>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</si>
  <si>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</si>
  <si>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</si>
  <si>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</si>
  <si>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</si>
  <si>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</si>
  <si>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</si>
  <si>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</si>
  <si>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</si>
  <si>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</si>
  <si>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</si>
  <si>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</si>
  <si>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</si>
  <si>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</si>
  <si>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</si>
  <si>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</si>
  <si>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</si>
  <si>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</si>
  <si>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</si>
  <si>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</si>
  <si>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</si>
  <si>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</si>
  <si>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</si>
  <si>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</si>
  <si>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</si>
  <si>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</si>
  <si>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</si>
  <si>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</si>
  <si>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</si>
  <si>
    <t>Doflamingo</t>
  </si>
  <si>
    <t>Armored</t>
  </si>
  <si>
    <t>Chess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</si>
  <si>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</si>
  <si>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</si>
  <si>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</si>
  <si>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</si>
  <si>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</si>
  <si>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</si>
  <si>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</si>
  <si>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G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</si>
  <si>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</si>
  <si>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</si>
  <si>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</si>
  <si>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</si>
  <si>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</si>
  <si>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</si>
  <si>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</si>
  <si>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</si>
  <si>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</si>
  <si>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</si>
  <si>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</si>
  <si>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</si>
  <si>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</si>
  <si>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Sabor Cosmico</t>
  </si>
  <si>
    <t>Harlequin</t>
  </si>
  <si>
    <t>Slimer</t>
  </si>
  <si>
    <t>Lock</t>
  </si>
  <si>
    <t>Barrel</t>
  </si>
  <si>
    <t>Chesire 2</t>
  </si>
  <si>
    <t>On Ally</t>
  </si>
  <si>
    <t>Slippers</t>
  </si>
  <si>
    <t>Sally Stg</t>
  </si>
  <si>
    <t>Yes</t>
  </si>
  <si>
    <t>Elec Keg</t>
  </si>
  <si>
    <t>Kick Pad</t>
  </si>
  <si>
    <t>Finger Glove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</si>
</sst>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I13" sqref="I13"/>
    </sheetView>
  </sheetViews>
  <sheetFormatPr defaultRowHeight="15" x14ac:dyDescent="0.25"/>
  <cols>
    <col min="1" max="1" width="13" customWidth="1"/>
    <col min="7" max="7" width="9.7109375" customWidth="1"/>
    <col min="14" max="14" width="11.140625" bestFit="1" customWidth="1"/>
    <col min="15" max="15" width="12.42578125" customWidth="1"/>
  </cols>
  <sheetData>
    <row r="1" spans="1:26" x14ac:dyDescent="0.25">
      <c r="B1" t="s">
        <v>10</v>
      </c>
      <c r="D1" t="s">
        <v>0</v>
      </c>
      <c r="F1" t="s">
        <v>1</v>
      </c>
      <c r="H1" t="s">
        <v>18</v>
      </c>
      <c r="K1" t="s">
        <v>54</v>
      </c>
      <c r="L1" t="s">
        <v>77</v>
      </c>
      <c r="O1" t="s">
        <v>55</v>
      </c>
      <c r="P1" t="s">
        <v>56</v>
      </c>
      <c r="Q1" t="s">
        <v>57</v>
      </c>
      <c r="T1" t="s">
        <v>58</v>
      </c>
      <c r="Z1" t="s">
        <v>69</v>
      </c>
    </row>
    <row r="2" spans="1:26" x14ac:dyDescent="0.25">
      <c r="B2" s="5">
        <v>6.94</v>
      </c>
      <c r="C2" s="5" t="s">
        <v>33</v>
      </c>
      <c r="D2">
        <v>35.94</v>
      </c>
      <c r="E2" t="s">
        <v>29</v>
      </c>
      <c r="F2">
        <v>9.3699999999999992</v>
      </c>
      <c r="G2" t="s">
        <v>3</v>
      </c>
      <c r="H2">
        <v>385.18</v>
      </c>
      <c r="I2" t="s">
        <v>19</v>
      </c>
      <c r="K2">
        <v>9151</v>
      </c>
      <c r="L2">
        <v>36</v>
      </c>
      <c r="O2">
        <v>13484</v>
      </c>
      <c r="P2">
        <v>269</v>
      </c>
      <c r="Q2">
        <v>60</v>
      </c>
      <c r="S2" t="s">
        <v>59</v>
      </c>
      <c r="T2">
        <v>1411.13</v>
      </c>
      <c r="Z2">
        <f>SUM(B34+D34+F34+H34)</f>
        <v>574.4</v>
      </c>
    </row>
    <row r="3" spans="1:26" x14ac:dyDescent="0.25">
      <c r="B3" s="5">
        <v>9.65</v>
      </c>
      <c r="C3" s="5" t="s">
        <v>35</v>
      </c>
      <c r="D3">
        <v>32.090000000000003</v>
      </c>
      <c r="E3" t="s">
        <v>30</v>
      </c>
      <c r="F3">
        <v>19.989999999999998</v>
      </c>
      <c r="G3" t="s">
        <v>2</v>
      </c>
      <c r="H3">
        <v>200</v>
      </c>
      <c r="I3" t="s">
        <v>97</v>
      </c>
      <c r="K3">
        <f>(L2*P2)</f>
        <v>9684</v>
      </c>
      <c r="O3" t="s">
        <v>76</v>
      </c>
      <c r="S3" t="s">
        <v>59</v>
      </c>
      <c r="T3">
        <v>1411.13</v>
      </c>
    </row>
    <row r="4" spans="1:26" x14ac:dyDescent="0.25">
      <c r="B4" s="5">
        <v>4.99</v>
      </c>
      <c r="C4" s="5" t="s">
        <v>36</v>
      </c>
      <c r="D4">
        <v>18.73</v>
      </c>
      <c r="E4" t="s">
        <v>31</v>
      </c>
      <c r="F4">
        <v>9.48</v>
      </c>
      <c r="G4" t="s">
        <v>4</v>
      </c>
      <c r="H4">
        <v>250</v>
      </c>
      <c r="I4" t="s">
        <v>20</v>
      </c>
      <c r="O4" s="3">
        <v>7.2999999999999995E-2</v>
      </c>
      <c r="S4" t="s">
        <v>60</v>
      </c>
      <c r="T4">
        <v>1411.13</v>
      </c>
    </row>
    <row r="5" spans="1:26" x14ac:dyDescent="0.25">
      <c r="B5" s="5">
        <v>6.82</v>
      </c>
      <c r="C5" s="5" t="s">
        <v>37</v>
      </c>
      <c r="D5">
        <v>38.25</v>
      </c>
      <c r="E5" t="s">
        <v>28</v>
      </c>
      <c r="F5">
        <v>19.989999999999998</v>
      </c>
      <c r="G5" t="s">
        <v>5</v>
      </c>
      <c r="H5">
        <v>200</v>
      </c>
      <c r="I5" t="s">
        <v>21</v>
      </c>
      <c r="N5" t="s">
        <v>75</v>
      </c>
      <c r="O5" s="2">
        <f>PMT(O4/12,Q2,O2)</f>
        <v>-268.91201693575812</v>
      </c>
      <c r="S5" t="s">
        <v>60</v>
      </c>
      <c r="T5">
        <v>1411.13</v>
      </c>
    </row>
    <row r="6" spans="1:26" x14ac:dyDescent="0.25">
      <c r="A6" s="1" t="s">
        <v>81</v>
      </c>
      <c r="B6" s="5">
        <v>8.89</v>
      </c>
      <c r="C6" s="5" t="s">
        <v>38</v>
      </c>
      <c r="D6">
        <v>23.74</v>
      </c>
      <c r="E6" t="s">
        <v>27</v>
      </c>
      <c r="F6">
        <v>9.99</v>
      </c>
      <c r="G6" t="s">
        <v>6</v>
      </c>
      <c r="N6" s="2" t="s">
        <v>74</v>
      </c>
      <c r="O6" s="2">
        <f>(-O5*Q2)-O2</f>
        <v>2650.7210161454877</v>
      </c>
      <c r="S6" t="s">
        <v>61</v>
      </c>
      <c r="T6">
        <v>1411.13</v>
      </c>
    </row>
    <row r="7" spans="1:26" x14ac:dyDescent="0.25">
      <c r="A7" s="1" t="s">
        <v>82</v>
      </c>
      <c r="B7" s="5">
        <v>10.199999999999999</v>
      </c>
      <c r="C7" s="5" t="s">
        <v>39</v>
      </c>
      <c r="D7">
        <v>22.99</v>
      </c>
      <c r="E7" t="s">
        <v>32</v>
      </c>
      <c r="F7">
        <v>5.98</v>
      </c>
      <c r="G7" t="s">
        <v>6</v>
      </c>
      <c r="S7" t="s">
        <v>61</v>
      </c>
      <c r="T7">
        <v>1411.13</v>
      </c>
    </row>
    <row r="8" spans="1:26" x14ac:dyDescent="0.25">
      <c r="A8" s="1" t="s">
        <v>83</v>
      </c>
      <c r="B8" s="5">
        <v>5.85</v>
      </c>
      <c r="C8" s="5" t="s">
        <v>40</v>
      </c>
      <c r="D8">
        <v>20</v>
      </c>
      <c r="E8" t="s">
        <v>26</v>
      </c>
      <c r="F8">
        <v>16.96</v>
      </c>
      <c r="G8" t="s">
        <v>7</v>
      </c>
      <c r="S8" t="s">
        <v>63</v>
      </c>
      <c r="T8">
        <f>SUM(T2:T7)</f>
        <v>8466.7800000000007</v>
      </c>
    </row>
    <row r="9" spans="1:26" x14ac:dyDescent="0.25">
      <c r="A9" s="1" t="s">
        <v>84</v>
      </c>
      <c r="B9" s="5">
        <v>6</v>
      </c>
      <c r="C9" s="5" t="s">
        <v>41</v>
      </c>
      <c r="D9" s="5">
        <v>9.23</v>
      </c>
      <c r="E9" s="5" t="s">
        <v>49</v>
      </c>
      <c r="F9">
        <v>6.98</v>
      </c>
      <c r="G9" t="s">
        <v>8</v>
      </c>
      <c r="T9" t="s">
        <v>62</v>
      </c>
      <c r="U9" t="s">
        <v>67</v>
      </c>
      <c r="V9" t="s">
        <v>68</v>
      </c>
      <c r="W9" t="s">
        <v>64</v>
      </c>
      <c r="X9" t="s">
        <v>66</v>
      </c>
      <c r="Y9" t="s">
        <v>95</v>
      </c>
    </row>
    <row r="10" spans="1:26" x14ac:dyDescent="0.25">
      <c r="A10" s="1" t="s">
        <v>85</v>
      </c>
      <c r="B10" s="5">
        <v>17.54</v>
      </c>
      <c r="C10" s="5" t="s">
        <v>42</v>
      </c>
      <c r="D10" s="5">
        <v>13.99</v>
      </c>
      <c r="E10" s="5" t="s">
        <v>51</v>
      </c>
      <c r="F10">
        <v>9.59</v>
      </c>
      <c r="G10" t="s">
        <v>9</v>
      </c>
      <c r="S10" t="s">
        <v>59</v>
      </c>
      <c r="T10">
        <v>700</v>
      </c>
      <c r="U10">
        <v>70</v>
      </c>
      <c r="V10">
        <v>70</v>
      </c>
      <c r="W10">
        <v>300</v>
      </c>
      <c r="X10">
        <v>100</v>
      </c>
      <c r="Y10">
        <v>127</v>
      </c>
    </row>
    <row r="11" spans="1:26" x14ac:dyDescent="0.25">
      <c r="B11" s="5">
        <v>10.99</v>
      </c>
      <c r="C11" s="5" t="s">
        <v>24</v>
      </c>
      <c r="D11" s="1">
        <v>4.97</v>
      </c>
      <c r="E11" s="1" t="s">
        <v>52</v>
      </c>
      <c r="F11">
        <v>10.84</v>
      </c>
      <c r="G11" t="s">
        <v>11</v>
      </c>
      <c r="S11" t="s">
        <v>60</v>
      </c>
      <c r="T11">
        <v>700</v>
      </c>
      <c r="U11">
        <v>70</v>
      </c>
      <c r="V11">
        <v>70</v>
      </c>
      <c r="W11">
        <v>300</v>
      </c>
      <c r="X11">
        <v>100</v>
      </c>
      <c r="Y11">
        <v>127</v>
      </c>
    </row>
    <row r="12" spans="1:26" x14ac:dyDescent="0.25">
      <c r="B12" s="5">
        <v>22</v>
      </c>
      <c r="C12" s="5" t="s">
        <v>25</v>
      </c>
      <c r="D12" s="5">
        <v>4.49</v>
      </c>
      <c r="E12" s="5" t="s">
        <v>53</v>
      </c>
      <c r="F12">
        <v>10.84</v>
      </c>
      <c r="G12" t="s">
        <v>12</v>
      </c>
      <c r="S12" t="s">
        <v>61</v>
      </c>
      <c r="T12">
        <v>700</v>
      </c>
      <c r="U12">
        <v>70</v>
      </c>
      <c r="V12">
        <v>70</v>
      </c>
      <c r="W12">
        <v>300</v>
      </c>
      <c r="X12">
        <v>100</v>
      </c>
      <c r="Y12">
        <v>127</v>
      </c>
    </row>
    <row r="13" spans="1:26" x14ac:dyDescent="0.25">
      <c r="A13" s="5" t="s">
        <v>90</v>
      </c>
      <c r="B13" s="5">
        <v>8.99</v>
      </c>
      <c r="C13" s="5" t="s">
        <v>44</v>
      </c>
      <c r="D13" s="5">
        <v>4.97</v>
      </c>
      <c r="E13" s="5" t="s">
        <v>46</v>
      </c>
      <c r="F13">
        <v>11.65</v>
      </c>
      <c r="G13" t="s">
        <v>13</v>
      </c>
      <c r="S13" t="s">
        <v>63</v>
      </c>
      <c r="T13">
        <f>SUM(T10:Y12)</f>
        <v>4101</v>
      </c>
    </row>
    <row r="14" spans="1:26" x14ac:dyDescent="0.25">
      <c r="A14" s="5" t="s">
        <v>91</v>
      </c>
      <c r="B14" s="5">
        <v>9.99</v>
      </c>
      <c r="C14" s="5" t="s">
        <v>45</v>
      </c>
      <c r="D14" s="1">
        <v>7.28</v>
      </c>
      <c r="E14" s="1" t="s">
        <v>78</v>
      </c>
      <c r="F14">
        <v>29.98</v>
      </c>
      <c r="G14" t="s">
        <v>14</v>
      </c>
    </row>
    <row r="15" spans="1:26" x14ac:dyDescent="0.25">
      <c r="A15" s="5" t="s">
        <v>92</v>
      </c>
      <c r="B15" s="5">
        <v>9.99</v>
      </c>
      <c r="C15" s="5" t="s">
        <v>110</v>
      </c>
      <c r="D15" s="5">
        <v>32.090000000000003</v>
      </c>
      <c r="E15" s="5" t="s">
        <v>79</v>
      </c>
      <c r="F15">
        <v>49.96</v>
      </c>
      <c r="G15" t="s">
        <v>96</v>
      </c>
    </row>
    <row r="16" spans="1:26" x14ac:dyDescent="0.25">
      <c r="A16" s="5" t="s">
        <v>93</v>
      </c>
      <c r="D16" s="5">
        <v>6.99</v>
      </c>
      <c r="E16" s="5" t="s">
        <v>105</v>
      </c>
      <c r="F16">
        <v>27.94</v>
      </c>
      <c r="G16" t="s">
        <v>15</v>
      </c>
      <c r="S16" t="s">
        <v>65</v>
      </c>
      <c r="T16">
        <f>T8-T13</f>
        <v>4365.7800000000007</v>
      </c>
    </row>
    <row r="17" spans="1:15" x14ac:dyDescent="0.25">
      <c r="A17" s="5" t="s">
        <v>94</v>
      </c>
      <c r="D17" s="5">
        <v>4.97</v>
      </c>
      <c r="E17" s="5" t="s">
        <v>106</v>
      </c>
      <c r="F17">
        <v>12.58</v>
      </c>
      <c r="G17" t="s">
        <v>16</v>
      </c>
    </row>
    <row r="18" spans="1:15" x14ac:dyDescent="0.25">
      <c r="A18" s="5" t="s">
        <v>108</v>
      </c>
      <c r="D18" s="1">
        <v>6.48</v>
      </c>
      <c r="E18" s="1" t="s">
        <v>99</v>
      </c>
      <c r="F18">
        <v>12.99</v>
      </c>
      <c r="G18" t="s">
        <v>34</v>
      </c>
    </row>
    <row r="19" spans="1:15" x14ac:dyDescent="0.25">
      <c r="D19" s="1">
        <v>6.94</v>
      </c>
      <c r="E19" s="1" t="s">
        <v>100</v>
      </c>
      <c r="F19">
        <v>30</v>
      </c>
      <c r="G19" t="s">
        <v>43</v>
      </c>
      <c r="J19">
        <f>SUM(F24,F26,F27)*2</f>
        <v>143.26</v>
      </c>
    </row>
    <row r="20" spans="1:15" x14ac:dyDescent="0.25">
      <c r="D20" s="1">
        <v>8.86</v>
      </c>
      <c r="E20" s="1" t="s">
        <v>101</v>
      </c>
      <c r="F20" s="1">
        <v>30</v>
      </c>
      <c r="G20" s="1" t="s">
        <v>50</v>
      </c>
      <c r="O20">
        <f>SUM(B34,D34)</f>
        <v>431.14</v>
      </c>
    </row>
    <row r="21" spans="1:15" x14ac:dyDescent="0.25">
      <c r="D21" s="1">
        <v>16.760000000000002</v>
      </c>
      <c r="E21" s="1" t="s">
        <v>107</v>
      </c>
      <c r="F21" s="1">
        <v>11.29</v>
      </c>
      <c r="G21" s="1" t="s">
        <v>80</v>
      </c>
    </row>
    <row r="22" spans="1:15" x14ac:dyDescent="0.25">
      <c r="D22" s="1">
        <v>8.48</v>
      </c>
      <c r="E22" s="1" t="s">
        <v>103</v>
      </c>
      <c r="F22" s="1">
        <v>24.4</v>
      </c>
      <c r="G22" s="1" t="s">
        <v>88</v>
      </c>
    </row>
    <row r="23" spans="1:15" x14ac:dyDescent="0.25">
      <c r="D23" s="1">
        <v>10.99</v>
      </c>
      <c r="E23" s="1" t="s">
        <v>104</v>
      </c>
      <c r="F23" s="1">
        <v>11.75</v>
      </c>
      <c r="G23" s="1" t="s">
        <v>89</v>
      </c>
    </row>
    <row r="24" spans="1:15" x14ac:dyDescent="0.25">
      <c r="F24" s="4">
        <v>26.74</v>
      </c>
      <c r="G24" t="s">
        <v>98</v>
      </c>
    </row>
    <row r="25" spans="1:15" x14ac:dyDescent="0.25">
      <c r="F25" s="1">
        <v>17.95</v>
      </c>
      <c r="G25" s="1" t="s">
        <v>102</v>
      </c>
      <c r="L25">
        <f>277.68+89.28</f>
        <v>366.96000000000004</v>
      </c>
    </row>
    <row r="26" spans="1:15" x14ac:dyDescent="0.25">
      <c r="F26" s="5">
        <v>18.989999999999998</v>
      </c>
      <c r="G26" s="5" t="s">
        <v>109</v>
      </c>
    </row>
    <row r="27" spans="1:15" x14ac:dyDescent="0.25">
      <c r="F27" s="5">
        <v>25.9</v>
      </c>
      <c r="G27" s="5" t="s">
        <v>112</v>
      </c>
    </row>
    <row r="28" spans="1:15" x14ac:dyDescent="0.25">
      <c r="F28">
        <v>16.989999999999998</v>
      </c>
      <c r="G28" t="s">
        <v>113</v>
      </c>
    </row>
    <row r="29" spans="1:15" x14ac:dyDescent="0.25">
      <c r="F29">
        <v>10.53</v>
      </c>
      <c r="G29" t="s">
        <v>114</v>
      </c>
    </row>
    <row r="32" spans="1:15" x14ac:dyDescent="0.25">
      <c r="A32" t="s">
        <v>17</v>
      </c>
      <c r="B32">
        <f>SUM(B2:B15)</f>
        <v>138.84</v>
      </c>
      <c r="D32">
        <f>SUM(D2:D27)</f>
        <v>339.23000000000008</v>
      </c>
      <c r="F32">
        <f>SUM(F2:F31)</f>
        <v>499.65</v>
      </c>
      <c r="H32">
        <f>SUM(H2:H24)</f>
        <v>1035.18</v>
      </c>
    </row>
    <row r="33" spans="1:9" x14ac:dyDescent="0.25">
      <c r="A33" t="s">
        <v>47</v>
      </c>
      <c r="B33">
        <f>B32*2</f>
        <v>277.68</v>
      </c>
      <c r="D33">
        <f>D32*2</f>
        <v>678.46000000000015</v>
      </c>
      <c r="F33">
        <f>F32*2</f>
        <v>999.3</v>
      </c>
      <c r="H33">
        <f t="shared" ref="H33" si="0">H32*2</f>
        <v>2070.36</v>
      </c>
    </row>
    <row r="34" spans="1:9" x14ac:dyDescent="0.25">
      <c r="A34" t="s">
        <v>86</v>
      </c>
      <c r="B34">
        <v>277.68</v>
      </c>
      <c r="C34" t="s">
        <v>111</v>
      </c>
      <c r="D34">
        <f>D15*2+2*(SUM(D9:D10)+SUM(D12:D13)+SUM(D16:D17))</f>
        <v>153.46</v>
      </c>
      <c r="E34" t="s">
        <v>48</v>
      </c>
      <c r="F34">
        <v>143.26</v>
      </c>
      <c r="G34" t="s">
        <v>48</v>
      </c>
      <c r="H34">
        <v>0</v>
      </c>
      <c r="I34" t="s">
        <v>48</v>
      </c>
    </row>
    <row r="35" spans="1:9" x14ac:dyDescent="0.25">
      <c r="A35" s="6" t="s">
        <v>87</v>
      </c>
      <c r="B35" s="6">
        <f>B33-B34</f>
        <v>0</v>
      </c>
      <c r="C35" s="6"/>
      <c r="D35" s="6">
        <f t="shared" ref="D35:H35" si="1">D33-D34</f>
        <v>525.00000000000011</v>
      </c>
      <c r="E35" s="6"/>
      <c r="F35" s="6">
        <f t="shared" si="1"/>
        <v>856.04</v>
      </c>
      <c r="G35" s="6"/>
      <c r="H35" s="6">
        <f t="shared" si="1"/>
        <v>2070.36</v>
      </c>
      <c r="I35" s="6"/>
    </row>
    <row r="36" spans="1:9" x14ac:dyDescent="0.25">
      <c r="A36" t="s">
        <v>22</v>
      </c>
      <c r="B36">
        <f>SUM(B32:M32)</f>
        <v>2012.9</v>
      </c>
    </row>
    <row r="38" spans="1:9" x14ac:dyDescent="0.25">
      <c r="A38" t="s">
        <v>23</v>
      </c>
      <c r="B38">
        <f>B36*2</f>
        <v>4025.8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70</v>
      </c>
      <c r="B1" t="s">
        <v>73</v>
      </c>
      <c r="D1" t="s">
        <v>71</v>
      </c>
      <c r="E1" t="s">
        <v>73</v>
      </c>
      <c r="G1" t="s">
        <v>72</v>
      </c>
      <c r="H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2019-06-12T20:23:03Z</dcterms:modified>
</cp:coreProperties>
</file>