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 activeTab="1"/>
  </bookViews>
  <sheets>
    <sheet name="Ratios" sheetId="1" r:id="rId1"/>
    <sheet name="Voltages" sheetId="2" r:id="rId2"/>
    <sheet name="Capacitances" sheetId="3" r:id="rId3"/>
  </sheets>
  <calcPr calcId="145621"/>
</workbook>
</file>

<file path=xl/calcChain.xml><?xml version="1.0" encoding="utf-8"?>
<calcChain xmlns="http://schemas.openxmlformats.org/spreadsheetml/2006/main">
  <c r="I65" i="2" l="1"/>
  <c r="I73" i="2" l="1"/>
  <c r="I74" i="2"/>
  <c r="I75" i="2"/>
  <c r="I76" i="2"/>
  <c r="I77" i="2"/>
  <c r="I72" i="2"/>
  <c r="I69" i="2"/>
  <c r="I66" i="2"/>
  <c r="I67" i="2"/>
  <c r="I68" i="2"/>
  <c r="I64" i="2"/>
  <c r="C84" i="3"/>
  <c r="I59" i="2" l="1"/>
  <c r="I60" i="2"/>
  <c r="I61" i="2"/>
  <c r="I58" i="2"/>
  <c r="C15" i="3"/>
  <c r="C3" i="3"/>
  <c r="C4" i="3"/>
  <c r="C5" i="3"/>
  <c r="C6" i="3"/>
  <c r="C7" i="3"/>
  <c r="C9" i="3"/>
  <c r="C10" i="3"/>
  <c r="C11" i="3"/>
  <c r="C12" i="3"/>
  <c r="C16" i="3"/>
  <c r="C17" i="3"/>
  <c r="C18" i="3"/>
  <c r="C19" i="3"/>
  <c r="C20" i="3"/>
  <c r="C23" i="3"/>
  <c r="C24" i="3"/>
  <c r="C25" i="3"/>
  <c r="C26" i="3"/>
  <c r="C27" i="3"/>
  <c r="C28" i="3"/>
  <c r="C29" i="3"/>
  <c r="C30" i="3"/>
  <c r="C31" i="3"/>
  <c r="C32" i="3"/>
  <c r="C35" i="3"/>
  <c r="C36" i="3"/>
  <c r="C37" i="3"/>
  <c r="C38" i="3"/>
  <c r="C39" i="3"/>
  <c r="C40" i="3"/>
  <c r="C41" i="3"/>
  <c r="C42" i="3"/>
  <c r="C43" i="3"/>
  <c r="C44" i="3"/>
  <c r="C47" i="3"/>
  <c r="C48" i="3"/>
  <c r="C49" i="3"/>
  <c r="C50" i="3"/>
  <c r="C51" i="3"/>
  <c r="C52" i="3"/>
  <c r="C53" i="3"/>
  <c r="C54" i="3"/>
  <c r="C55" i="3"/>
  <c r="C56" i="3"/>
  <c r="C57" i="3"/>
  <c r="C58" i="3"/>
  <c r="C61" i="3"/>
  <c r="C62" i="3"/>
  <c r="C63" i="3"/>
  <c r="C64" i="3"/>
  <c r="C65" i="3"/>
  <c r="C66" i="3"/>
  <c r="C67" i="3"/>
  <c r="C68" i="3"/>
  <c r="C69" i="3"/>
  <c r="C70" i="3"/>
  <c r="C73" i="3"/>
  <c r="C74" i="3"/>
  <c r="C75" i="3"/>
  <c r="C76" i="3"/>
  <c r="C77" i="3"/>
  <c r="C78" i="3"/>
  <c r="C79" i="3"/>
  <c r="C80" i="3"/>
  <c r="C81" i="3"/>
  <c r="C85" i="3"/>
  <c r="C86" i="3"/>
  <c r="C87" i="3"/>
  <c r="C88" i="3"/>
  <c r="C89" i="3"/>
  <c r="C90" i="3"/>
  <c r="C91" i="3"/>
  <c r="C92" i="3"/>
  <c r="C2" i="3"/>
  <c r="I22" i="2" l="1"/>
  <c r="I23" i="2"/>
  <c r="I25" i="2"/>
  <c r="I27" i="2"/>
  <c r="I29" i="2"/>
  <c r="I33" i="2"/>
  <c r="I34" i="2"/>
  <c r="I35" i="2"/>
  <c r="I36" i="2"/>
  <c r="I37" i="2"/>
  <c r="I40" i="2"/>
  <c r="I42" i="2"/>
  <c r="I43" i="2"/>
  <c r="I44" i="2"/>
  <c r="I48" i="2"/>
  <c r="I50" i="2"/>
  <c r="I51" i="2"/>
  <c r="I52" i="2"/>
</calcChain>
</file>

<file path=xl/sharedStrings.xml><?xml version="1.0" encoding="utf-8"?>
<sst xmlns="http://schemas.openxmlformats.org/spreadsheetml/2006/main" count="231" uniqueCount="176">
  <si>
    <t>IBM_ratio_default</t>
  </si>
  <si>
    <t>C</t>
  </si>
  <si>
    <t>V</t>
  </si>
  <si>
    <t xml:space="preserve">W </t>
  </si>
  <si>
    <t>E_energy_MA</t>
  </si>
  <si>
    <t>E_energy_MS</t>
  </si>
  <si>
    <t>E_energy_SA</t>
  </si>
  <si>
    <t>p_MA</t>
  </si>
  <si>
    <t>p_MS</t>
  </si>
  <si>
    <t>p_SA</t>
  </si>
  <si>
    <t>Yale 4 fingers</t>
  </si>
  <si>
    <t>Yale 5 fingers</t>
  </si>
  <si>
    <t>Yale 6 fingers</t>
  </si>
  <si>
    <t>Lumped Element Voltages</t>
  </si>
  <si>
    <t>NAME</t>
  </si>
  <si>
    <t>VOLTAGE</t>
  </si>
  <si>
    <t>Yale_ratio_4_fingers</t>
  </si>
  <si>
    <t>Yale_ratio_5_fingers</t>
  </si>
  <si>
    <t>Yale_ratio_6_fingers</t>
  </si>
  <si>
    <t>no lumped element!</t>
  </si>
  <si>
    <t>Yale_ratio_8fingers_</t>
  </si>
  <si>
    <t>Yale_ratio_9fingers_</t>
  </si>
  <si>
    <t>Yale_ratio_g_20um</t>
  </si>
  <si>
    <t>Yale_ratio_g_5um_setup2</t>
  </si>
  <si>
    <t>Yale_ratio_g_10um_setup2</t>
  </si>
  <si>
    <t>Wang_Yale_ratio</t>
  </si>
  <si>
    <t>Wang_Yale_DRIE_ratio</t>
  </si>
  <si>
    <t>Wang_Yale_capacitance_leads</t>
  </si>
  <si>
    <t>Yale_capacitance_5fingers_rounded_r1_g_20um_l56</t>
  </si>
  <si>
    <t>Yale_capacitance_5fingers_rounded_r2_g_20um_l56</t>
  </si>
  <si>
    <t>Yale_capacitance_5fingers_rounded_r5_g_20um_l56</t>
  </si>
  <si>
    <t>Yale_capacitance_5fingers_rounded_r10_g_20um_l56</t>
  </si>
  <si>
    <t>Yale_capacitance_5fingers_rounded_r8_g_20um_l56</t>
  </si>
  <si>
    <t>Yale_ratio_5fingers_rounded_g_10um_l76</t>
  </si>
  <si>
    <t>Corrected Capacitances</t>
  </si>
  <si>
    <t>Yale_ratio_5fingers_rounded_g_20um_l56</t>
  </si>
  <si>
    <t>Yale_ratio_10_fingers_rounded_g_10um_l26</t>
  </si>
  <si>
    <t>Slot Size</t>
  </si>
  <si>
    <t>Corner radius</t>
  </si>
  <si>
    <t>Yale_ratio_5fingers_rounded_r1_g_20um_l56</t>
  </si>
  <si>
    <t>Yale_ratio_5fingers_rounded_r8_g_20um_l56</t>
  </si>
  <si>
    <t>Yale_ratio_5fingers_rounded_g_5um_l87</t>
  </si>
  <si>
    <t>Yale_ratio_10_fingers_rounded_g_5um_l36</t>
  </si>
  <si>
    <t>Yale_ratio_5fingers_rounded_g_20um_l56_slot_100</t>
  </si>
  <si>
    <t>Yale_ratio_5fingers_rounded_g_20um_l56_slot_200</t>
  </si>
  <si>
    <t>Yale_ratio_5fingers_rounded_r2_g_20um_l56</t>
  </si>
  <si>
    <t>Yale_ratio_5fingers_rounded_r5_g_20um_l56</t>
  </si>
  <si>
    <t>IBM_capacitance_w450_l60_sep_5</t>
  </si>
  <si>
    <t>IBM_capacitance_w450_l60_sep_10</t>
  </si>
  <si>
    <t>IBM_capacitance_w450_l60_sep_20</t>
  </si>
  <si>
    <t>IBM_capacitance_w450_l60_sep_50</t>
  </si>
  <si>
    <t>Pma</t>
  </si>
  <si>
    <t>Pms</t>
  </si>
  <si>
    <t>Psa</t>
  </si>
  <si>
    <t>Name</t>
  </si>
  <si>
    <t>Yale_ratio_5fingers_rounded_g_20um_l56_slot_10</t>
  </si>
  <si>
    <t>Yale_ratio_5fingers_rounded_g_20um_l56_slot_20</t>
  </si>
  <si>
    <t>Yale_ratio_5fingers_rounded_g_20um_l56_slot_50</t>
  </si>
  <si>
    <t>Relevant Parameters</t>
  </si>
  <si>
    <t>#Fingers</t>
  </si>
  <si>
    <t>Finger length [um]</t>
  </si>
  <si>
    <t>Finger width = gap width [um]</t>
  </si>
  <si>
    <t>Separation to ground [um]</t>
  </si>
  <si>
    <t>Corner radius of fingers [um]</t>
  </si>
  <si>
    <t>Resonance Frequency [GHz]</t>
  </si>
  <si>
    <t>Capacitance [F]</t>
  </si>
  <si>
    <t>Voltage over inductor [V]</t>
  </si>
  <si>
    <t>P all (ma+ms+sa)</t>
  </si>
  <si>
    <t>IBM</t>
  </si>
  <si>
    <t>IBM_capacitance_w450_l60_sep_18_cornerr_sweep</t>
  </si>
  <si>
    <t>r=5</t>
  </si>
  <si>
    <t>r=10</t>
  </si>
  <si>
    <t>r=15</t>
  </si>
  <si>
    <t>r=20</t>
  </si>
  <si>
    <t>r=25</t>
  </si>
  <si>
    <t>r=29</t>
  </si>
  <si>
    <t>l=10</t>
  </si>
  <si>
    <t>l=20</t>
  </si>
  <si>
    <t>l=30</t>
  </si>
  <si>
    <t>l=40</t>
  </si>
  <si>
    <t>l=50</t>
  </si>
  <si>
    <t>l=60</t>
  </si>
  <si>
    <t>l=70</t>
  </si>
  <si>
    <t>l=80</t>
  </si>
  <si>
    <t>l=90</t>
  </si>
  <si>
    <t>l=100</t>
  </si>
  <si>
    <t>s=5</t>
  </si>
  <si>
    <t>s=10</t>
  </si>
  <si>
    <t>s=15</t>
  </si>
  <si>
    <t>s=20</t>
  </si>
  <si>
    <t>s=25</t>
  </si>
  <si>
    <t>s=30</t>
  </si>
  <si>
    <t>s=35</t>
  </si>
  <si>
    <t>s=40</t>
  </si>
  <si>
    <t>s=45</t>
  </si>
  <si>
    <t>s=50</t>
  </si>
  <si>
    <t>s=55</t>
  </si>
  <si>
    <t>s=60</t>
  </si>
  <si>
    <t>IBM_capacitance_w450_l60_s18_slotsize_500_800</t>
  </si>
  <si>
    <t>slot_edge=500</t>
  </si>
  <si>
    <t>slot_edge=533.333</t>
  </si>
  <si>
    <t>slot_edge=566.667</t>
  </si>
  <si>
    <t>slot_edge=600</t>
  </si>
  <si>
    <t>slot_edge=633.333</t>
  </si>
  <si>
    <t>slot_edge=666.667</t>
  </si>
  <si>
    <t>slot_edge=700</t>
  </si>
  <si>
    <t>slot_edge=733.333</t>
  </si>
  <si>
    <t>slot_edge=766.667</t>
  </si>
  <si>
    <t>slot_edge=800</t>
  </si>
  <si>
    <t>IBM_capacitance_w450_l60_sep_18</t>
  </si>
  <si>
    <t>pad_w=300</t>
  </si>
  <si>
    <t>pad_w=325</t>
  </si>
  <si>
    <t>pad_w=350</t>
  </si>
  <si>
    <t>pad_w=375</t>
  </si>
  <si>
    <t>pad_w=400</t>
  </si>
  <si>
    <t>pad_w=425</t>
  </si>
  <si>
    <t>pad_w=450</t>
  </si>
  <si>
    <t>pad_w=475</t>
  </si>
  <si>
    <t>pad_w=500</t>
  </si>
  <si>
    <t>IBM_fixed_slot_sweep_w300_500</t>
  </si>
  <si>
    <t>Resonance Frequency</t>
  </si>
  <si>
    <t>Target Capacitance</t>
  </si>
  <si>
    <t>IBM_ratio_w450_l60_sep_5</t>
  </si>
  <si>
    <t>IBM_ratio_w450_l60_sep_10</t>
  </si>
  <si>
    <t>IBM_ratio_w450_l60_sep_20</t>
  </si>
  <si>
    <t>IBM_ratio_w450_l60_sep_50</t>
  </si>
  <si>
    <t>Pad Width [um]</t>
  </si>
  <si>
    <t>Pad Separation</t>
  </si>
  <si>
    <t>Pad Separation [um]</t>
  </si>
  <si>
    <t>Pad Length [um]</t>
  </si>
  <si>
    <t>Corner radius of pads [um]</t>
  </si>
  <si>
    <t>#Mesh elements</t>
  </si>
  <si>
    <t>-</t>
  </si>
  <si>
    <t>Slot size [um]</t>
  </si>
  <si>
    <t>Yale</t>
  </si>
  <si>
    <t>Inductance [H]</t>
  </si>
  <si>
    <t>IBM_ratio_pad_w_300</t>
  </si>
  <si>
    <t>IBM_ratio_pad_w_300_openboundary</t>
  </si>
  <si>
    <t>IBM_ratio_pad_w_350</t>
  </si>
  <si>
    <t>IBM_ratio_pad_w_400</t>
  </si>
  <si>
    <t>IBM_ratio_pad_w_450</t>
  </si>
  <si>
    <t>IBM_ratio_pad_w_500</t>
  </si>
  <si>
    <t>IBM_ratio_w450_l60_cornerr_5</t>
  </si>
  <si>
    <t>IBM_ratio_w450_l60_cornerr_10</t>
  </si>
  <si>
    <t>IBM_ratio_w450_l60_cornerr_15</t>
  </si>
  <si>
    <t>IBM_ratio_w450_l60_cornerr_20</t>
  </si>
  <si>
    <t>IBM_ratio_w450_l60_cornerr_25</t>
  </si>
  <si>
    <t>IBM_ratio_w450_l60_cornerr_29</t>
  </si>
  <si>
    <t>Pad Width</t>
  </si>
  <si>
    <t>Corner Radius</t>
  </si>
  <si>
    <r>
      <t>IBM_capacitance_w450_s18_</t>
    </r>
    <r>
      <rPr>
        <b/>
        <sz val="11"/>
        <color theme="1"/>
        <rFont val="Calibri"/>
        <family val="2"/>
        <scheme val="minor"/>
      </rPr>
      <t>slotsize_800</t>
    </r>
    <r>
      <rPr>
        <sz val="11"/>
        <color theme="1"/>
        <rFont val="Calibri"/>
        <family val="2"/>
        <scheme val="minor"/>
      </rPr>
      <t>_padl_10_100</t>
    </r>
  </si>
  <si>
    <r>
      <t>IBM_capacitance_w450_s18_</t>
    </r>
    <r>
      <rPr>
        <b/>
        <sz val="11"/>
        <color theme="1"/>
        <rFont val="Calibri"/>
        <family val="2"/>
        <scheme val="minor"/>
      </rPr>
      <t>slotsize_650</t>
    </r>
    <r>
      <rPr>
        <sz val="11"/>
        <color theme="1"/>
        <rFont val="Calibri"/>
        <family val="2"/>
        <scheme val="minor"/>
      </rPr>
      <t>_padl_10_100</t>
    </r>
  </si>
  <si>
    <r>
      <t>IBM_capacitance_w450_l60_</t>
    </r>
    <r>
      <rPr>
        <b/>
        <sz val="11"/>
        <color theme="1"/>
        <rFont val="Calibri"/>
        <family val="2"/>
        <scheme val="minor"/>
      </rPr>
      <t>sep_sweep10_40</t>
    </r>
  </si>
  <si>
    <t>Slot size</t>
  </si>
  <si>
    <t>IBM_ratio_w450_l60_s18_slotsize_500</t>
  </si>
  <si>
    <t>IBM_ratio_w450_l60_s18_slotsize_566</t>
  </si>
  <si>
    <t>IBM_ratio_w450_l60_s18_slotsize_533</t>
  </si>
  <si>
    <t>IBM_ratio_w450_l60_s18_slotsize_600</t>
  </si>
  <si>
    <t>IBM_ratio_w450_l60_s18_slotsize_700</t>
  </si>
  <si>
    <t>IBM_ratio_w450_l60_s18_slotsize_800</t>
  </si>
  <si>
    <t>Pad Separation 60 fF</t>
  </si>
  <si>
    <t>IBM_ratio_sep_5_l60_60fF</t>
  </si>
  <si>
    <t>IBM_ratio_sep_10_l60_60fF</t>
  </si>
  <si>
    <t>IBM_ratio_sep_20_l60_60fF</t>
  </si>
  <si>
    <t>IBM_ratio_sep_50_l60_60fF</t>
  </si>
  <si>
    <t>Yale_ratio_5fingers_rounded_r1_g_20um_l56_longer</t>
  </si>
  <si>
    <t>Yale_ratio_5fingers_rounded_r8_g_20um_l56_longer</t>
  </si>
  <si>
    <t>Yale_ratio_5fingers_rounded_g_20um_l56_longer</t>
  </si>
  <si>
    <t>Yale_ratio_10_fingers_rounded_g_5um_l36_longer</t>
  </si>
  <si>
    <t>Yale_ratio_5fingers_rounded_g_10um_l76_longer</t>
  </si>
  <si>
    <t>Yale_capacitance_rounded_fingers_4</t>
  </si>
  <si>
    <t>Yale_capacitance_rounded_fingers_5</t>
  </si>
  <si>
    <t>Yale_capacitance_rounded_fingers_6</t>
  </si>
  <si>
    <t>Yale_capacitance_rounded_fingers_7</t>
  </si>
  <si>
    <t>Yale_capacitance_rounded_fingers_8</t>
  </si>
  <si>
    <t>Yale_capacitance_rounded_fingers_9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</si>
</sst>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3" borderId="0" xfId="3"/>
    <xf numFmtId="0" fontId="1" fillId="3" borderId="0" xfId="3" applyNumberFormat="1"/>
    <xf numFmtId="0" fontId="4" fillId="0" borderId="0" xfId="0" applyFont="1"/>
    <xf numFmtId="0" fontId="2" fillId="0" borderId="1" xfId="1"/>
    <xf numFmtId="11" fontId="3" fillId="2" borderId="0" xfId="2" applyNumberFormat="1"/>
    <xf numFmtId="0" fontId="5" fillId="4" borderId="0" xfId="4"/>
    <xf numFmtId="11" fontId="5" fillId="4" borderId="0" xfId="4" applyNumberFormat="1"/>
    <xf numFmtId="0" fontId="5" fillId="5" borderId="0" xfId="5"/>
    <xf numFmtId="0" fontId="3" fillId="2" borderId="0" xfId="2"/>
    <xf numFmtId="11" fontId="4" fillId="0" borderId="0" xfId="0" applyNumberFormat="1" applyFont="1"/>
  </cellXfs>
  <cellStyles count="6">
    <cellStyle name="40% - Accent1" xfId="3" builtinId="31"/>
    <cellStyle name="60% - Accent5" xfId="4" builtinId="48"/>
    <cellStyle name="Accent1" xfId="5" builtinId="29"/>
    <cellStyle name="Bad" xfId="2" builtinId="27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Capacitances!$A$73:$A$81</c:f>
              <c:strCache>
                <c:ptCount val="9"/>
                <c:pt idx="0">
                  <c:v>pad_w=300</c:v>
                </c:pt>
                <c:pt idx="1">
                  <c:v>pad_w=325</c:v>
                </c:pt>
                <c:pt idx="2">
                  <c:v>pad_w=350</c:v>
                </c:pt>
                <c:pt idx="3">
                  <c:v>pad_w=375</c:v>
                </c:pt>
                <c:pt idx="4">
                  <c:v>pad_w=400</c:v>
                </c:pt>
                <c:pt idx="5">
                  <c:v>pad_w=425</c:v>
                </c:pt>
                <c:pt idx="6">
                  <c:v>pad_w=450</c:v>
                </c:pt>
                <c:pt idx="7">
                  <c:v>pad_w=475</c:v>
                </c:pt>
                <c:pt idx="8">
                  <c:v>pad_w=500</c:v>
                </c:pt>
              </c:strCache>
            </c:strRef>
          </c:cat>
          <c:val>
            <c:numRef>
              <c:f>Capacitances!$B$73:$B$81</c:f>
              <c:numCache>
                <c:formatCode>0.00E+00</c:formatCode>
                <c:ptCount val="9"/>
                <c:pt idx="0">
                  <c:v>4.27261E-14</c:v>
                </c:pt>
                <c:pt idx="1">
                  <c:v>4.5899899999999998E-14</c:v>
                </c:pt>
                <c:pt idx="2">
                  <c:v>4.9079999999999998E-14</c:v>
                </c:pt>
                <c:pt idx="3">
                  <c:v>5.2262500000000001E-14</c:v>
                </c:pt>
                <c:pt idx="4">
                  <c:v>5.54507E-14</c:v>
                </c:pt>
                <c:pt idx="5">
                  <c:v>5.8644799999999997E-14</c:v>
                </c:pt>
                <c:pt idx="6">
                  <c:v>6.1855399999999996E-14</c:v>
                </c:pt>
                <c:pt idx="7">
                  <c:v>6.5068099999999996E-14</c:v>
                </c:pt>
                <c:pt idx="8">
                  <c:v>6.8315699999999997E-14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07232"/>
        <c:axId val="65413120"/>
      </c:lineChart>
      <c:catAx>
        <c:axId val="6540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65413120"/>
        <c:crosses val="autoZero"/>
        <c:auto val="1"/>
        <c:lblAlgn val="ctr"/>
        <c:lblOffset val="100"/>
        <c:noMultiLvlLbl val="0"/>
      </c:catAx>
      <c:valAx>
        <c:axId val="654131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540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Capacitances!$A$84:$A$92</c:f>
              <c:strCache>
                <c:ptCount val="9"/>
                <c:pt idx="0">
                  <c:v>pad_w=300</c:v>
                </c:pt>
                <c:pt idx="1">
                  <c:v>pad_w=325</c:v>
                </c:pt>
                <c:pt idx="2">
                  <c:v>pad_w=350</c:v>
                </c:pt>
                <c:pt idx="3">
                  <c:v>pad_w=375</c:v>
                </c:pt>
                <c:pt idx="4">
                  <c:v>pad_w=400</c:v>
                </c:pt>
                <c:pt idx="5">
                  <c:v>pad_w=425</c:v>
                </c:pt>
                <c:pt idx="6">
                  <c:v>pad_w=450</c:v>
                </c:pt>
                <c:pt idx="7">
                  <c:v>pad_w=475</c:v>
                </c:pt>
                <c:pt idx="8">
                  <c:v>pad_w=500</c:v>
                </c:pt>
              </c:strCache>
            </c:strRef>
          </c:cat>
          <c:val>
            <c:numRef>
              <c:f>Capacitances!$B$84:$B$92</c:f>
              <c:numCache>
                <c:formatCode>0.00E+00</c:formatCode>
                <c:ptCount val="9"/>
                <c:pt idx="0">
                  <c:v>4.27261E-14</c:v>
                </c:pt>
                <c:pt idx="1">
                  <c:v>4.5899899999999998E-14</c:v>
                </c:pt>
                <c:pt idx="2">
                  <c:v>4.9079999999999998E-14</c:v>
                </c:pt>
                <c:pt idx="3">
                  <c:v>5.2262500000000001E-14</c:v>
                </c:pt>
                <c:pt idx="4">
                  <c:v>5.54507E-14</c:v>
                </c:pt>
                <c:pt idx="5">
                  <c:v>5.8644799999999997E-14</c:v>
                </c:pt>
                <c:pt idx="6">
                  <c:v>6.1855399999999996E-14</c:v>
                </c:pt>
                <c:pt idx="7">
                  <c:v>6.5068099999999996E-14</c:v>
                </c:pt>
                <c:pt idx="8">
                  <c:v>6.8315699999999997E-14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41152"/>
        <c:axId val="65451136"/>
      </c:lineChart>
      <c:catAx>
        <c:axId val="6544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65451136"/>
        <c:crosses val="autoZero"/>
        <c:auto val="1"/>
        <c:lblAlgn val="ctr"/>
        <c:lblOffset val="100"/>
        <c:noMultiLvlLbl val="0"/>
      </c:catAx>
      <c:valAx>
        <c:axId val="654511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544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Capacitances!$A$61:$A$70</c:f>
              <c:strCache>
                <c:ptCount val="10"/>
                <c:pt idx="0">
                  <c:v>slot_edge=500</c:v>
                </c:pt>
                <c:pt idx="1">
                  <c:v>slot_edge=533.333</c:v>
                </c:pt>
                <c:pt idx="2">
                  <c:v>slot_edge=566.667</c:v>
                </c:pt>
                <c:pt idx="3">
                  <c:v>slot_edge=600</c:v>
                </c:pt>
                <c:pt idx="4">
                  <c:v>slot_edge=633.333</c:v>
                </c:pt>
                <c:pt idx="5">
                  <c:v>slot_edge=666.667</c:v>
                </c:pt>
                <c:pt idx="6">
                  <c:v>slot_edge=700</c:v>
                </c:pt>
                <c:pt idx="7">
                  <c:v>slot_edge=733.333</c:v>
                </c:pt>
                <c:pt idx="8">
                  <c:v>slot_edge=766.667</c:v>
                </c:pt>
                <c:pt idx="9">
                  <c:v>slot_edge=800</c:v>
                </c:pt>
              </c:strCache>
            </c:strRef>
          </c:cat>
          <c:val>
            <c:numRef>
              <c:f>Capacitances!$B$61:$B$70</c:f>
              <c:numCache>
                <c:formatCode>0.00E+00</c:formatCode>
                <c:ptCount val="10"/>
                <c:pt idx="0">
                  <c:v>6.2816899999999994E-14</c:v>
                </c:pt>
                <c:pt idx="1">
                  <c:v>6.2381000000000005E-14</c:v>
                </c:pt>
                <c:pt idx="2">
                  <c:v>6.2144200000000002E-14</c:v>
                </c:pt>
                <c:pt idx="3">
                  <c:v>6.2012900000000001E-14</c:v>
                </c:pt>
                <c:pt idx="4">
                  <c:v>6.1908000000000005E-14</c:v>
                </c:pt>
                <c:pt idx="5">
                  <c:v>6.1782499999999994E-14</c:v>
                </c:pt>
                <c:pt idx="6">
                  <c:v>6.1801499999999994E-14</c:v>
                </c:pt>
                <c:pt idx="7">
                  <c:v>6.1759100000000004E-14</c:v>
                </c:pt>
                <c:pt idx="8">
                  <c:v>6.17362E-14</c:v>
                </c:pt>
                <c:pt idx="9">
                  <c:v>6.1722100000000002E-14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41568"/>
        <c:axId val="65743104"/>
      </c:lineChart>
      <c:catAx>
        <c:axId val="6574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65743104"/>
        <c:crosses val="autoZero"/>
        <c:auto val="1"/>
        <c:lblAlgn val="ctr"/>
        <c:lblOffset val="100"/>
        <c:noMultiLvlLbl val="0"/>
      </c:catAx>
      <c:valAx>
        <c:axId val="657431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574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Capacitances!$A$47:$A$58</c:f>
              <c:strCache>
                <c:ptCount val="12"/>
                <c:pt idx="0">
                  <c:v>s=5</c:v>
                </c:pt>
                <c:pt idx="1">
                  <c:v>s=10</c:v>
                </c:pt>
                <c:pt idx="2">
                  <c:v>s=15</c:v>
                </c:pt>
                <c:pt idx="3">
                  <c:v>s=20</c:v>
                </c:pt>
                <c:pt idx="4">
                  <c:v>s=25</c:v>
                </c:pt>
                <c:pt idx="5">
                  <c:v>s=30</c:v>
                </c:pt>
                <c:pt idx="6">
                  <c:v>s=35</c:v>
                </c:pt>
                <c:pt idx="7">
                  <c:v>s=40</c:v>
                </c:pt>
                <c:pt idx="8">
                  <c:v>s=45</c:v>
                </c:pt>
                <c:pt idx="9">
                  <c:v>s=50</c:v>
                </c:pt>
                <c:pt idx="10">
                  <c:v>s=55</c:v>
                </c:pt>
                <c:pt idx="11">
                  <c:v>s=60</c:v>
                </c:pt>
              </c:strCache>
            </c:strRef>
          </c:cat>
          <c:val>
            <c:numRef>
              <c:f>Capacitances!$B$47:$B$58</c:f>
              <c:numCache>
                <c:formatCode>0.00E+00</c:formatCode>
                <c:ptCount val="12"/>
                <c:pt idx="0">
                  <c:v>8.0646599999999996E-14</c:v>
                </c:pt>
                <c:pt idx="1">
                  <c:v>7.0201500000000001E-14</c:v>
                </c:pt>
                <c:pt idx="2">
                  <c:v>6.4368000000000001E-14</c:v>
                </c:pt>
                <c:pt idx="3">
                  <c:v>6.0415700000000001E-14</c:v>
                </c:pt>
                <c:pt idx="4">
                  <c:v>5.7484800000000005E-14</c:v>
                </c:pt>
                <c:pt idx="5">
                  <c:v>5.5171000000000003E-14</c:v>
                </c:pt>
                <c:pt idx="6">
                  <c:v>5.3318800000000002E-14</c:v>
                </c:pt>
                <c:pt idx="7">
                  <c:v>5.1764799999999999E-14</c:v>
                </c:pt>
                <c:pt idx="8">
                  <c:v>5.0462599999999999E-14</c:v>
                </c:pt>
                <c:pt idx="9">
                  <c:v>4.9338800000000003E-14</c:v>
                </c:pt>
                <c:pt idx="10">
                  <c:v>4.8364000000000001E-14</c:v>
                </c:pt>
                <c:pt idx="11">
                  <c:v>4.7512400000000001E-14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67296"/>
        <c:axId val="65768832"/>
      </c:lineChart>
      <c:catAx>
        <c:axId val="6576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65768832"/>
        <c:crosses val="autoZero"/>
        <c:auto val="1"/>
        <c:lblAlgn val="ctr"/>
        <c:lblOffset val="100"/>
        <c:noMultiLvlLbl val="0"/>
      </c:catAx>
      <c:valAx>
        <c:axId val="657688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576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Capacitances!$A$35:$A$44</c:f>
              <c:strCache>
                <c:ptCount val="10"/>
                <c:pt idx="0">
                  <c:v>l=10</c:v>
                </c:pt>
                <c:pt idx="1">
                  <c:v>l=20</c:v>
                </c:pt>
                <c:pt idx="2">
                  <c:v>l=30</c:v>
                </c:pt>
                <c:pt idx="3">
                  <c:v>l=40</c:v>
                </c:pt>
                <c:pt idx="4">
                  <c:v>l=50</c:v>
                </c:pt>
                <c:pt idx="5">
                  <c:v>l=60</c:v>
                </c:pt>
                <c:pt idx="6">
                  <c:v>l=70</c:v>
                </c:pt>
                <c:pt idx="7">
                  <c:v>l=80</c:v>
                </c:pt>
                <c:pt idx="8">
                  <c:v>l=90</c:v>
                </c:pt>
                <c:pt idx="9">
                  <c:v>l=100</c:v>
                </c:pt>
              </c:strCache>
            </c:strRef>
          </c:cat>
          <c:val>
            <c:numRef>
              <c:f>Capacitances!$B$35:$B$44</c:f>
              <c:numCache>
                <c:formatCode>0.00E+00</c:formatCode>
                <c:ptCount val="10"/>
                <c:pt idx="0">
                  <c:v>3.5513000000000001E-14</c:v>
                </c:pt>
                <c:pt idx="1">
                  <c:v>4.3856700000000003E-14</c:v>
                </c:pt>
                <c:pt idx="2">
                  <c:v>4.9696900000000002E-14</c:v>
                </c:pt>
                <c:pt idx="3">
                  <c:v>5.4334E-14</c:v>
                </c:pt>
                <c:pt idx="4">
                  <c:v>5.8308200000000002E-14</c:v>
                </c:pt>
                <c:pt idx="5">
                  <c:v>6.1670099999999998E-14</c:v>
                </c:pt>
                <c:pt idx="6">
                  <c:v>6.4743099999999995E-14</c:v>
                </c:pt>
                <c:pt idx="7">
                  <c:v>6.7543999999999995E-14</c:v>
                </c:pt>
                <c:pt idx="8">
                  <c:v>7.0155300000000001E-14</c:v>
                </c:pt>
                <c:pt idx="9">
                  <c:v>7.2587300000000003E-14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93024"/>
        <c:axId val="68621056"/>
      </c:lineChart>
      <c:catAx>
        <c:axId val="6579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68621056"/>
        <c:crosses val="autoZero"/>
        <c:auto val="1"/>
        <c:lblAlgn val="ctr"/>
        <c:lblOffset val="100"/>
        <c:noMultiLvlLbl val="0"/>
      </c:catAx>
      <c:valAx>
        <c:axId val="686210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579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Capacitances!$A$23:$A$32</c:f>
              <c:strCache>
                <c:ptCount val="10"/>
                <c:pt idx="0">
                  <c:v>l=10</c:v>
                </c:pt>
                <c:pt idx="1">
                  <c:v>l=20</c:v>
                </c:pt>
                <c:pt idx="2">
                  <c:v>l=30</c:v>
                </c:pt>
                <c:pt idx="3">
                  <c:v>l=40</c:v>
                </c:pt>
                <c:pt idx="4">
                  <c:v>l=50</c:v>
                </c:pt>
                <c:pt idx="5">
                  <c:v>l=60</c:v>
                </c:pt>
                <c:pt idx="6">
                  <c:v>l=70</c:v>
                </c:pt>
                <c:pt idx="7">
                  <c:v>l=80</c:v>
                </c:pt>
                <c:pt idx="8">
                  <c:v>l=90</c:v>
                </c:pt>
                <c:pt idx="9">
                  <c:v>l=100</c:v>
                </c:pt>
              </c:strCache>
            </c:strRef>
          </c:cat>
          <c:val>
            <c:numRef>
              <c:f>Capacitances!$B$23:$B$32</c:f>
              <c:numCache>
                <c:formatCode>0.00E+00</c:formatCode>
                <c:ptCount val="10"/>
                <c:pt idx="0">
                  <c:v>3.54973E-14</c:v>
                </c:pt>
                <c:pt idx="1">
                  <c:v>4.3846300000000001E-14</c:v>
                </c:pt>
                <c:pt idx="2">
                  <c:v>4.9731000000000003E-14</c:v>
                </c:pt>
                <c:pt idx="3">
                  <c:v>5.4420699999999997E-14</c:v>
                </c:pt>
                <c:pt idx="4">
                  <c:v>5.83753E-14</c:v>
                </c:pt>
                <c:pt idx="5">
                  <c:v>6.1855399999999996E-14</c:v>
                </c:pt>
                <c:pt idx="6">
                  <c:v>6.4977799999999997E-14</c:v>
                </c:pt>
                <c:pt idx="7">
                  <c:v>6.7879099999999995E-14</c:v>
                </c:pt>
                <c:pt idx="8">
                  <c:v>7.0575300000000001E-14</c:v>
                </c:pt>
                <c:pt idx="9">
                  <c:v>7.3130200000000002E-14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41536"/>
        <c:axId val="68643072"/>
      </c:lineChart>
      <c:catAx>
        <c:axId val="6864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68643072"/>
        <c:crosses val="autoZero"/>
        <c:auto val="1"/>
        <c:lblAlgn val="ctr"/>
        <c:lblOffset val="100"/>
        <c:noMultiLvlLbl val="0"/>
      </c:catAx>
      <c:valAx>
        <c:axId val="686430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864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Capacitances!$A$15:$A$20</c:f>
              <c:strCache>
                <c:ptCount val="6"/>
                <c:pt idx="0">
                  <c:v>r=5</c:v>
                </c:pt>
                <c:pt idx="1">
                  <c:v>r=10</c:v>
                </c:pt>
                <c:pt idx="2">
                  <c:v>r=15</c:v>
                </c:pt>
                <c:pt idx="3">
                  <c:v>r=20</c:v>
                </c:pt>
                <c:pt idx="4">
                  <c:v>r=25</c:v>
                </c:pt>
                <c:pt idx="5">
                  <c:v>r=29</c:v>
                </c:pt>
              </c:strCache>
            </c:strRef>
          </c:cat>
          <c:val>
            <c:numRef>
              <c:f>Capacitances!$B$15:$B$20</c:f>
              <c:numCache>
                <c:formatCode>0.00E+00</c:formatCode>
                <c:ptCount val="6"/>
                <c:pt idx="0">
                  <c:v>6.1720000000000001E-14</c:v>
                </c:pt>
                <c:pt idx="1">
                  <c:v>6.1463999999999997E-14</c:v>
                </c:pt>
                <c:pt idx="2">
                  <c:v>6.1125899999999994E-14</c:v>
                </c:pt>
                <c:pt idx="3">
                  <c:v>6.0706000000000002E-14</c:v>
                </c:pt>
                <c:pt idx="4">
                  <c:v>6.0221000000000004E-14</c:v>
                </c:pt>
                <c:pt idx="5">
                  <c:v>5.9773400000000001E-14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59072"/>
        <c:axId val="68660608"/>
      </c:lineChart>
      <c:catAx>
        <c:axId val="6865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68660608"/>
        <c:crosses val="autoZero"/>
        <c:auto val="1"/>
        <c:lblAlgn val="ctr"/>
        <c:lblOffset val="100"/>
        <c:noMultiLvlLbl val="0"/>
      </c:catAx>
      <c:valAx>
        <c:axId val="686606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865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Capacitances!$B$96:$B$101</c:f>
              <c:numCache>
                <c:formatCode>0.00E+00</c:formatCode>
                <c:ptCount val="6"/>
                <c:pt idx="0">
                  <c:v>4.7172999999999999E-14</c:v>
                </c:pt>
                <c:pt idx="1">
                  <c:v>5.8637900000000003E-14</c:v>
                </c:pt>
                <c:pt idx="2">
                  <c:v>7.0343899999999998E-14</c:v>
                </c:pt>
                <c:pt idx="3">
                  <c:v>8.2385100000000002E-14</c:v>
                </c:pt>
                <c:pt idx="4">
                  <c:v>9.466854E-14</c:v>
                </c:pt>
                <c:pt idx="5">
                  <c:v>1.0740223E-13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58496"/>
        <c:axId val="78889728"/>
      </c:lineChart>
      <c:catAx>
        <c:axId val="7885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78889728"/>
        <c:crosses val="autoZero"/>
        <c:auto val="1"/>
        <c:lblAlgn val="ctr"/>
        <c:lblOffset val="100"/>
        <c:noMultiLvlLbl val="0"/>
      </c:catAx>
      <c:valAx>
        <c:axId val="788897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885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71</xdr:row>
      <xdr:rowOff>142875</xdr:rowOff>
    </xdr:from>
    <xdr:to>
      <xdr:col>9</xdr:col>
      <xdr:colOff>28574</xdr:colOff>
      <xdr:row>81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371474</xdr:colOff>
      <xdr:row>82</xdr:row>
      <xdr:rowOff>114300</xdr:rowOff>
    </xdr:from>
    <xdr:to>
      <xdr:col>8</xdr:col>
      <xdr:colOff>609599</xdr:colOff>
      <xdr:row>93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390525</xdr:colOff>
      <xdr:row>60</xdr:row>
      <xdr:rowOff>47625</xdr:rowOff>
    </xdr:from>
    <xdr:to>
      <xdr:col>8</xdr:col>
      <xdr:colOff>485775</xdr:colOff>
      <xdr:row>69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438150</xdr:colOff>
      <xdr:row>47</xdr:row>
      <xdr:rowOff>0</xdr:rowOff>
    </xdr:from>
    <xdr:to>
      <xdr:col>9</xdr:col>
      <xdr:colOff>95250</xdr:colOff>
      <xdr:row>56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409575</xdr:colOff>
      <xdr:row>34</xdr:row>
      <xdr:rowOff>57149</xdr:rowOff>
    </xdr:from>
    <xdr:to>
      <xdr:col>9</xdr:col>
      <xdr:colOff>95250</xdr:colOff>
      <xdr:row>44</xdr:row>
      <xdr:rowOff>66674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495300</xdr:colOff>
      <xdr:row>22</xdr:row>
      <xdr:rowOff>152399</xdr:rowOff>
    </xdr:from>
    <xdr:to>
      <xdr:col>9</xdr:col>
      <xdr:colOff>38100</xdr:colOff>
      <xdr:row>32</xdr:row>
      <xdr:rowOff>47624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495300</xdr:colOff>
      <xdr:row>13</xdr:row>
      <xdr:rowOff>9524</xdr:rowOff>
    </xdr:from>
    <xdr:to>
      <xdr:col>9</xdr:col>
      <xdr:colOff>247650</xdr:colOff>
      <xdr:row>20</xdr:row>
      <xdr:rowOff>171449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895349</xdr:colOff>
      <xdr:row>94</xdr:row>
      <xdr:rowOff>66675</xdr:rowOff>
    </xdr:from>
    <xdr:to>
      <xdr:col>7</xdr:col>
      <xdr:colOff>95249</xdr:colOff>
      <xdr:row>102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B10" sqref="B10"/>
    </sheetView>
  </sheetViews>
  <sheetFormatPr defaultRowHeight="15" x14ac:dyDescent="0.25"/>
  <cols>
    <col min="1" max="1" width="17.140625" customWidth="1"/>
    <col min="2" max="2" width="29.7109375" customWidth="1"/>
    <col min="3" max="3" width="17" customWidth="1"/>
    <col min="4" max="4" width="16.28515625" customWidth="1"/>
    <col min="5" max="5" width="16.5703125" customWidth="1"/>
    <col min="7" max="7" width="29.42578125" customWidth="1"/>
    <col min="8" max="8" width="26.140625" customWidth="1"/>
    <col min="9" max="9" width="18.7109375" customWidth="1"/>
    <col min="11" max="11" width="29.42578125" customWidth="1"/>
    <col min="12" max="12" width="45.85546875" customWidth="1"/>
    <col min="13" max="13" width="39.140625" customWidth="1"/>
    <col min="14" max="14" width="39.28515625" customWidth="1"/>
    <col min="15" max="15" width="41.5703125" customWidth="1"/>
  </cols>
  <sheetData>
    <row r="1" spans="1:16" x14ac:dyDescent="0.25">
      <c r="B1" t="s">
        <v>0</v>
      </c>
      <c r="C1" t="s">
        <v>10</v>
      </c>
      <c r="D1" t="s">
        <v>11</v>
      </c>
      <c r="E1" t="s">
        <v>12</v>
      </c>
      <c r="G1" t="s">
        <v>23</v>
      </c>
      <c r="H1" t="s">
        <v>24</v>
      </c>
      <c r="I1" t="s">
        <v>22</v>
      </c>
      <c r="K1" t="s">
        <v>27</v>
      </c>
      <c r="L1" t="s">
        <v>41</v>
      </c>
      <c r="M1" t="s">
        <v>33</v>
      </c>
      <c r="N1" t="s">
        <v>35</v>
      </c>
      <c r="O1" t="s">
        <v>42</v>
      </c>
      <c r="P1" t="s">
        <v>36</v>
      </c>
    </row>
    <row r="2" spans="1:16" x14ac:dyDescent="0.25">
      <c r="A2" t="s">
        <v>1</v>
      </c>
      <c r="B2" s="1">
        <v>7.4E-14</v>
      </c>
      <c r="C2" s="1">
        <v>4.7199999999999997E-14</v>
      </c>
      <c r="D2" s="1">
        <v>5.8599999999999998E-14</v>
      </c>
      <c r="E2" s="1">
        <v>7.0300000000000001E-14</v>
      </c>
      <c r="G2" s="1">
        <v>5.9999999999999997E-14</v>
      </c>
      <c r="H2" s="1">
        <v>5.9999999999999997E-14</v>
      </c>
      <c r="I2" s="1">
        <v>5.9999999999999997E-14</v>
      </c>
      <c r="K2" s="1">
        <v>7.8800000000000002E-14</v>
      </c>
      <c r="L2" s="1">
        <v>5.9999999999999997E-14</v>
      </c>
      <c r="M2" s="1">
        <v>5.9999999999999997E-14</v>
      </c>
      <c r="N2" s="1">
        <v>5.9999999999999997E-14</v>
      </c>
      <c r="O2" s="1">
        <v>5.9999999999999997E-14</v>
      </c>
      <c r="P2" s="1">
        <v>5.9999999999999997E-14</v>
      </c>
    </row>
    <row r="3" spans="1:16" x14ac:dyDescent="0.25">
      <c r="A3" t="s">
        <v>2</v>
      </c>
      <c r="B3">
        <v>14</v>
      </c>
      <c r="C3">
        <v>14</v>
      </c>
      <c r="D3">
        <v>13.95</v>
      </c>
      <c r="E3">
        <v>13.85</v>
      </c>
      <c r="G3">
        <v>14.14</v>
      </c>
      <c r="H3">
        <v>14.14</v>
      </c>
      <c r="I3">
        <v>14.14</v>
      </c>
      <c r="K3">
        <v>23</v>
      </c>
      <c r="L3">
        <v>14.1411</v>
      </c>
      <c r="M3">
        <v>14.141299999999999</v>
      </c>
      <c r="N3">
        <v>14.14</v>
      </c>
      <c r="O3">
        <v>14.141400000000001</v>
      </c>
      <c r="P3">
        <v>14.14</v>
      </c>
    </row>
    <row r="4" spans="1:16" x14ac:dyDescent="0.25">
      <c r="A4" t="s">
        <v>3</v>
      </c>
      <c r="B4" s="1">
        <v>5.88E-12</v>
      </c>
      <c r="C4" s="1">
        <v>4.6200000000000001E-12</v>
      </c>
      <c r="D4" s="1">
        <v>5.7000000000000003E-12</v>
      </c>
      <c r="E4" s="1">
        <v>6.74E-12</v>
      </c>
      <c r="G4" s="1">
        <v>5.9982E-12</v>
      </c>
      <c r="H4" s="1">
        <v>5.9982E-12</v>
      </c>
      <c r="I4" s="1">
        <v>5.9982E-12</v>
      </c>
      <c r="L4" s="1">
        <v>5.9991000000000002E-12</v>
      </c>
    </row>
    <row r="5" spans="1:16" x14ac:dyDescent="0.25">
      <c r="A5" t="s">
        <v>4</v>
      </c>
      <c r="B5" s="1">
        <v>1.8700000000000001E-16</v>
      </c>
      <c r="C5" s="1">
        <v>3.1199999999999999E-16</v>
      </c>
      <c r="D5" s="1">
        <v>2.7400000000000001E-16</v>
      </c>
      <c r="E5" s="1">
        <v>3.8199999999999999E-16</v>
      </c>
      <c r="G5" s="1">
        <v>1.1200000000000001E-15</v>
      </c>
      <c r="H5" s="1">
        <v>6.5351000000000004E-16</v>
      </c>
      <c r="I5" s="1">
        <v>4.2444E-16</v>
      </c>
      <c r="L5" s="1">
        <v>1.1104000000000001E-15</v>
      </c>
    </row>
    <row r="6" spans="1:16" x14ac:dyDescent="0.25">
      <c r="A6" t="s">
        <v>5</v>
      </c>
      <c r="B6" s="1">
        <v>1.7899999999999999E-15</v>
      </c>
      <c r="C6" s="1">
        <v>2.5300000000000001E-15</v>
      </c>
      <c r="D6" s="1">
        <v>2.94E-15</v>
      </c>
      <c r="E6" s="1">
        <v>4.0499999999999999E-15</v>
      </c>
      <c r="G6" s="1">
        <v>9.7100000000000004E-15</v>
      </c>
      <c r="H6" s="1">
        <v>5.8204999999999998E-15</v>
      </c>
      <c r="I6" s="1">
        <v>3.3599E-15</v>
      </c>
      <c r="L6" s="1">
        <v>9.6884999999999996E-15</v>
      </c>
    </row>
    <row r="7" spans="1:16" x14ac:dyDescent="0.25">
      <c r="A7" t="s">
        <v>6</v>
      </c>
      <c r="B7" s="1">
        <v>5.34E-16</v>
      </c>
      <c r="C7" s="1">
        <v>8.9599999999999997E-16</v>
      </c>
      <c r="D7" s="1">
        <v>9.6799999999999995E-16</v>
      </c>
      <c r="E7" s="1">
        <v>1.2800000000000001E-15</v>
      </c>
      <c r="G7" s="1">
        <v>2.96E-15</v>
      </c>
      <c r="H7" s="1">
        <v>1.7552999999999999E-15</v>
      </c>
      <c r="I7" s="1">
        <v>1.0892E-15</v>
      </c>
      <c r="L7" s="1">
        <v>2.9612000000000001E-15</v>
      </c>
    </row>
    <row r="8" spans="1:16" x14ac:dyDescent="0.25">
      <c r="A8" t="s">
        <v>7</v>
      </c>
      <c r="B8" s="1">
        <v>3.18E-5</v>
      </c>
      <c r="C8" s="1">
        <v>6.7399999999999998E-5</v>
      </c>
      <c r="D8" s="1">
        <v>4.8000000000000001E-5</v>
      </c>
      <c r="E8" s="1">
        <v>5.66E-5</v>
      </c>
      <c r="G8" s="1">
        <v>1.8599999999999999E-4</v>
      </c>
      <c r="H8" s="1">
        <v>1.0895000000000001E-4</v>
      </c>
      <c r="I8" s="1">
        <v>7.0760999999999996E-5</v>
      </c>
      <c r="L8" s="1">
        <v>1.851E-4</v>
      </c>
      <c r="M8" s="1">
        <v>8.6194999999999997E-5</v>
      </c>
      <c r="N8" s="1">
        <v>5.0957E-5</v>
      </c>
      <c r="O8" s="1">
        <v>1.3553999999999999E-4</v>
      </c>
      <c r="P8" s="1">
        <v>7.5575999999999996E-5</v>
      </c>
    </row>
    <row r="9" spans="1:16" x14ac:dyDescent="0.25">
      <c r="A9" t="s">
        <v>8</v>
      </c>
      <c r="B9" s="1">
        <v>3.0499999999999999E-4</v>
      </c>
      <c r="C9" s="1">
        <v>5.4600000000000004E-4</v>
      </c>
      <c r="D9" s="1">
        <v>5.1599999999999997E-4</v>
      </c>
      <c r="E9" s="1">
        <v>6.0099999999999997E-4</v>
      </c>
      <c r="G9" s="1">
        <v>1.6000000000000001E-3</v>
      </c>
      <c r="H9" s="1">
        <v>9.7369999999999998E-4</v>
      </c>
      <c r="I9" s="1">
        <v>5.6015000000000004E-4</v>
      </c>
      <c r="L9" s="1">
        <v>1.6000000000000001E-3</v>
      </c>
      <c r="M9" s="1">
        <v>8.4548999999999996E-4</v>
      </c>
      <c r="N9" s="1">
        <v>5.1272999999999998E-4</v>
      </c>
      <c r="O9" s="1">
        <v>1.2999999999999999E-3</v>
      </c>
      <c r="P9" s="1">
        <v>7.3333000000000003E-4</v>
      </c>
    </row>
    <row r="10" spans="1:16" x14ac:dyDescent="0.25">
      <c r="A10" t="s">
        <v>9</v>
      </c>
      <c r="B10" s="1">
        <v>9.0799999999999998E-5</v>
      </c>
      <c r="C10" s="1">
        <v>1.94E-4</v>
      </c>
      <c r="D10" s="1">
        <v>1.7000000000000001E-4</v>
      </c>
      <c r="E10" s="1">
        <v>1.9000000000000001E-4</v>
      </c>
      <c r="G10" s="1">
        <v>4.9399999999999997E-4</v>
      </c>
      <c r="H10" s="1">
        <v>2.9263999999999999E-4</v>
      </c>
      <c r="I10" s="1">
        <v>1.8159E-4</v>
      </c>
      <c r="L10" s="1">
        <v>4.9359999999999996E-4</v>
      </c>
      <c r="M10" s="1">
        <v>2.6585999999999998E-4</v>
      </c>
      <c r="N10" s="1">
        <v>1.6066E-4</v>
      </c>
      <c r="O10" s="1">
        <v>40.1235</v>
      </c>
      <c r="P10" s="1">
        <v>2.4617999999999998E-4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abSelected="1" topLeftCell="A34" workbookViewId="0">
      <pane xSplit="1" topLeftCell="B1" activePane="topRight" state="frozen"/>
      <selection activeCell="A16" sqref="A16"/>
      <selection pane="topRight" activeCell="M26" sqref="M26"/>
    </sheetView>
  </sheetViews>
  <sheetFormatPr defaultRowHeight="15" x14ac:dyDescent="0.25"/>
  <cols>
    <col min="1" max="1" width="51" customWidth="1"/>
    <col min="2" max="2" width="23.28515625" customWidth="1"/>
    <col min="3" max="4" width="25.5703125" customWidth="1"/>
    <col min="5" max="5" width="14.85546875" customWidth="1"/>
    <col min="8" max="8" width="10" customWidth="1"/>
    <col min="9" max="9" width="16" customWidth="1"/>
    <col min="10" max="10" width="10.85546875" customWidth="1"/>
    <col min="11" max="11" width="19.140625" customWidth="1"/>
    <col min="12" max="12" width="17.5703125" customWidth="1"/>
    <col min="13" max="13" width="25" customWidth="1"/>
    <col min="14" max="14" width="26.28515625" customWidth="1"/>
    <col min="15" max="15" width="16.85546875" customWidth="1"/>
  </cols>
  <sheetData>
    <row r="1" spans="1:6" x14ac:dyDescent="0.25">
      <c r="A1" t="s">
        <v>13</v>
      </c>
    </row>
    <row r="3" spans="1:6" x14ac:dyDescent="0.25">
      <c r="A3" t="s">
        <v>14</v>
      </c>
      <c r="F3" t="s">
        <v>15</v>
      </c>
    </row>
    <row r="4" spans="1:6" x14ac:dyDescent="0.25">
      <c r="A4" t="s">
        <v>16</v>
      </c>
      <c r="C4">
        <v>14.14</v>
      </c>
    </row>
    <row r="5" spans="1:6" x14ac:dyDescent="0.25">
      <c r="A5" t="s">
        <v>17</v>
      </c>
      <c r="C5">
        <v>14.14</v>
      </c>
    </row>
    <row r="6" spans="1:6" x14ac:dyDescent="0.25">
      <c r="A6" t="s">
        <v>18</v>
      </c>
      <c r="C6" t="s">
        <v>19</v>
      </c>
    </row>
    <row r="7" spans="1:6" x14ac:dyDescent="0.25">
      <c r="A7" t="s">
        <v>20</v>
      </c>
      <c r="C7">
        <v>14.14</v>
      </c>
    </row>
    <row r="8" spans="1:6" x14ac:dyDescent="0.25">
      <c r="A8" t="s">
        <v>21</v>
      </c>
      <c r="C8" t="s">
        <v>19</v>
      </c>
    </row>
    <row r="10" spans="1:6" x14ac:dyDescent="0.25">
      <c r="A10" t="s">
        <v>22</v>
      </c>
      <c r="C10">
        <v>14.14</v>
      </c>
    </row>
    <row r="11" spans="1:6" x14ac:dyDescent="0.25">
      <c r="A11" t="s">
        <v>23</v>
      </c>
      <c r="C11">
        <v>14.14</v>
      </c>
    </row>
    <row r="12" spans="1:6" x14ac:dyDescent="0.25">
      <c r="A12" t="s">
        <v>24</v>
      </c>
      <c r="B12">
        <v>14.14</v>
      </c>
    </row>
    <row r="14" spans="1:6" x14ac:dyDescent="0.25">
      <c r="A14" t="s">
        <v>25</v>
      </c>
      <c r="E14">
        <v>13.97</v>
      </c>
    </row>
    <row r="15" spans="1:6" x14ac:dyDescent="0.25">
      <c r="A15" t="s">
        <v>26</v>
      </c>
      <c r="C15">
        <v>13.95</v>
      </c>
    </row>
    <row r="17" spans="1:15" x14ac:dyDescent="0.25">
      <c r="A17" t="s">
        <v>0</v>
      </c>
      <c r="C17">
        <v>14.14</v>
      </c>
    </row>
    <row r="19" spans="1:15" x14ac:dyDescent="0.25">
      <c r="A19" s="10" t="s">
        <v>134</v>
      </c>
    </row>
    <row r="20" spans="1:15" ht="15.75" thickBot="1" x14ac:dyDescent="0.3">
      <c r="A20" s="6" t="s">
        <v>54</v>
      </c>
      <c r="B20" s="6" t="s">
        <v>66</v>
      </c>
      <c r="C20" s="6" t="s">
        <v>64</v>
      </c>
      <c r="D20" s="6" t="s">
        <v>135</v>
      </c>
      <c r="E20" s="6" t="s">
        <v>65</v>
      </c>
      <c r="F20" s="6" t="s">
        <v>51</v>
      </c>
      <c r="G20" s="6" t="s">
        <v>52</v>
      </c>
      <c r="H20" s="6" t="s">
        <v>53</v>
      </c>
      <c r="I20" s="6" t="s">
        <v>67</v>
      </c>
      <c r="J20" s="6" t="s">
        <v>59</v>
      </c>
      <c r="K20" s="6" t="s">
        <v>61</v>
      </c>
      <c r="L20" s="6" t="s">
        <v>60</v>
      </c>
      <c r="M20" s="6" t="s">
        <v>62</v>
      </c>
      <c r="N20" s="6" t="s">
        <v>63</v>
      </c>
      <c r="O20" s="6" t="s">
        <v>131</v>
      </c>
    </row>
    <row r="21" spans="1:15" x14ac:dyDescent="0.25">
      <c r="A21" s="5" t="s">
        <v>34</v>
      </c>
      <c r="J21" s="3" t="s">
        <v>58</v>
      </c>
      <c r="K21" s="3"/>
    </row>
    <row r="22" spans="1:15" x14ac:dyDescent="0.25">
      <c r="A22" t="s">
        <v>41</v>
      </c>
      <c r="B22">
        <v>14.1411</v>
      </c>
      <c r="C22">
        <v>6.5469999999999997</v>
      </c>
      <c r="D22" s="1">
        <v>1E-8</v>
      </c>
      <c r="E22" s="1">
        <v>5.9999999999999997E-14</v>
      </c>
      <c r="F22" s="1">
        <v>1.851E-4</v>
      </c>
      <c r="G22" s="1">
        <v>1.6000000000000001E-3</v>
      </c>
      <c r="H22" s="1">
        <v>4.9359999999999996E-4</v>
      </c>
      <c r="I22" s="1">
        <f>SUM(F22:H22)</f>
        <v>2.2786999999999998E-3</v>
      </c>
      <c r="J22" s="2">
        <v>5</v>
      </c>
      <c r="K22" s="4">
        <v>5</v>
      </c>
      <c r="L22" s="4">
        <v>87</v>
      </c>
      <c r="M22">
        <v>20</v>
      </c>
      <c r="N22">
        <v>2.5</v>
      </c>
      <c r="O22">
        <v>1242502</v>
      </c>
    </row>
    <row r="23" spans="1:15" x14ac:dyDescent="0.25">
      <c r="A23" t="s">
        <v>33</v>
      </c>
      <c r="B23">
        <v>14.141299999999999</v>
      </c>
      <c r="C23">
        <v>6.5612000000000004</v>
      </c>
      <c r="D23" s="1">
        <v>1E-8</v>
      </c>
      <c r="E23" s="1">
        <v>5.9999999999999997E-14</v>
      </c>
      <c r="F23" s="1">
        <v>8.6194999999999997E-5</v>
      </c>
      <c r="G23" s="1">
        <v>8.4548999999999996E-4</v>
      </c>
      <c r="H23" s="1">
        <v>2.6585999999999998E-4</v>
      </c>
      <c r="I23" s="1">
        <f>SUM(F23:H23)</f>
        <v>1.1975449999999999E-3</v>
      </c>
      <c r="J23" s="2">
        <v>5</v>
      </c>
      <c r="K23" s="4">
        <v>10</v>
      </c>
      <c r="L23" s="4">
        <v>76</v>
      </c>
      <c r="M23">
        <v>20</v>
      </c>
      <c r="N23">
        <v>5</v>
      </c>
      <c r="O23">
        <v>789156</v>
      </c>
    </row>
    <row r="24" spans="1:15" x14ac:dyDescent="0.25">
      <c r="A24" t="s">
        <v>169</v>
      </c>
      <c r="B24">
        <v>14.141299999999999</v>
      </c>
      <c r="C24">
        <v>6.5648</v>
      </c>
      <c r="D24" s="1">
        <v>1E-8</v>
      </c>
      <c r="E24" s="1"/>
      <c r="F24" s="1"/>
      <c r="G24" s="1"/>
      <c r="H24" s="1"/>
      <c r="I24" s="1"/>
      <c r="J24" s="2"/>
      <c r="K24" s="4"/>
      <c r="L24" s="4"/>
      <c r="O24">
        <v>1179186</v>
      </c>
    </row>
    <row r="25" spans="1:15" x14ac:dyDescent="0.25">
      <c r="A25" t="s">
        <v>35</v>
      </c>
      <c r="B25">
        <v>14.14</v>
      </c>
      <c r="C25">
        <v>6.5309999999999997</v>
      </c>
      <c r="D25" s="1">
        <v>1E-8</v>
      </c>
      <c r="E25" s="1">
        <v>5.9999999999999997E-14</v>
      </c>
      <c r="F25" s="7">
        <v>5.0957E-5</v>
      </c>
      <c r="G25" s="7">
        <v>5.1272999999999998E-4</v>
      </c>
      <c r="H25" s="7">
        <v>1.6066E-4</v>
      </c>
      <c r="I25" s="7">
        <f>SUM(F25:H25)</f>
        <v>7.2434699999999997E-4</v>
      </c>
      <c r="J25" s="2">
        <v>5</v>
      </c>
      <c r="K25" s="4">
        <v>20</v>
      </c>
      <c r="L25" s="4">
        <v>56</v>
      </c>
      <c r="M25">
        <v>20</v>
      </c>
      <c r="N25">
        <v>10</v>
      </c>
      <c r="O25">
        <v>688893</v>
      </c>
    </row>
    <row r="26" spans="1:15" x14ac:dyDescent="0.25">
      <c r="A26" t="s">
        <v>167</v>
      </c>
      <c r="B26">
        <v>14.141400000000001</v>
      </c>
      <c r="C26">
        <v>6.5324999999999998</v>
      </c>
      <c r="D26" s="1">
        <v>1E-8</v>
      </c>
      <c r="E26" s="1"/>
      <c r="J26" s="2"/>
      <c r="K26" s="4">
        <v>20</v>
      </c>
      <c r="L26" s="4">
        <v>56</v>
      </c>
      <c r="O26">
        <v>1.2019169999999999</v>
      </c>
    </row>
    <row r="27" spans="1:15" x14ac:dyDescent="0.25">
      <c r="A27" t="s">
        <v>42</v>
      </c>
      <c r="B27">
        <v>14.141400000000001</v>
      </c>
      <c r="C27">
        <v>6.6116000000000001</v>
      </c>
      <c r="D27" s="1">
        <v>1E-8</v>
      </c>
      <c r="E27" s="1">
        <v>5.9999999999999997E-14</v>
      </c>
      <c r="F27" s="1">
        <v>1.3553999999999999E-4</v>
      </c>
      <c r="G27" s="1">
        <v>1.2999999999999999E-3</v>
      </c>
      <c r="H27" s="1">
        <v>4.1235000000000002E-4</v>
      </c>
      <c r="I27" s="1">
        <f>SUM(F27:H27)</f>
        <v>1.84789E-3</v>
      </c>
      <c r="J27" s="2">
        <v>10</v>
      </c>
      <c r="K27" s="4">
        <v>5</v>
      </c>
      <c r="L27" s="4">
        <v>36</v>
      </c>
      <c r="M27">
        <v>20</v>
      </c>
      <c r="N27">
        <v>2.5</v>
      </c>
      <c r="O27">
        <v>660464</v>
      </c>
    </row>
    <row r="28" spans="1:15" x14ac:dyDescent="0.25">
      <c r="A28" t="s">
        <v>168</v>
      </c>
      <c r="B28">
        <v>14.141400000000001</v>
      </c>
      <c r="C28">
        <v>6.6204000000000001</v>
      </c>
      <c r="D28" s="1">
        <v>1E-8</v>
      </c>
      <c r="E28" s="1"/>
      <c r="F28" s="1"/>
      <c r="G28" s="1"/>
      <c r="H28" s="1"/>
      <c r="I28" s="1"/>
      <c r="J28" s="2"/>
      <c r="K28" s="4">
        <v>5</v>
      </c>
      <c r="L28" s="4">
        <v>36</v>
      </c>
      <c r="O28">
        <v>997800</v>
      </c>
    </row>
    <row r="29" spans="1:15" x14ac:dyDescent="0.25">
      <c r="A29" t="s">
        <v>36</v>
      </c>
      <c r="B29">
        <v>14.14</v>
      </c>
      <c r="C29">
        <v>6.5195999999999996</v>
      </c>
      <c r="D29" s="1">
        <v>1E-8</v>
      </c>
      <c r="E29" s="1">
        <v>5.9999999999999997E-14</v>
      </c>
      <c r="F29" s="1">
        <v>7.5575999999999996E-5</v>
      </c>
      <c r="G29" s="1">
        <v>7.3333000000000003E-4</v>
      </c>
      <c r="H29" s="1">
        <v>2.4617999999999998E-4</v>
      </c>
      <c r="I29" s="1">
        <f>SUM(F29:H29)</f>
        <v>1.055086E-3</v>
      </c>
      <c r="J29" s="2">
        <v>10</v>
      </c>
      <c r="K29" s="4">
        <v>10</v>
      </c>
      <c r="L29" s="4">
        <v>26</v>
      </c>
      <c r="M29">
        <v>20</v>
      </c>
      <c r="N29">
        <v>5</v>
      </c>
      <c r="O29">
        <v>1051136</v>
      </c>
    </row>
    <row r="30" spans="1:15" x14ac:dyDescent="0.25">
      <c r="J30" s="2"/>
      <c r="K30" s="2"/>
    </row>
    <row r="31" spans="1:15" x14ac:dyDescent="0.25">
      <c r="J31" s="2"/>
      <c r="K31" s="2"/>
    </row>
    <row r="32" spans="1:15" x14ac:dyDescent="0.25">
      <c r="A32" s="5" t="s">
        <v>37</v>
      </c>
      <c r="J32" s="2"/>
      <c r="K32" s="2"/>
    </row>
    <row r="33" spans="1:15" x14ac:dyDescent="0.25">
      <c r="A33" t="s">
        <v>55</v>
      </c>
      <c r="B33">
        <v>14.141400000000001</v>
      </c>
      <c r="C33">
        <v>6.5044000000000004</v>
      </c>
      <c r="E33" s="1">
        <v>6.3499999999999994E-14</v>
      </c>
      <c r="F33" s="1">
        <v>5.7122E-5</v>
      </c>
      <c r="G33" s="1">
        <v>5.3123000000000005E-4</v>
      </c>
      <c r="H33" s="1">
        <v>1.784E-4</v>
      </c>
      <c r="I33" s="1">
        <f>SUM(F33:H33)</f>
        <v>7.667520000000001E-4</v>
      </c>
      <c r="J33" s="2">
        <v>5</v>
      </c>
      <c r="K33" s="2">
        <v>20</v>
      </c>
      <c r="L33" s="2">
        <v>56</v>
      </c>
      <c r="M33" s="3">
        <v>10</v>
      </c>
      <c r="N33" s="2">
        <v>10</v>
      </c>
      <c r="O33" s="2">
        <v>702518</v>
      </c>
    </row>
    <row r="34" spans="1:15" x14ac:dyDescent="0.25">
      <c r="A34" t="s">
        <v>56</v>
      </c>
      <c r="B34">
        <v>14.141299999999999</v>
      </c>
      <c r="C34">
        <v>6.5035999999999996</v>
      </c>
      <c r="E34" s="1">
        <v>5.9700000000000001E-14</v>
      </c>
      <c r="F34" s="7">
        <v>6.1889000000000003E-5</v>
      </c>
      <c r="G34" s="7">
        <v>5.4920000000000001E-4</v>
      </c>
      <c r="H34" s="7">
        <v>1.7187999999999999E-4</v>
      </c>
      <c r="I34" s="7">
        <f>SUM(F34:H34)</f>
        <v>7.82969E-4</v>
      </c>
      <c r="J34" s="2">
        <v>5</v>
      </c>
      <c r="K34" s="2">
        <v>20</v>
      </c>
      <c r="L34" s="2">
        <v>56</v>
      </c>
      <c r="M34" s="3">
        <v>20</v>
      </c>
      <c r="N34" s="2">
        <v>10</v>
      </c>
      <c r="O34" s="2">
        <v>886630</v>
      </c>
    </row>
    <row r="35" spans="1:15" x14ac:dyDescent="0.25">
      <c r="A35" t="s">
        <v>57</v>
      </c>
      <c r="B35">
        <v>14.141400000000001</v>
      </c>
      <c r="C35">
        <v>6.5044000000000004</v>
      </c>
      <c r="E35" s="1">
        <v>5.6800000000000002E-14</v>
      </c>
      <c r="F35" s="1">
        <v>5.2184E-5</v>
      </c>
      <c r="G35" s="1">
        <v>5.0383999999999997E-4</v>
      </c>
      <c r="H35" s="1">
        <v>1.6097E-4</v>
      </c>
      <c r="I35" s="1">
        <f>SUM(F35:H35)</f>
        <v>7.1699399999999999E-4</v>
      </c>
      <c r="J35" s="2">
        <v>5</v>
      </c>
      <c r="K35" s="2">
        <v>20</v>
      </c>
      <c r="L35" s="2">
        <v>56</v>
      </c>
      <c r="M35" s="3">
        <v>50</v>
      </c>
      <c r="N35" s="2">
        <v>10</v>
      </c>
      <c r="O35" s="2">
        <v>789245</v>
      </c>
    </row>
    <row r="36" spans="1:15" x14ac:dyDescent="0.25">
      <c r="A36" t="s">
        <v>43</v>
      </c>
      <c r="B36">
        <v>14.141400000000001</v>
      </c>
      <c r="C36">
        <v>6.5019999999999998</v>
      </c>
      <c r="E36" s="1">
        <v>5.58E-14</v>
      </c>
      <c r="F36" s="1">
        <v>4.8152000000000002E-5</v>
      </c>
      <c r="G36" s="1">
        <v>4.9222000000000003E-4</v>
      </c>
      <c r="H36" s="1">
        <v>1.5393000000000001E-4</v>
      </c>
      <c r="I36" s="1">
        <f>SUM(F36:H36)</f>
        <v>6.9430200000000005E-4</v>
      </c>
      <c r="J36" s="2">
        <v>5</v>
      </c>
      <c r="K36" s="2">
        <v>20</v>
      </c>
      <c r="L36" s="2">
        <v>56</v>
      </c>
      <c r="M36" s="3">
        <v>100</v>
      </c>
      <c r="N36" s="2">
        <v>10</v>
      </c>
      <c r="O36" s="2">
        <v>670572</v>
      </c>
    </row>
    <row r="37" spans="1:15" x14ac:dyDescent="0.25">
      <c r="A37" t="s">
        <v>44</v>
      </c>
      <c r="B37">
        <v>14.141500000000001</v>
      </c>
      <c r="C37">
        <v>6.5031999999999996</v>
      </c>
      <c r="E37" s="1">
        <v>5.5400000000000002E-14</v>
      </c>
      <c r="F37" s="1">
        <v>5.0986000000000003E-5</v>
      </c>
      <c r="G37" s="1">
        <v>4.8979999999999998E-4</v>
      </c>
      <c r="H37" s="1">
        <v>1.5875000000000001E-4</v>
      </c>
      <c r="I37" s="1">
        <f>SUM(F37:H37)</f>
        <v>6.9953600000000006E-4</v>
      </c>
      <c r="J37" s="2">
        <v>5</v>
      </c>
      <c r="K37" s="2">
        <v>20</v>
      </c>
      <c r="L37" s="2">
        <v>56</v>
      </c>
      <c r="M37" s="3">
        <v>200</v>
      </c>
      <c r="N37" s="2">
        <v>10</v>
      </c>
      <c r="O37" s="2">
        <v>684785</v>
      </c>
    </row>
    <row r="38" spans="1:15" x14ac:dyDescent="0.25">
      <c r="J38" s="2"/>
      <c r="K38" s="2"/>
    </row>
    <row r="39" spans="1:15" x14ac:dyDescent="0.25">
      <c r="A39" s="5" t="s">
        <v>38</v>
      </c>
      <c r="J39" s="2"/>
      <c r="K39" s="2"/>
    </row>
    <row r="40" spans="1:15" x14ac:dyDescent="0.25">
      <c r="A40" t="s">
        <v>39</v>
      </c>
      <c r="B40">
        <v>14.141400000000001</v>
      </c>
      <c r="C40">
        <v>6.5743999999999998</v>
      </c>
      <c r="E40" s="1">
        <v>6.1700000000000005E-14</v>
      </c>
      <c r="F40" s="7">
        <v>5.1010000000000001E-5</v>
      </c>
      <c r="G40" s="7">
        <v>5.3839000000000003E-4</v>
      </c>
      <c r="H40" s="7">
        <v>1.7016000000000001E-4</v>
      </c>
      <c r="I40" s="7">
        <f>SUM(F40:H40)</f>
        <v>7.5956000000000005E-4</v>
      </c>
      <c r="J40" s="2">
        <v>5</v>
      </c>
      <c r="K40" s="2">
        <v>20</v>
      </c>
      <c r="L40" s="2">
        <v>56</v>
      </c>
      <c r="M40">
        <v>20</v>
      </c>
      <c r="N40" s="3">
        <v>1</v>
      </c>
      <c r="O40" s="11">
        <v>706509</v>
      </c>
    </row>
    <row r="41" spans="1:15" x14ac:dyDescent="0.25">
      <c r="A41" t="s">
        <v>165</v>
      </c>
      <c r="B41">
        <v>14.1412</v>
      </c>
      <c r="C41">
        <v>6.5819999999999999</v>
      </c>
      <c r="D41" s="1">
        <v>9.7170000000000003E-9</v>
      </c>
      <c r="E41" s="1"/>
      <c r="J41" s="2"/>
      <c r="K41" s="2"/>
      <c r="L41" s="2"/>
      <c r="N41" s="3">
        <v>1</v>
      </c>
      <c r="O41">
        <v>1105331</v>
      </c>
    </row>
    <row r="42" spans="1:15" x14ac:dyDescent="0.25">
      <c r="A42" t="s">
        <v>45</v>
      </c>
      <c r="B42">
        <v>14.1411</v>
      </c>
      <c r="C42">
        <v>6.5712000000000002</v>
      </c>
      <c r="E42" s="1">
        <v>6.1700000000000005E-14</v>
      </c>
      <c r="F42" s="1">
        <v>6.5668999999999998E-5</v>
      </c>
      <c r="G42" s="1">
        <v>5.9962999999999998E-4</v>
      </c>
      <c r="H42" s="1">
        <v>1.8195E-4</v>
      </c>
      <c r="I42" s="1">
        <f>SUM(F42:H42)</f>
        <v>8.4724900000000001E-4</v>
      </c>
      <c r="J42" s="2">
        <v>5</v>
      </c>
      <c r="K42" s="2">
        <v>20</v>
      </c>
      <c r="L42" s="2">
        <v>56</v>
      </c>
      <c r="M42">
        <v>20</v>
      </c>
      <c r="N42" s="3">
        <v>2</v>
      </c>
      <c r="O42">
        <v>1105979</v>
      </c>
    </row>
    <row r="43" spans="1:15" x14ac:dyDescent="0.25">
      <c r="A43" t="s">
        <v>46</v>
      </c>
      <c r="B43">
        <v>14.1412</v>
      </c>
      <c r="C43">
        <v>6.5784000000000002</v>
      </c>
      <c r="E43" s="1">
        <v>6.1500000000000003E-14</v>
      </c>
      <c r="F43" s="1">
        <v>6.6193999999999997E-5</v>
      </c>
      <c r="G43" s="1">
        <v>5.7569000000000001E-4</v>
      </c>
      <c r="H43" s="1">
        <v>1.7843000000000001E-4</v>
      </c>
      <c r="I43" s="1">
        <f>SUM(F43:H43)</f>
        <v>8.2031400000000005E-4</v>
      </c>
      <c r="J43" s="2">
        <v>5</v>
      </c>
      <c r="K43" s="2">
        <v>20</v>
      </c>
      <c r="L43" s="2">
        <v>56</v>
      </c>
      <c r="M43">
        <v>20</v>
      </c>
      <c r="N43" s="3">
        <v>5</v>
      </c>
      <c r="O43">
        <v>1194951</v>
      </c>
    </row>
    <row r="44" spans="1:15" x14ac:dyDescent="0.25">
      <c r="A44" t="s">
        <v>40</v>
      </c>
      <c r="B44">
        <v>14.141400000000001</v>
      </c>
      <c r="C44">
        <v>6.4984000000000002</v>
      </c>
      <c r="E44" s="1">
        <v>5.9700000000000001E-14</v>
      </c>
      <c r="F44" s="1">
        <v>5.0727999999999999E-5</v>
      </c>
      <c r="G44" s="1">
        <v>5.2514E-4</v>
      </c>
      <c r="H44" s="1">
        <v>1.6347000000000001E-4</v>
      </c>
      <c r="I44" s="1">
        <f>SUM(F44:H44)</f>
        <v>7.3933799999999997E-4</v>
      </c>
      <c r="J44" s="2">
        <v>5</v>
      </c>
      <c r="K44" s="2">
        <v>20</v>
      </c>
      <c r="L44" s="2">
        <v>56</v>
      </c>
      <c r="M44">
        <v>20</v>
      </c>
      <c r="N44" s="3">
        <v>8</v>
      </c>
      <c r="O44" s="11">
        <v>696744</v>
      </c>
    </row>
    <row r="45" spans="1:15" x14ac:dyDescent="0.25">
      <c r="A45" t="s">
        <v>166</v>
      </c>
      <c r="B45">
        <v>14.1412</v>
      </c>
      <c r="C45">
        <v>6.5060000000000002</v>
      </c>
      <c r="D45" s="1">
        <v>1.0039999999999999E-8</v>
      </c>
      <c r="E45" s="1"/>
      <c r="F45" s="1"/>
      <c r="G45" s="1"/>
      <c r="H45" s="1"/>
      <c r="I45" s="1"/>
      <c r="J45" s="2"/>
      <c r="K45" s="2"/>
      <c r="L45" s="2"/>
      <c r="N45" s="3"/>
      <c r="O45">
        <v>1089415</v>
      </c>
    </row>
    <row r="46" spans="1:15" x14ac:dyDescent="0.25">
      <c r="A46" s="8" t="s">
        <v>56</v>
      </c>
      <c r="B46" s="8"/>
      <c r="C46" s="8"/>
      <c r="D46" s="8"/>
      <c r="E46" s="9"/>
      <c r="F46" s="9"/>
      <c r="G46" s="9"/>
      <c r="H46" s="9"/>
      <c r="I46" s="9"/>
      <c r="J46" s="2"/>
      <c r="K46" s="2"/>
      <c r="L46" s="2"/>
      <c r="N46" s="3">
        <v>10</v>
      </c>
    </row>
    <row r="47" spans="1:15" x14ac:dyDescent="0.25">
      <c r="E47" s="1"/>
      <c r="J47" s="2"/>
    </row>
    <row r="48" spans="1:15" x14ac:dyDescent="0.25">
      <c r="A48" t="s">
        <v>27</v>
      </c>
      <c r="B48">
        <v>14.14</v>
      </c>
      <c r="C48">
        <v>6.5380000000000003</v>
      </c>
      <c r="E48" s="1">
        <v>7.8800000000000002E-14</v>
      </c>
      <c r="F48" s="1">
        <v>1.2299E-5</v>
      </c>
      <c r="G48" s="1">
        <v>1.0498E-4</v>
      </c>
      <c r="H48" s="1">
        <v>3.3423000000000002E-5</v>
      </c>
      <c r="I48" s="1">
        <f>SUM(F48:H48)</f>
        <v>1.5070200000000001E-4</v>
      </c>
      <c r="J48" s="2"/>
      <c r="O48">
        <v>667194</v>
      </c>
    </row>
    <row r="49" spans="1:15" x14ac:dyDescent="0.25">
      <c r="J49" s="2"/>
    </row>
    <row r="50" spans="1:15" x14ac:dyDescent="0.25">
      <c r="A50" t="s">
        <v>23</v>
      </c>
      <c r="B50">
        <v>14.14</v>
      </c>
      <c r="C50">
        <v>6.55</v>
      </c>
      <c r="E50" s="1">
        <v>5.9999999999999997E-14</v>
      </c>
      <c r="F50" s="1">
        <v>1.8599999999999999E-4</v>
      </c>
      <c r="G50" s="1">
        <v>1.6000000000000001E-3</v>
      </c>
      <c r="H50" s="1">
        <v>4.9399999999999997E-4</v>
      </c>
      <c r="I50" s="1">
        <f>SUM(F50:H50)</f>
        <v>2.2799999999999999E-3</v>
      </c>
      <c r="J50" s="2">
        <v>5</v>
      </c>
      <c r="K50" s="2">
        <v>5</v>
      </c>
      <c r="L50" s="2">
        <v>86.9</v>
      </c>
      <c r="M50" s="2">
        <v>20</v>
      </c>
      <c r="N50" s="2">
        <v>2.5</v>
      </c>
      <c r="O50" s="2">
        <v>1247728</v>
      </c>
    </row>
    <row r="51" spans="1:15" x14ac:dyDescent="0.25">
      <c r="A51" t="s">
        <v>24</v>
      </c>
      <c r="B51">
        <v>14.14</v>
      </c>
      <c r="C51">
        <v>6.4939999999999998</v>
      </c>
      <c r="E51" s="1">
        <v>5.9999999999999997E-14</v>
      </c>
      <c r="F51" s="1">
        <v>1.0895000000000001E-4</v>
      </c>
      <c r="G51" s="1">
        <v>9.7369999999999998E-4</v>
      </c>
      <c r="H51" s="1">
        <v>2.9263999999999999E-4</v>
      </c>
      <c r="I51" s="1">
        <f>SUM(F51:H51)</f>
        <v>1.3752899999999999E-3</v>
      </c>
      <c r="J51" s="2">
        <v>5</v>
      </c>
      <c r="K51" s="2">
        <v>10</v>
      </c>
      <c r="L51" s="2">
        <v>78.400000000000006</v>
      </c>
      <c r="M51" s="2">
        <v>20</v>
      </c>
      <c r="N51" s="2">
        <v>5</v>
      </c>
      <c r="O51" s="2">
        <v>1513610</v>
      </c>
    </row>
    <row r="52" spans="1:15" x14ac:dyDescent="0.25">
      <c r="A52" t="s">
        <v>22</v>
      </c>
      <c r="B52">
        <v>14.14</v>
      </c>
      <c r="C52" s="11">
        <v>6.6580000000000004</v>
      </c>
      <c r="E52" s="1">
        <v>5.9999999999999997E-14</v>
      </c>
      <c r="F52" s="1">
        <v>7.0760999999999996E-5</v>
      </c>
      <c r="G52" s="1">
        <v>5.6015000000000004E-4</v>
      </c>
      <c r="H52" s="1">
        <v>1.8159E-4</v>
      </c>
      <c r="I52" s="1">
        <f>SUM(F52:H52)</f>
        <v>8.1250100000000009E-4</v>
      </c>
      <c r="J52" s="2">
        <v>5</v>
      </c>
      <c r="K52" s="2">
        <v>20</v>
      </c>
      <c r="L52" s="2">
        <v>56.9</v>
      </c>
      <c r="M52" s="2">
        <v>20</v>
      </c>
      <c r="N52" s="2">
        <v>10</v>
      </c>
      <c r="O52" s="2">
        <v>1373883</v>
      </c>
    </row>
    <row r="53" spans="1:15" x14ac:dyDescent="0.25">
      <c r="E53" s="1"/>
      <c r="F53" s="1"/>
      <c r="G53" s="1"/>
      <c r="H53" s="1"/>
      <c r="I53" s="1"/>
      <c r="J53" s="2"/>
    </row>
    <row r="54" spans="1:15" x14ac:dyDescent="0.25">
      <c r="A54" s="10" t="s">
        <v>68</v>
      </c>
    </row>
    <row r="55" spans="1:15" ht="15.75" thickBot="1" x14ac:dyDescent="0.3">
      <c r="A55" s="6" t="s">
        <v>54</v>
      </c>
      <c r="B55" s="6" t="s">
        <v>66</v>
      </c>
      <c r="C55" s="6" t="s">
        <v>64</v>
      </c>
      <c r="D55" s="6"/>
      <c r="E55" s="6" t="s">
        <v>65</v>
      </c>
      <c r="F55" s="6" t="s">
        <v>51</v>
      </c>
      <c r="G55" s="6" t="s">
        <v>52</v>
      </c>
      <c r="H55" s="6" t="s">
        <v>53</v>
      </c>
      <c r="I55" s="6" t="s">
        <v>67</v>
      </c>
      <c r="J55" s="6" t="s">
        <v>126</v>
      </c>
      <c r="K55" s="6" t="s">
        <v>128</v>
      </c>
      <c r="L55" s="6" t="s">
        <v>129</v>
      </c>
      <c r="M55" s="6" t="s">
        <v>133</v>
      </c>
      <c r="N55" s="6" t="s">
        <v>130</v>
      </c>
      <c r="O55" s="6" t="s">
        <v>131</v>
      </c>
    </row>
    <row r="56" spans="1:15" x14ac:dyDescent="0.25">
      <c r="A56" s="5" t="s">
        <v>34</v>
      </c>
      <c r="J56" s="3" t="s">
        <v>58</v>
      </c>
      <c r="K56" s="3"/>
    </row>
    <row r="57" spans="1:15" x14ac:dyDescent="0.25">
      <c r="A57" s="5" t="s">
        <v>127</v>
      </c>
      <c r="B57" s="1"/>
    </row>
    <row r="58" spans="1:15" x14ac:dyDescent="0.25">
      <c r="A58" s="1" t="s">
        <v>122</v>
      </c>
      <c r="B58" s="1">
        <v>14.141</v>
      </c>
      <c r="C58">
        <v>6.5072000000000001</v>
      </c>
      <c r="E58" s="1">
        <v>8.0647E-14</v>
      </c>
      <c r="F58" s="1">
        <v>6.4206000000000002E-5</v>
      </c>
      <c r="G58" s="1">
        <v>5.9539E-4</v>
      </c>
      <c r="H58" s="1">
        <v>1.8191999999999999E-4</v>
      </c>
      <c r="I58" s="1">
        <f>SUM(F58:H58)</f>
        <v>8.4151600000000005E-4</v>
      </c>
      <c r="J58">
        <v>450</v>
      </c>
      <c r="K58" s="3">
        <v>5</v>
      </c>
      <c r="L58">
        <v>60</v>
      </c>
      <c r="M58">
        <v>650</v>
      </c>
      <c r="N58" t="s">
        <v>132</v>
      </c>
      <c r="O58">
        <v>934556</v>
      </c>
    </row>
    <row r="59" spans="1:15" x14ac:dyDescent="0.25">
      <c r="A59" s="1" t="s">
        <v>123</v>
      </c>
      <c r="B59" s="1">
        <v>14.1411</v>
      </c>
      <c r="C59">
        <v>6.5056000000000003</v>
      </c>
      <c r="E59" s="1">
        <v>7.0170000000000005E-14</v>
      </c>
      <c r="F59" s="1">
        <v>4.6547E-5</v>
      </c>
      <c r="G59" s="1">
        <v>4.2583999999999998E-4</v>
      </c>
      <c r="H59" s="1">
        <v>1.2769999999999999E-4</v>
      </c>
      <c r="I59" s="1">
        <f t="shared" ref="I59:I61" si="0">SUM(F59:H59)</f>
        <v>6.0008700000000002E-4</v>
      </c>
      <c r="J59">
        <v>450</v>
      </c>
      <c r="K59" s="3">
        <v>10</v>
      </c>
      <c r="L59">
        <v>60</v>
      </c>
      <c r="M59">
        <v>650</v>
      </c>
      <c r="N59" t="s">
        <v>132</v>
      </c>
      <c r="O59">
        <v>995525</v>
      </c>
    </row>
    <row r="60" spans="1:15" x14ac:dyDescent="0.25">
      <c r="A60" s="1" t="s">
        <v>124</v>
      </c>
      <c r="B60">
        <v>14.141299999999999</v>
      </c>
      <c r="C60">
        <v>6.5044000000000004</v>
      </c>
      <c r="E60" s="1">
        <v>6.0391000000000005E-14</v>
      </c>
      <c r="F60" s="1">
        <v>4.0198999999999999E-5</v>
      </c>
      <c r="G60" s="1">
        <v>3.2086000000000001E-4</v>
      </c>
      <c r="H60" s="1">
        <v>9.6681000000000005E-5</v>
      </c>
      <c r="I60" s="1">
        <f t="shared" si="0"/>
        <v>4.5773999999999999E-4</v>
      </c>
      <c r="J60">
        <v>450</v>
      </c>
      <c r="K60" s="3">
        <v>20</v>
      </c>
      <c r="L60">
        <v>60</v>
      </c>
      <c r="M60">
        <v>650</v>
      </c>
      <c r="N60" t="s">
        <v>132</v>
      </c>
      <c r="O60">
        <v>1041000</v>
      </c>
    </row>
    <row r="61" spans="1:15" x14ac:dyDescent="0.25">
      <c r="A61" s="1" t="s">
        <v>125</v>
      </c>
      <c r="B61">
        <v>14.141400000000001</v>
      </c>
      <c r="C61">
        <v>6.5060000000000002</v>
      </c>
      <c r="E61" s="1">
        <v>4.9340000000000001E-14</v>
      </c>
      <c r="F61" s="1">
        <v>3.3513999999999998E-5</v>
      </c>
      <c r="G61" s="1">
        <v>2.5494E-4</v>
      </c>
      <c r="H61" s="1">
        <v>7.6984999999999996E-5</v>
      </c>
      <c r="I61" s="1">
        <f t="shared" si="0"/>
        <v>3.6543900000000001E-4</v>
      </c>
      <c r="J61">
        <v>450</v>
      </c>
      <c r="K61" s="3">
        <v>50</v>
      </c>
      <c r="L61">
        <v>60</v>
      </c>
      <c r="M61">
        <v>650</v>
      </c>
      <c r="N61" t="s">
        <v>132</v>
      </c>
      <c r="O61">
        <v>1083873</v>
      </c>
    </row>
    <row r="63" spans="1:15" x14ac:dyDescent="0.25">
      <c r="A63" s="12" t="s">
        <v>148</v>
      </c>
    </row>
    <row r="64" spans="1:15" x14ac:dyDescent="0.25">
      <c r="A64" s="1" t="s">
        <v>136</v>
      </c>
      <c r="B64">
        <v>14.1416</v>
      </c>
      <c r="C64">
        <v>6.5128000000000004</v>
      </c>
      <c r="D64" s="1">
        <v>1.4E-8</v>
      </c>
      <c r="E64" s="1">
        <v>4.27261E-14</v>
      </c>
      <c r="F64" s="1">
        <v>4.7120000000000003E-5</v>
      </c>
      <c r="G64" s="1">
        <v>3.5076999999999998E-4</v>
      </c>
      <c r="H64" s="1">
        <v>1.0817E-4</v>
      </c>
      <c r="I64" s="1">
        <f>SUM(F64:H64)</f>
        <v>5.0606000000000002E-4</v>
      </c>
      <c r="J64" s="3">
        <v>300</v>
      </c>
      <c r="K64">
        <v>18</v>
      </c>
      <c r="L64">
        <v>60</v>
      </c>
      <c r="M64">
        <v>650</v>
      </c>
      <c r="N64" t="s">
        <v>132</v>
      </c>
      <c r="O64">
        <v>735711</v>
      </c>
    </row>
    <row r="65" spans="1:15" x14ac:dyDescent="0.25">
      <c r="A65" s="1" t="s">
        <v>137</v>
      </c>
      <c r="B65">
        <v>14.141500000000001</v>
      </c>
      <c r="C65">
        <v>6.5171999999999999</v>
      </c>
      <c r="D65" s="1">
        <v>1.4E-8</v>
      </c>
      <c r="E65" s="1">
        <v>4.27261E-14</v>
      </c>
      <c r="I65" s="1">
        <f>SUM(F65:H65)</f>
        <v>0</v>
      </c>
      <c r="J65" s="3">
        <v>300</v>
      </c>
      <c r="K65">
        <v>18</v>
      </c>
      <c r="L65">
        <v>60</v>
      </c>
      <c r="M65">
        <v>650</v>
      </c>
      <c r="N65" t="s">
        <v>132</v>
      </c>
      <c r="O65">
        <v>830555</v>
      </c>
    </row>
    <row r="66" spans="1:15" x14ac:dyDescent="0.25">
      <c r="A66" s="1" t="s">
        <v>138</v>
      </c>
      <c r="B66">
        <v>14.141400000000001</v>
      </c>
      <c r="C66">
        <v>6.51</v>
      </c>
      <c r="D66" s="1">
        <v>1.22E-8</v>
      </c>
      <c r="E66" s="1">
        <v>4.9079999999999998E-14</v>
      </c>
      <c r="F66" s="1">
        <v>4.2855000000000002E-5</v>
      </c>
      <c r="G66" s="1">
        <v>3.4443000000000001E-4</v>
      </c>
      <c r="H66" s="1">
        <v>1.0417E-4</v>
      </c>
      <c r="I66" s="1">
        <f t="shared" ref="I66:I69" si="1">SUM(F66:H66)</f>
        <v>4.9145500000000002E-4</v>
      </c>
      <c r="J66" s="3">
        <v>350</v>
      </c>
      <c r="K66">
        <v>18</v>
      </c>
      <c r="L66">
        <v>60</v>
      </c>
      <c r="M66">
        <v>650</v>
      </c>
      <c r="N66" t="s">
        <v>132</v>
      </c>
      <c r="O66">
        <v>832072</v>
      </c>
    </row>
    <row r="67" spans="1:15" x14ac:dyDescent="0.25">
      <c r="A67" s="1" t="s">
        <v>139</v>
      </c>
      <c r="B67">
        <v>14.141299999999999</v>
      </c>
      <c r="C67">
        <v>6.5095999999999998</v>
      </c>
      <c r="D67" s="1">
        <v>1.0800000000000001E-8</v>
      </c>
      <c r="E67" s="1">
        <v>5.54507E-14</v>
      </c>
      <c r="F67" s="1">
        <v>4.2694000000000002E-5</v>
      </c>
      <c r="G67" s="1">
        <v>3.3775E-4</v>
      </c>
      <c r="H67" s="1">
        <v>1.0182E-4</v>
      </c>
      <c r="I67" s="1">
        <f t="shared" si="1"/>
        <v>4.8226400000000004E-4</v>
      </c>
      <c r="J67" s="3">
        <v>400</v>
      </c>
      <c r="K67">
        <v>18</v>
      </c>
      <c r="L67">
        <v>60</v>
      </c>
      <c r="M67">
        <v>650</v>
      </c>
      <c r="N67" t="s">
        <v>132</v>
      </c>
      <c r="O67">
        <v>935539</v>
      </c>
    </row>
    <row r="68" spans="1:15" x14ac:dyDescent="0.25">
      <c r="A68" s="1" t="s">
        <v>140</v>
      </c>
      <c r="B68">
        <v>14.1412</v>
      </c>
      <c r="C68">
        <v>6.5072000000000001</v>
      </c>
      <c r="D68" s="1">
        <v>9.6899999999999994E-9</v>
      </c>
      <c r="E68" s="1">
        <v>6.1855399999999996E-14</v>
      </c>
      <c r="F68" s="1">
        <v>4.1739000000000001E-5</v>
      </c>
      <c r="G68" s="1">
        <v>3.3197000000000001E-4</v>
      </c>
      <c r="H68" s="1">
        <v>1.0068000000000001E-4</v>
      </c>
      <c r="I68" s="1">
        <f t="shared" si="1"/>
        <v>4.7438900000000003E-4</v>
      </c>
      <c r="J68" s="3">
        <v>450</v>
      </c>
      <c r="K68">
        <v>18</v>
      </c>
      <c r="L68">
        <v>60</v>
      </c>
      <c r="M68">
        <v>650</v>
      </c>
      <c r="N68" t="s">
        <v>132</v>
      </c>
      <c r="O68">
        <v>1038493</v>
      </c>
    </row>
    <row r="69" spans="1:15" x14ac:dyDescent="0.25">
      <c r="A69" s="1" t="s">
        <v>141</v>
      </c>
      <c r="B69">
        <v>14.1411</v>
      </c>
      <c r="C69">
        <v>6.5052000000000003</v>
      </c>
      <c r="D69" s="1">
        <v>8.7799999999999999E-9</v>
      </c>
      <c r="E69" s="1">
        <v>6.8315699999999997E-14</v>
      </c>
      <c r="F69" s="1">
        <v>4.0368999999999999E-5</v>
      </c>
      <c r="G69" s="1">
        <v>3.2810000000000001E-4</v>
      </c>
      <c r="H69" s="1">
        <v>9.9210999999999996E-5</v>
      </c>
      <c r="I69" s="1">
        <f t="shared" si="1"/>
        <v>4.6767999999999999E-4</v>
      </c>
      <c r="J69" s="3">
        <v>500</v>
      </c>
      <c r="K69">
        <v>18</v>
      </c>
      <c r="L69">
        <v>60</v>
      </c>
      <c r="M69">
        <v>650</v>
      </c>
      <c r="N69" t="s">
        <v>132</v>
      </c>
      <c r="O69">
        <v>1146237</v>
      </c>
    </row>
    <row r="70" spans="1:15" x14ac:dyDescent="0.25">
      <c r="A70" s="1"/>
      <c r="D70" s="1"/>
    </row>
    <row r="71" spans="1:15" x14ac:dyDescent="0.25">
      <c r="A71" s="5" t="s">
        <v>149</v>
      </c>
    </row>
    <row r="72" spans="1:15" x14ac:dyDescent="0.25">
      <c r="A72" s="1" t="s">
        <v>142</v>
      </c>
      <c r="B72">
        <v>14.141299999999999</v>
      </c>
      <c r="C72">
        <v>6.5048000000000004</v>
      </c>
      <c r="D72" s="1">
        <v>9.7100000000000006E-9</v>
      </c>
      <c r="E72" s="1">
        <v>6.1720000000000001E-14</v>
      </c>
      <c r="F72" s="1">
        <v>3.7382999999999998E-5</v>
      </c>
      <c r="G72" s="1">
        <v>3.0276000000000001E-4</v>
      </c>
      <c r="H72" s="1">
        <v>9.5347999999999996E-5</v>
      </c>
      <c r="I72" s="1">
        <f>SUM(F72:H72)</f>
        <v>4.3549099999999998E-4</v>
      </c>
      <c r="J72">
        <v>450</v>
      </c>
      <c r="K72">
        <v>18</v>
      </c>
      <c r="L72">
        <v>60</v>
      </c>
      <c r="M72">
        <v>650</v>
      </c>
      <c r="N72" s="3">
        <v>5</v>
      </c>
      <c r="O72">
        <v>835079</v>
      </c>
    </row>
    <row r="73" spans="1:15" x14ac:dyDescent="0.25">
      <c r="A73" s="1" t="s">
        <v>143</v>
      </c>
      <c r="B73">
        <v>14.141299999999999</v>
      </c>
      <c r="C73">
        <v>6.5044000000000004</v>
      </c>
      <c r="D73" s="1">
        <v>9.7499999999999996E-9</v>
      </c>
      <c r="E73" s="1">
        <v>6.1463999999999997E-14</v>
      </c>
      <c r="F73" s="1">
        <v>3.557E-5</v>
      </c>
      <c r="G73" s="1">
        <v>3.0078E-4</v>
      </c>
      <c r="H73" s="1">
        <v>9.4667999999999996E-5</v>
      </c>
      <c r="I73" s="1">
        <f t="shared" ref="I73:I77" si="2">SUM(F73:H73)</f>
        <v>4.3101800000000003E-4</v>
      </c>
      <c r="J73">
        <v>450</v>
      </c>
      <c r="K73">
        <v>18</v>
      </c>
      <c r="L73">
        <v>60</v>
      </c>
      <c r="M73">
        <v>650</v>
      </c>
      <c r="N73" s="3">
        <v>10</v>
      </c>
      <c r="O73">
        <v>831573</v>
      </c>
    </row>
    <row r="74" spans="1:15" x14ac:dyDescent="0.25">
      <c r="A74" s="1" t="s">
        <v>144</v>
      </c>
      <c r="B74">
        <v>14.141299999999999</v>
      </c>
      <c r="C74">
        <v>6.5027999999999997</v>
      </c>
      <c r="D74" s="1">
        <v>9.8099999999999998E-9</v>
      </c>
      <c r="E74" s="1">
        <v>6.1125899999999994E-14</v>
      </c>
      <c r="F74" s="1">
        <v>3.6656000000000003E-5</v>
      </c>
      <c r="G74" s="1">
        <v>2.9846000000000001E-4</v>
      </c>
      <c r="H74" s="1">
        <v>9.6022999999999999E-5</v>
      </c>
      <c r="I74" s="1">
        <f t="shared" si="2"/>
        <v>4.3113899999999998E-4</v>
      </c>
      <c r="J74">
        <v>450</v>
      </c>
      <c r="K74">
        <v>18</v>
      </c>
      <c r="L74">
        <v>60</v>
      </c>
      <c r="M74">
        <v>650</v>
      </c>
      <c r="N74" s="3">
        <v>15</v>
      </c>
      <c r="O74">
        <v>824442</v>
      </c>
    </row>
    <row r="75" spans="1:15" x14ac:dyDescent="0.25">
      <c r="A75" s="1" t="s">
        <v>145</v>
      </c>
      <c r="B75">
        <v>14.141400000000001</v>
      </c>
      <c r="C75">
        <v>6.5019999999999998</v>
      </c>
      <c r="D75" s="1">
        <v>9.8799999999999998E-9</v>
      </c>
      <c r="E75" s="1">
        <v>6.0706000000000002E-14</v>
      </c>
      <c r="F75" s="1">
        <v>3.3695000000000002E-5</v>
      </c>
      <c r="G75" s="1">
        <v>2.9975999999999999E-4</v>
      </c>
      <c r="H75" s="1">
        <v>9.5086000000000004E-5</v>
      </c>
      <c r="I75" s="1">
        <f t="shared" si="2"/>
        <v>4.2854099999999995E-4</v>
      </c>
      <c r="J75">
        <v>450</v>
      </c>
      <c r="K75">
        <v>18</v>
      </c>
      <c r="L75">
        <v>60</v>
      </c>
      <c r="M75">
        <v>650</v>
      </c>
      <c r="N75" s="3">
        <v>20</v>
      </c>
      <c r="O75">
        <v>817046</v>
      </c>
    </row>
    <row r="76" spans="1:15" x14ac:dyDescent="0.25">
      <c r="A76" s="1" t="s">
        <v>146</v>
      </c>
      <c r="B76">
        <v>14.141299999999999</v>
      </c>
      <c r="C76">
        <v>6.5255999999999998</v>
      </c>
      <c r="D76" s="1">
        <v>9.9599999999999995E-9</v>
      </c>
      <c r="E76" s="1">
        <v>6.0221000000000004E-14</v>
      </c>
      <c r="F76" s="1">
        <v>3.4653000000000002E-5</v>
      </c>
      <c r="G76" s="1">
        <v>2.9682999999999999E-4</v>
      </c>
      <c r="H76" s="1">
        <v>9.4098999999999995E-5</v>
      </c>
      <c r="I76" s="1">
        <f t="shared" si="2"/>
        <v>4.2558199999999998E-4</v>
      </c>
      <c r="J76">
        <v>450</v>
      </c>
      <c r="K76">
        <v>18</v>
      </c>
      <c r="L76">
        <v>60</v>
      </c>
      <c r="M76">
        <v>650</v>
      </c>
      <c r="N76" s="3">
        <v>25</v>
      </c>
      <c r="O76">
        <v>799697</v>
      </c>
    </row>
    <row r="77" spans="1:15" x14ac:dyDescent="0.25">
      <c r="A77" s="1" t="s">
        <v>147</v>
      </c>
      <c r="B77">
        <v>14.141299999999999</v>
      </c>
      <c r="C77">
        <v>6.5124000000000004</v>
      </c>
      <c r="D77" s="1">
        <v>1E-8</v>
      </c>
      <c r="E77" s="1">
        <v>5.9773400000000001E-14</v>
      </c>
      <c r="F77" s="1">
        <v>3.4888000000000002E-5</v>
      </c>
      <c r="G77" s="1">
        <v>2.9881999999999999E-4</v>
      </c>
      <c r="H77" s="1">
        <v>9.4730999999999998E-5</v>
      </c>
      <c r="I77" s="1">
        <f t="shared" si="2"/>
        <v>4.2843899999999997E-4</v>
      </c>
      <c r="J77">
        <v>450</v>
      </c>
      <c r="K77">
        <v>18</v>
      </c>
      <c r="L77">
        <v>60</v>
      </c>
      <c r="M77">
        <v>650</v>
      </c>
      <c r="N77" s="3">
        <v>29</v>
      </c>
      <c r="O77">
        <v>799697</v>
      </c>
    </row>
    <row r="79" spans="1:15" x14ac:dyDescent="0.25">
      <c r="A79" s="5" t="s">
        <v>153</v>
      </c>
    </row>
    <row r="80" spans="1:15" x14ac:dyDescent="0.25">
      <c r="A80" t="s">
        <v>154</v>
      </c>
      <c r="B80">
        <v>14.1416</v>
      </c>
      <c r="C80">
        <v>6.4992000000000001</v>
      </c>
      <c r="D80" s="1">
        <v>9.5399999999999997E-9</v>
      </c>
      <c r="J80">
        <v>450</v>
      </c>
      <c r="K80">
        <v>18</v>
      </c>
      <c r="L80">
        <v>60</v>
      </c>
      <c r="M80">
        <v>500</v>
      </c>
      <c r="N80" t="s">
        <v>132</v>
      </c>
      <c r="O80">
        <v>932552</v>
      </c>
    </row>
    <row r="81" spans="1:15" x14ac:dyDescent="0.25">
      <c r="A81" t="s">
        <v>156</v>
      </c>
      <c r="B81">
        <v>14.141299999999999</v>
      </c>
      <c r="C81">
        <v>6.5052000000000003</v>
      </c>
      <c r="D81" s="1">
        <v>9.6099999999999997E-9</v>
      </c>
      <c r="M81">
        <v>533.33299999999997</v>
      </c>
      <c r="O81">
        <v>1049051</v>
      </c>
    </row>
    <row r="82" spans="1:15" x14ac:dyDescent="0.25">
      <c r="A82" t="s">
        <v>155</v>
      </c>
      <c r="B82">
        <v>14.141299999999999</v>
      </c>
      <c r="C82">
        <v>6.5115999999999996</v>
      </c>
      <c r="D82" s="1">
        <v>9.6500000000000004E-9</v>
      </c>
      <c r="M82" s="11">
        <v>600</v>
      </c>
      <c r="O82">
        <v>913340</v>
      </c>
    </row>
    <row r="83" spans="1:15" x14ac:dyDescent="0.25">
      <c r="A83" t="s">
        <v>157</v>
      </c>
      <c r="B83">
        <v>14.141299999999999</v>
      </c>
      <c r="C83">
        <v>6.5048000000000004</v>
      </c>
      <c r="D83" s="1">
        <v>9.6699999999999999E-9</v>
      </c>
      <c r="M83">
        <v>600</v>
      </c>
      <c r="O83">
        <v>913529</v>
      </c>
    </row>
    <row r="84" spans="1:15" x14ac:dyDescent="0.25">
      <c r="A84" t="s">
        <v>158</v>
      </c>
      <c r="B84">
        <v>14.141400000000001</v>
      </c>
      <c r="C84">
        <v>6.5056000000000003</v>
      </c>
      <c r="D84" s="1">
        <v>9.6999999999999992E-9</v>
      </c>
      <c r="M84">
        <v>700</v>
      </c>
      <c r="O84">
        <v>770810</v>
      </c>
    </row>
    <row r="85" spans="1:15" x14ac:dyDescent="0.25">
      <c r="A85" t="s">
        <v>159</v>
      </c>
      <c r="B85">
        <v>14.141400000000001</v>
      </c>
      <c r="C85">
        <v>6.5064000000000002</v>
      </c>
      <c r="D85" s="1">
        <v>9.7100000000000006E-9</v>
      </c>
      <c r="M85">
        <v>800</v>
      </c>
      <c r="O85">
        <v>657293</v>
      </c>
    </row>
    <row r="87" spans="1:15" x14ac:dyDescent="0.25">
      <c r="A87" s="5" t="s">
        <v>160</v>
      </c>
    </row>
    <row r="88" spans="1:15" x14ac:dyDescent="0.25">
      <c r="A88" t="s">
        <v>161</v>
      </c>
      <c r="B88">
        <v>14.141400000000001</v>
      </c>
      <c r="C88">
        <v>6.5019999999999998</v>
      </c>
      <c r="D88" s="1">
        <v>1E-8</v>
      </c>
      <c r="J88">
        <v>329</v>
      </c>
      <c r="K88">
        <v>5</v>
      </c>
      <c r="L88">
        <v>60</v>
      </c>
      <c r="M88">
        <v>650</v>
      </c>
      <c r="O88">
        <v>713513</v>
      </c>
    </row>
    <row r="89" spans="1:15" x14ac:dyDescent="0.25">
      <c r="A89" t="s">
        <v>162</v>
      </c>
      <c r="B89">
        <v>14.141299999999999</v>
      </c>
      <c r="C89">
        <v>6.5</v>
      </c>
      <c r="D89" s="1">
        <v>1E-8</v>
      </c>
      <c r="J89">
        <v>381</v>
      </c>
      <c r="K89">
        <v>10</v>
      </c>
      <c r="L89">
        <v>60</v>
      </c>
      <c r="M89">
        <v>650</v>
      </c>
      <c r="O89">
        <v>860415</v>
      </c>
    </row>
    <row r="90" spans="1:15" x14ac:dyDescent="0.25">
      <c r="A90" t="s">
        <v>163</v>
      </c>
      <c r="B90">
        <v>14.141299999999999</v>
      </c>
      <c r="C90">
        <v>6.5010000000000003</v>
      </c>
      <c r="D90" s="1">
        <v>1E-8</v>
      </c>
      <c r="J90">
        <v>447</v>
      </c>
      <c r="K90">
        <v>20</v>
      </c>
      <c r="L90">
        <v>60</v>
      </c>
      <c r="M90">
        <v>650</v>
      </c>
      <c r="O90">
        <v>1032782</v>
      </c>
    </row>
    <row r="91" spans="1:15" x14ac:dyDescent="0.25">
      <c r="A91" t="s">
        <v>164</v>
      </c>
      <c r="B91">
        <v>14.1412</v>
      </c>
      <c r="C91">
        <v>6.5030000000000001</v>
      </c>
      <c r="D91" s="1">
        <v>1E-8</v>
      </c>
      <c r="J91">
        <v>554.4</v>
      </c>
      <c r="K91">
        <v>50</v>
      </c>
      <c r="L91">
        <v>60</v>
      </c>
      <c r="M91">
        <v>650</v>
      </c>
      <c r="O91">
        <v>1329796</v>
      </c>
    </row>
    <row r="92" spans="1:15" x14ac:dyDescent="0.25">
      <c r="D9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19" workbookViewId="0">
      <selection activeCell="J97" sqref="J97"/>
    </sheetView>
  </sheetViews>
  <sheetFormatPr defaultRowHeight="15" x14ac:dyDescent="0.25"/>
  <cols>
    <col min="1" max="1" width="52.140625" customWidth="1"/>
    <col min="2" max="2" width="18.5703125" customWidth="1"/>
    <col min="3" max="3" width="21.85546875" customWidth="1"/>
  </cols>
  <sheetData>
    <row r="1" spans="1:3" x14ac:dyDescent="0.25">
      <c r="A1" t="s">
        <v>120</v>
      </c>
      <c r="B1" s="1">
        <v>6500000000</v>
      </c>
    </row>
    <row r="2" spans="1:3" x14ac:dyDescent="0.25">
      <c r="A2" t="s">
        <v>121</v>
      </c>
      <c r="B2" s="1">
        <v>5.9999999999999997E-14</v>
      </c>
      <c r="C2" s="1">
        <f>1/((2*PI()*$B$1)^2*B2)</f>
        <v>9.992227183662502E-9</v>
      </c>
    </row>
    <row r="3" spans="1:3" x14ac:dyDescent="0.25">
      <c r="A3" t="s">
        <v>28</v>
      </c>
      <c r="B3" s="1">
        <v>6.1700000000000005E-14</v>
      </c>
      <c r="C3" s="1">
        <f t="shared" ref="C3:C66" si="0">1/((2*PI()*$B$1)^2*B3)</f>
        <v>9.7169146032374405E-9</v>
      </c>
    </row>
    <row r="4" spans="1:3" x14ac:dyDescent="0.25">
      <c r="A4" t="s">
        <v>29</v>
      </c>
      <c r="B4" s="1">
        <v>6.1700000000000005E-14</v>
      </c>
      <c r="C4" s="1">
        <f t="shared" si="0"/>
        <v>9.7169146032374405E-9</v>
      </c>
    </row>
    <row r="5" spans="1:3" x14ac:dyDescent="0.25">
      <c r="A5" t="s">
        <v>30</v>
      </c>
      <c r="B5" s="1">
        <v>6.1500000000000003E-14</v>
      </c>
      <c r="C5" s="1">
        <f t="shared" si="0"/>
        <v>9.7485143255243924E-9</v>
      </c>
    </row>
    <row r="6" spans="1:3" x14ac:dyDescent="0.25">
      <c r="A6" t="s">
        <v>32</v>
      </c>
      <c r="B6" s="1">
        <v>5.9700000000000001E-14</v>
      </c>
      <c r="C6" s="1">
        <f t="shared" si="0"/>
        <v>1.004243938056533E-8</v>
      </c>
    </row>
    <row r="7" spans="1:3" x14ac:dyDescent="0.25">
      <c r="A7" t="s">
        <v>31</v>
      </c>
      <c r="B7" s="1">
        <v>5.9400000000000004E-14</v>
      </c>
      <c r="C7" s="1">
        <f t="shared" si="0"/>
        <v>1.0093158771376264E-8</v>
      </c>
    </row>
    <row r="8" spans="1:3" x14ac:dyDescent="0.25">
      <c r="C8" s="1"/>
    </row>
    <row r="9" spans="1:3" x14ac:dyDescent="0.25">
      <c r="A9" t="s">
        <v>47</v>
      </c>
      <c r="B9" s="1">
        <v>8.0647E-14</v>
      </c>
      <c r="C9" s="1">
        <f t="shared" si="0"/>
        <v>7.4340475283612555E-9</v>
      </c>
    </row>
    <row r="10" spans="1:3" x14ac:dyDescent="0.25">
      <c r="A10" t="s">
        <v>48</v>
      </c>
      <c r="B10" s="1">
        <v>7.0170000000000005E-14</v>
      </c>
      <c r="C10" s="1">
        <f t="shared" si="0"/>
        <v>8.5440164033026945E-9</v>
      </c>
    </row>
    <row r="11" spans="1:3" x14ac:dyDescent="0.25">
      <c r="A11" t="s">
        <v>49</v>
      </c>
      <c r="B11" s="1">
        <v>6.0391000000000005E-14</v>
      </c>
      <c r="C11" s="1">
        <f t="shared" si="0"/>
        <v>9.9275327618312342E-9</v>
      </c>
    </row>
    <row r="12" spans="1:3" x14ac:dyDescent="0.25">
      <c r="A12" t="s">
        <v>50</v>
      </c>
      <c r="B12" s="1">
        <v>4.9340000000000001E-14</v>
      </c>
      <c r="C12" s="1">
        <f t="shared" si="0"/>
        <v>1.2151066700846172E-8</v>
      </c>
    </row>
    <row r="13" spans="1:3" x14ac:dyDescent="0.25">
      <c r="C13" s="1"/>
    </row>
    <row r="14" spans="1:3" x14ac:dyDescent="0.25">
      <c r="A14" t="s">
        <v>69</v>
      </c>
      <c r="C14" s="1"/>
    </row>
    <row r="15" spans="1:3" x14ac:dyDescent="0.25">
      <c r="A15" t="s">
        <v>70</v>
      </c>
      <c r="B15" s="1">
        <v>6.1720000000000001E-14</v>
      </c>
      <c r="C15" s="1">
        <f>1/((2*PI()*$B$1)^2*B15)</f>
        <v>9.713765894681629E-9</v>
      </c>
    </row>
    <row r="16" spans="1:3" x14ac:dyDescent="0.25">
      <c r="A16" t="s">
        <v>71</v>
      </c>
      <c r="B16" s="1">
        <v>6.1463999999999997E-14</v>
      </c>
      <c r="C16" s="1">
        <f t="shared" si="0"/>
        <v>9.7542241152503943E-9</v>
      </c>
    </row>
    <row r="17" spans="1:3" x14ac:dyDescent="0.25">
      <c r="A17" t="s">
        <v>72</v>
      </c>
      <c r="B17" s="1">
        <v>6.1125899999999994E-14</v>
      </c>
      <c r="C17" s="1">
        <f t="shared" si="0"/>
        <v>9.8081767470049562E-9</v>
      </c>
    </row>
    <row r="18" spans="1:3" x14ac:dyDescent="0.25">
      <c r="A18" t="s">
        <v>73</v>
      </c>
      <c r="B18" s="1">
        <v>6.0706000000000002E-14</v>
      </c>
      <c r="C18" s="1">
        <f t="shared" si="0"/>
        <v>9.8760193559079859E-9</v>
      </c>
    </row>
    <row r="19" spans="1:3" x14ac:dyDescent="0.25">
      <c r="A19" t="s">
        <v>74</v>
      </c>
      <c r="B19" s="1">
        <v>6.0221000000000004E-14</v>
      </c>
      <c r="C19" s="1">
        <f t="shared" si="0"/>
        <v>9.9555575466988284E-9</v>
      </c>
    </row>
    <row r="20" spans="1:3" x14ac:dyDescent="0.25">
      <c r="A20" t="s">
        <v>75</v>
      </c>
      <c r="B20" s="1">
        <v>5.9773400000000001E-14</v>
      </c>
      <c r="C20" s="1">
        <f t="shared" si="0"/>
        <v>1.0030107556534346E-8</v>
      </c>
    </row>
    <row r="21" spans="1:3" x14ac:dyDescent="0.25">
      <c r="C21" s="1"/>
    </row>
    <row r="22" spans="1:3" x14ac:dyDescent="0.25">
      <c r="A22" t="s">
        <v>151</v>
      </c>
      <c r="C22" s="1"/>
    </row>
    <row r="23" spans="1:3" x14ac:dyDescent="0.25">
      <c r="A23" t="s">
        <v>76</v>
      </c>
      <c r="B23" s="1">
        <v>3.54973E-14</v>
      </c>
      <c r="C23" s="1">
        <f t="shared" si="0"/>
        <v>1.6889555854100175E-8</v>
      </c>
    </row>
    <row r="24" spans="1:3" x14ac:dyDescent="0.25">
      <c r="A24" t="s">
        <v>77</v>
      </c>
      <c r="B24" s="1">
        <v>4.3846300000000001E-14</v>
      </c>
      <c r="C24" s="1">
        <f t="shared" si="0"/>
        <v>1.367352846237311E-8</v>
      </c>
    </row>
    <row r="25" spans="1:3" x14ac:dyDescent="0.25">
      <c r="A25" t="s">
        <v>78</v>
      </c>
      <c r="B25" s="1">
        <v>4.9731000000000003E-14</v>
      </c>
      <c r="C25" s="1">
        <f t="shared" si="0"/>
        <v>1.205553137921518E-8</v>
      </c>
    </row>
    <row r="26" spans="1:3" x14ac:dyDescent="0.25">
      <c r="A26" t="s">
        <v>79</v>
      </c>
      <c r="B26" s="1">
        <v>5.4420699999999997E-14</v>
      </c>
      <c r="C26" s="1">
        <f t="shared" si="0"/>
        <v>1.1016646809389628E-8</v>
      </c>
    </row>
    <row r="27" spans="1:3" x14ac:dyDescent="0.25">
      <c r="A27" t="s">
        <v>80</v>
      </c>
      <c r="B27" s="1">
        <v>5.83753E-14</v>
      </c>
      <c r="C27" s="1">
        <f t="shared" si="0"/>
        <v>1.0270330619624226E-8</v>
      </c>
    </row>
    <row r="28" spans="1:3" x14ac:dyDescent="0.25">
      <c r="A28" t="s">
        <v>81</v>
      </c>
      <c r="B28" s="1">
        <v>6.1855399999999996E-14</v>
      </c>
      <c r="C28" s="1">
        <f t="shared" si="0"/>
        <v>9.6925026920810491E-9</v>
      </c>
    </row>
    <row r="29" spans="1:3" x14ac:dyDescent="0.25">
      <c r="A29" t="s">
        <v>82</v>
      </c>
      <c r="B29" s="1">
        <v>6.4977799999999997E-14</v>
      </c>
      <c r="C29" s="1">
        <f t="shared" si="0"/>
        <v>9.2267456118820612E-9</v>
      </c>
    </row>
    <row r="30" spans="1:3" x14ac:dyDescent="0.25">
      <c r="A30" t="s">
        <v>83</v>
      </c>
      <c r="B30" s="1">
        <v>6.7879099999999995E-14</v>
      </c>
      <c r="C30" s="1">
        <f t="shared" si="0"/>
        <v>8.8323744866939921E-9</v>
      </c>
    </row>
    <row r="31" spans="1:3" x14ac:dyDescent="0.25">
      <c r="A31" t="s">
        <v>84</v>
      </c>
      <c r="B31" s="1">
        <v>7.0575300000000001E-14</v>
      </c>
      <c r="C31" s="1">
        <f t="shared" si="0"/>
        <v>8.4949498056650141E-9</v>
      </c>
    </row>
    <row r="32" spans="1:3" x14ac:dyDescent="0.25">
      <c r="A32" t="s">
        <v>85</v>
      </c>
      <c r="B32" s="1">
        <v>7.3130200000000002E-14</v>
      </c>
      <c r="C32" s="1">
        <f t="shared" si="0"/>
        <v>8.1981675288697437E-9</v>
      </c>
    </row>
    <row r="33" spans="1:3" x14ac:dyDescent="0.25">
      <c r="C33" s="1"/>
    </row>
    <row r="34" spans="1:3" x14ac:dyDescent="0.25">
      <c r="A34" t="s">
        <v>150</v>
      </c>
      <c r="C34" s="1"/>
    </row>
    <row r="35" spans="1:3" x14ac:dyDescent="0.25">
      <c r="A35" t="s">
        <v>76</v>
      </c>
      <c r="B35" s="1">
        <v>3.5513000000000001E-14</v>
      </c>
      <c r="C35" s="1">
        <f t="shared" si="0"/>
        <v>1.6882089122849381E-8</v>
      </c>
    </row>
    <row r="36" spans="1:3" x14ac:dyDescent="0.25">
      <c r="A36" t="s">
        <v>77</v>
      </c>
      <c r="B36" s="1">
        <v>4.3856700000000003E-14</v>
      </c>
      <c r="C36" s="1">
        <f t="shared" si="0"/>
        <v>1.3670285977279413E-8</v>
      </c>
    </row>
    <row r="37" spans="1:3" x14ac:dyDescent="0.25">
      <c r="A37" t="s">
        <v>78</v>
      </c>
      <c r="B37" s="1">
        <v>4.9696900000000002E-14</v>
      </c>
      <c r="C37" s="1">
        <f t="shared" si="0"/>
        <v>1.2063803396585102E-8</v>
      </c>
    </row>
    <row r="38" spans="1:3" x14ac:dyDescent="0.25">
      <c r="A38" t="s">
        <v>79</v>
      </c>
      <c r="B38" s="1">
        <v>5.4334E-14</v>
      </c>
      <c r="C38" s="1">
        <f t="shared" si="0"/>
        <v>1.10342259178369E-8</v>
      </c>
    </row>
    <row r="39" spans="1:3" x14ac:dyDescent="0.25">
      <c r="A39" t="s">
        <v>80</v>
      </c>
      <c r="B39" s="1">
        <v>5.8308200000000002E-14</v>
      </c>
      <c r="C39" s="1">
        <f t="shared" si="0"/>
        <v>1.028214952647741E-8</v>
      </c>
    </row>
    <row r="40" spans="1:3" x14ac:dyDescent="0.25">
      <c r="A40" t="s">
        <v>81</v>
      </c>
      <c r="B40" s="1">
        <v>6.1670099999999998E-14</v>
      </c>
      <c r="C40" s="1">
        <f t="shared" si="0"/>
        <v>9.7216257314281987E-9</v>
      </c>
    </row>
    <row r="41" spans="1:3" x14ac:dyDescent="0.25">
      <c r="A41" t="s">
        <v>82</v>
      </c>
      <c r="B41" s="1">
        <v>6.4743099999999995E-14</v>
      </c>
      <c r="C41" s="1">
        <f t="shared" si="0"/>
        <v>9.2601934572139756E-9</v>
      </c>
    </row>
    <row r="42" spans="1:3" x14ac:dyDescent="0.25">
      <c r="A42" t="s">
        <v>83</v>
      </c>
      <c r="B42" s="1">
        <v>6.7543999999999995E-14</v>
      </c>
      <c r="C42" s="1">
        <f t="shared" si="0"/>
        <v>8.8761937554742127E-9</v>
      </c>
    </row>
    <row r="43" spans="1:3" x14ac:dyDescent="0.25">
      <c r="A43" t="s">
        <v>84</v>
      </c>
      <c r="B43" s="1">
        <v>7.0155300000000001E-14</v>
      </c>
      <c r="C43" s="1">
        <f t="shared" si="0"/>
        <v>8.5458066749019692E-9</v>
      </c>
    </row>
    <row r="44" spans="1:3" x14ac:dyDescent="0.25">
      <c r="A44" t="s">
        <v>85</v>
      </c>
      <c r="B44" s="1">
        <v>7.2587300000000003E-14</v>
      </c>
      <c r="C44" s="1">
        <f t="shared" si="0"/>
        <v>8.2594838355986524E-9</v>
      </c>
    </row>
    <row r="45" spans="1:3" x14ac:dyDescent="0.25">
      <c r="C45" s="1"/>
    </row>
    <row r="46" spans="1:3" x14ac:dyDescent="0.25">
      <c r="A46" t="s">
        <v>152</v>
      </c>
      <c r="C46" s="1"/>
    </row>
    <row r="47" spans="1:3" x14ac:dyDescent="0.25">
      <c r="A47" t="s">
        <v>86</v>
      </c>
      <c r="B47" s="1">
        <v>8.0646599999999996E-14</v>
      </c>
      <c r="C47" s="1">
        <f t="shared" si="0"/>
        <v>7.4340844005791962E-9</v>
      </c>
    </row>
    <row r="48" spans="1:3" x14ac:dyDescent="0.25">
      <c r="A48" t="s">
        <v>87</v>
      </c>
      <c r="B48" s="1">
        <v>7.0201500000000001E-14</v>
      </c>
      <c r="C48" s="1">
        <f t="shared" si="0"/>
        <v>8.5401826317065899E-9</v>
      </c>
    </row>
    <row r="49" spans="1:3" x14ac:dyDescent="0.25">
      <c r="A49" t="s">
        <v>88</v>
      </c>
      <c r="B49" s="1">
        <v>6.4368000000000001E-14</v>
      </c>
      <c r="C49" s="1">
        <f t="shared" si="0"/>
        <v>9.3141565843237348E-9</v>
      </c>
    </row>
    <row r="50" spans="1:3" x14ac:dyDescent="0.25">
      <c r="A50" t="s">
        <v>89</v>
      </c>
      <c r="B50" s="1">
        <v>6.0415700000000001E-14</v>
      </c>
      <c r="C50" s="1">
        <f t="shared" si="0"/>
        <v>9.923474047635799E-9</v>
      </c>
    </row>
    <row r="51" spans="1:3" x14ac:dyDescent="0.25">
      <c r="A51" t="s">
        <v>90</v>
      </c>
      <c r="B51" s="1">
        <v>5.7484800000000005E-14</v>
      </c>
      <c r="C51" s="1">
        <f t="shared" si="0"/>
        <v>1.0429428840663098E-8</v>
      </c>
    </row>
    <row r="52" spans="1:3" x14ac:dyDescent="0.25">
      <c r="A52" t="s">
        <v>91</v>
      </c>
      <c r="B52" s="1">
        <v>5.5171000000000003E-14</v>
      </c>
      <c r="C52" s="1">
        <f t="shared" si="0"/>
        <v>1.086682552463704E-8</v>
      </c>
    </row>
    <row r="53" spans="1:3" x14ac:dyDescent="0.25">
      <c r="A53" t="s">
        <v>92</v>
      </c>
      <c r="B53" s="1">
        <v>5.3318800000000002E-14</v>
      </c>
      <c r="C53" s="1">
        <f t="shared" si="0"/>
        <v>1.1244319658727318E-8</v>
      </c>
    </row>
    <row r="54" spans="1:3" x14ac:dyDescent="0.25">
      <c r="A54" t="s">
        <v>93</v>
      </c>
      <c r="B54" s="1">
        <v>5.1764799999999999E-14</v>
      </c>
      <c r="C54" s="1">
        <f t="shared" si="0"/>
        <v>1.1581878632193115E-8</v>
      </c>
    </row>
    <row r="55" spans="1:3" x14ac:dyDescent="0.25">
      <c r="A55" t="s">
        <v>94</v>
      </c>
      <c r="B55" s="1">
        <v>5.0462599999999999E-14</v>
      </c>
      <c r="C55" s="1">
        <f t="shared" si="0"/>
        <v>1.1880751903781219E-8</v>
      </c>
    </row>
    <row r="56" spans="1:3" x14ac:dyDescent="0.25">
      <c r="A56" t="s">
        <v>95</v>
      </c>
      <c r="B56" s="1">
        <v>4.9338800000000003E-14</v>
      </c>
      <c r="C56" s="1">
        <f t="shared" si="0"/>
        <v>1.2151362234585156E-8</v>
      </c>
    </row>
    <row r="57" spans="1:3" x14ac:dyDescent="0.25">
      <c r="A57" t="s">
        <v>96</v>
      </c>
      <c r="B57" s="1">
        <v>4.8364000000000001E-14</v>
      </c>
      <c r="C57" s="1">
        <f t="shared" si="0"/>
        <v>1.2396278864852992E-8</v>
      </c>
    </row>
    <row r="58" spans="1:3" x14ac:dyDescent="0.25">
      <c r="A58" t="s">
        <v>97</v>
      </c>
      <c r="B58" s="1">
        <v>4.7512400000000001E-14</v>
      </c>
      <c r="C58" s="1">
        <f t="shared" si="0"/>
        <v>1.2618466569143004E-8</v>
      </c>
    </row>
    <row r="59" spans="1:3" x14ac:dyDescent="0.25">
      <c r="C59" s="1"/>
    </row>
    <row r="60" spans="1:3" x14ac:dyDescent="0.25">
      <c r="A60" t="s">
        <v>98</v>
      </c>
      <c r="C60" s="1"/>
    </row>
    <row r="61" spans="1:3" x14ac:dyDescent="0.25">
      <c r="A61" t="s">
        <v>99</v>
      </c>
      <c r="B61" s="1">
        <v>6.2816899999999994E-14</v>
      </c>
      <c r="C61" s="1">
        <f t="shared" si="0"/>
        <v>9.544145461169688E-9</v>
      </c>
    </row>
    <row r="62" spans="1:3" x14ac:dyDescent="0.25">
      <c r="A62" t="s">
        <v>100</v>
      </c>
      <c r="B62" s="1">
        <v>6.2381000000000005E-14</v>
      </c>
      <c r="C62" s="1">
        <f t="shared" si="0"/>
        <v>9.610837130211925E-9</v>
      </c>
    </row>
    <row r="63" spans="1:3" x14ac:dyDescent="0.25">
      <c r="A63" t="s">
        <v>101</v>
      </c>
      <c r="B63" s="1">
        <v>6.2144200000000002E-14</v>
      </c>
      <c r="C63" s="1">
        <f t="shared" si="0"/>
        <v>9.6474591517752274E-9</v>
      </c>
    </row>
    <row r="64" spans="1:3" x14ac:dyDescent="0.25">
      <c r="A64" t="s">
        <v>102</v>
      </c>
      <c r="B64" s="1">
        <v>6.2012900000000001E-14</v>
      </c>
      <c r="C64" s="1">
        <f t="shared" si="0"/>
        <v>9.6678857305455823E-9</v>
      </c>
    </row>
    <row r="65" spans="1:3" x14ac:dyDescent="0.25">
      <c r="A65" t="s">
        <v>103</v>
      </c>
      <c r="B65" s="1">
        <v>6.1908000000000005E-14</v>
      </c>
      <c r="C65" s="1">
        <f t="shared" si="0"/>
        <v>9.6842674778663509E-9</v>
      </c>
    </row>
    <row r="66" spans="1:3" x14ac:dyDescent="0.25">
      <c r="A66" t="s">
        <v>104</v>
      </c>
      <c r="B66" s="1">
        <v>6.1782499999999994E-14</v>
      </c>
      <c r="C66" s="1">
        <f t="shared" si="0"/>
        <v>9.7039393197062307E-9</v>
      </c>
    </row>
    <row r="67" spans="1:3" x14ac:dyDescent="0.25">
      <c r="A67" t="s">
        <v>105</v>
      </c>
      <c r="B67" s="1">
        <v>6.1801499999999994E-14</v>
      </c>
      <c r="C67" s="1">
        <f t="shared" ref="C67:C92" si="1">1/((2*PI()*$B$1)^2*B67)</f>
        <v>9.7009559803524218E-9</v>
      </c>
    </row>
    <row r="68" spans="1:3" x14ac:dyDescent="0.25">
      <c r="A68" t="s">
        <v>106</v>
      </c>
      <c r="B68" s="1">
        <v>6.1759100000000004E-14</v>
      </c>
      <c r="C68" s="1">
        <f t="shared" si="1"/>
        <v>9.7076160601393177E-9</v>
      </c>
    </row>
    <row r="69" spans="1:3" x14ac:dyDescent="0.25">
      <c r="A69" t="s">
        <v>107</v>
      </c>
      <c r="B69" s="1">
        <v>6.17362E-14</v>
      </c>
      <c r="C69" s="1">
        <f t="shared" si="1"/>
        <v>9.7112169362505333E-9</v>
      </c>
    </row>
    <row r="70" spans="1:3" x14ac:dyDescent="0.25">
      <c r="A70" t="s">
        <v>108</v>
      </c>
      <c r="B70" s="1">
        <v>6.1722100000000002E-14</v>
      </c>
      <c r="C70" s="1">
        <f t="shared" si="1"/>
        <v>9.7134353986619068E-9</v>
      </c>
    </row>
    <row r="71" spans="1:3" x14ac:dyDescent="0.25">
      <c r="C71" s="1"/>
    </row>
    <row r="72" spans="1:3" x14ac:dyDescent="0.25">
      <c r="A72" t="s">
        <v>109</v>
      </c>
      <c r="C72" s="1"/>
    </row>
    <row r="73" spans="1:3" x14ac:dyDescent="0.25">
      <c r="A73" t="s">
        <v>110</v>
      </c>
      <c r="B73" s="1">
        <v>4.27261E-14</v>
      </c>
      <c r="C73" s="1">
        <f t="shared" si="1"/>
        <v>1.4032023307059388E-8</v>
      </c>
    </row>
    <row r="74" spans="1:3" x14ac:dyDescent="0.25">
      <c r="A74" t="s">
        <v>111</v>
      </c>
      <c r="B74" s="1">
        <v>4.5899899999999998E-14</v>
      </c>
      <c r="C74" s="1">
        <f t="shared" si="1"/>
        <v>1.3061763337605315E-8</v>
      </c>
    </row>
    <row r="75" spans="1:3" x14ac:dyDescent="0.25">
      <c r="A75" t="s">
        <v>112</v>
      </c>
      <c r="B75" s="1">
        <v>4.9079999999999998E-14</v>
      </c>
      <c r="C75" s="1">
        <f t="shared" si="1"/>
        <v>1.2215436654844137E-8</v>
      </c>
    </row>
    <row r="76" spans="1:3" x14ac:dyDescent="0.25">
      <c r="A76" t="s">
        <v>113</v>
      </c>
      <c r="B76" s="1">
        <v>5.2262500000000001E-14</v>
      </c>
      <c r="C76" s="1">
        <f t="shared" si="1"/>
        <v>1.1471583468447741E-8</v>
      </c>
    </row>
    <row r="77" spans="1:3" x14ac:dyDescent="0.25">
      <c r="A77" t="s">
        <v>114</v>
      </c>
      <c r="B77" s="1">
        <v>5.54507E-14</v>
      </c>
      <c r="C77" s="1">
        <f t="shared" si="1"/>
        <v>1.0812011949709384E-8</v>
      </c>
    </row>
    <row r="78" spans="1:3" x14ac:dyDescent="0.25">
      <c r="A78" t="s">
        <v>115</v>
      </c>
      <c r="B78" s="1">
        <v>5.8644799999999997E-14</v>
      </c>
      <c r="C78" s="1">
        <f t="shared" si="1"/>
        <v>1.0223133696759989E-8</v>
      </c>
    </row>
    <row r="79" spans="1:3" x14ac:dyDescent="0.25">
      <c r="A79" t="s">
        <v>116</v>
      </c>
      <c r="B79" s="1">
        <v>6.1855399999999996E-14</v>
      </c>
      <c r="C79" s="1">
        <f t="shared" si="1"/>
        <v>9.6925026920810491E-9</v>
      </c>
    </row>
    <row r="80" spans="1:3" x14ac:dyDescent="0.25">
      <c r="A80" t="s">
        <v>117</v>
      </c>
      <c r="B80" s="1">
        <v>6.5068099999999996E-14</v>
      </c>
      <c r="C80" s="1">
        <f t="shared" si="1"/>
        <v>9.2139409483256798E-9</v>
      </c>
    </row>
    <row r="81" spans="1:3" x14ac:dyDescent="0.25">
      <c r="A81" t="s">
        <v>118</v>
      </c>
      <c r="B81" s="1">
        <v>6.8315699999999997E-14</v>
      </c>
      <c r="C81" s="1">
        <f t="shared" si="1"/>
        <v>8.7759275103636519E-9</v>
      </c>
    </row>
    <row r="82" spans="1:3" x14ac:dyDescent="0.25">
      <c r="C82" s="1"/>
    </row>
    <row r="83" spans="1:3" x14ac:dyDescent="0.25">
      <c r="A83" t="s">
        <v>119</v>
      </c>
      <c r="C83" s="1"/>
    </row>
    <row r="84" spans="1:3" x14ac:dyDescent="0.25">
      <c r="A84" t="s">
        <v>110</v>
      </c>
      <c r="B84" s="1">
        <v>4.27261E-14</v>
      </c>
      <c r="C84" s="1">
        <f>1/((2*PI()*$B$1)^2*B84)</f>
        <v>1.4032023307059388E-8</v>
      </c>
    </row>
    <row r="85" spans="1:3" x14ac:dyDescent="0.25">
      <c r="A85" t="s">
        <v>111</v>
      </c>
      <c r="B85" s="1">
        <v>4.5899899999999998E-14</v>
      </c>
      <c r="C85" s="1">
        <f t="shared" si="1"/>
        <v>1.3061763337605315E-8</v>
      </c>
    </row>
    <row r="86" spans="1:3" x14ac:dyDescent="0.25">
      <c r="A86" t="s">
        <v>112</v>
      </c>
      <c r="B86" s="1">
        <v>4.9079999999999998E-14</v>
      </c>
      <c r="C86" s="1">
        <f t="shared" si="1"/>
        <v>1.2215436654844137E-8</v>
      </c>
    </row>
    <row r="87" spans="1:3" x14ac:dyDescent="0.25">
      <c r="A87" t="s">
        <v>113</v>
      </c>
      <c r="B87" s="1">
        <v>5.2262500000000001E-14</v>
      </c>
      <c r="C87" s="1">
        <f t="shared" si="1"/>
        <v>1.1471583468447741E-8</v>
      </c>
    </row>
    <row r="88" spans="1:3" x14ac:dyDescent="0.25">
      <c r="A88" t="s">
        <v>114</v>
      </c>
      <c r="B88" s="1">
        <v>5.54507E-14</v>
      </c>
      <c r="C88" s="1">
        <f t="shared" si="1"/>
        <v>1.0812011949709384E-8</v>
      </c>
    </row>
    <row r="89" spans="1:3" x14ac:dyDescent="0.25">
      <c r="A89" t="s">
        <v>115</v>
      </c>
      <c r="B89" s="1">
        <v>5.8644799999999997E-14</v>
      </c>
      <c r="C89" s="1">
        <f t="shared" si="1"/>
        <v>1.0223133696759989E-8</v>
      </c>
    </row>
    <row r="90" spans="1:3" x14ac:dyDescent="0.25">
      <c r="A90" t="s">
        <v>116</v>
      </c>
      <c r="B90" s="1">
        <v>6.1855399999999996E-14</v>
      </c>
      <c r="C90" s="1">
        <f t="shared" si="1"/>
        <v>9.6925026920810491E-9</v>
      </c>
    </row>
    <row r="91" spans="1:3" x14ac:dyDescent="0.25">
      <c r="A91" t="s">
        <v>117</v>
      </c>
      <c r="B91" s="1">
        <v>6.5068099999999996E-14</v>
      </c>
      <c r="C91" s="1">
        <f t="shared" si="1"/>
        <v>9.2139409483256798E-9</v>
      </c>
    </row>
    <row r="92" spans="1:3" x14ac:dyDescent="0.25">
      <c r="A92" t="s">
        <v>118</v>
      </c>
      <c r="B92" s="1">
        <v>6.8315699999999997E-14</v>
      </c>
      <c r="C92" s="1">
        <f t="shared" si="1"/>
        <v>8.7759275103636519E-9</v>
      </c>
    </row>
    <row r="96" spans="1:3" x14ac:dyDescent="0.25">
      <c r="A96" t="s">
        <v>170</v>
      </c>
      <c r="B96" s="1">
        <v>4.7172999999999999E-14</v>
      </c>
    </row>
    <row r="97" spans="1:2" x14ac:dyDescent="0.25">
      <c r="A97" t="s">
        <v>171</v>
      </c>
      <c r="B97" s="1">
        <v>5.8637900000000003E-14</v>
      </c>
    </row>
    <row r="98" spans="1:2" x14ac:dyDescent="0.25">
      <c r="A98" t="s">
        <v>172</v>
      </c>
      <c r="B98" s="1">
        <v>7.0343899999999998E-14</v>
      </c>
    </row>
    <row r="99" spans="1:2" x14ac:dyDescent="0.25">
      <c r="A99" t="s">
        <v>173</v>
      </c>
      <c r="B99" s="1">
        <v>8.2385100000000002E-14</v>
      </c>
    </row>
    <row r="100" spans="1:2" x14ac:dyDescent="0.25">
      <c r="A100" t="s">
        <v>174</v>
      </c>
      <c r="B100" s="1">
        <v>9.466854E-14</v>
      </c>
    </row>
    <row r="101" spans="1:2" x14ac:dyDescent="0.25">
      <c r="A101" t="s">
        <v>175</v>
      </c>
      <c r="B101" s="1">
        <v>1.0740223E-13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Ratios</vt:lpstr>
      <vt:lpstr>Voltages</vt:lpstr>
      <vt:lpstr>Capacitances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koster</dc:creator>
  <cp:lastModifiedBy>TUD277872</cp:lastModifiedBy>
  <dcterms:created xsi:type="dcterms:W3CDTF">2016-03-24T13:20:05Z</dcterms:created>
  <dcterms:modified xsi:type="dcterms:W3CDTF">2016-07-14T21:19:23Z</dcterms:modified>
</cp:coreProperties>
</file>