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rickmannes/Documents/Msc. THESIS/Data/"/>
    </mc:Choice>
  </mc:AlternateContent>
  <xr:revisionPtr revIDLastSave="0" documentId="8_{B346FAF3-EC12-F645-9786-6B49F6436C16}" xr6:coauthVersionLast="47" xr6:coauthVersionMax="47" xr10:uidLastSave="{00000000-0000-0000-0000-000000000000}"/>
  <bookViews>
    <workbookView xWindow="-7260" yWindow="-28140" windowWidth="41440" windowHeight="27980" activeTab="3" xr2:uid="{7461ADC7-CDC3-3941-BCE3-D73EA4BF0A89}"/>
  </bookViews>
  <sheets>
    <sheet name="Metadata" sheetId="4" r:id="rId1"/>
    <sheet name="TP" sheetId="3" r:id="rId2"/>
    <sheet name="PEF" sheetId="1" r:id="rId3"/>
    <sheet name="HPP" sheetId="2" r:id="rId4"/>
  </sheets>
  <definedNames>
    <definedName name="_xlnm._FilterDatabase" localSheetId="3" hidden="1">HPP!$A$1:$S$327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G44" i="3"/>
  <c r="AF44" i="3" s="1"/>
  <c r="AG43" i="3"/>
  <c r="AF43" i="3" s="1"/>
  <c r="AF42" i="3"/>
  <c r="AF41" i="3"/>
  <c r="AF40" i="3"/>
  <c r="AF39" i="3"/>
  <c r="AF38" i="3"/>
  <c r="AF37" i="3"/>
  <c r="AF36" i="3"/>
  <c r="AF35" i="3"/>
  <c r="AF34" i="3"/>
  <c r="AF33" i="3"/>
  <c r="AF32" i="3"/>
  <c r="AF31" i="3"/>
  <c r="AF30" i="3"/>
  <c r="AF29" i="3"/>
  <c r="AF28" i="3"/>
  <c r="AF27" i="3"/>
  <c r="AF26" i="3"/>
  <c r="AF25" i="3"/>
  <c r="AF24" i="3"/>
  <c r="AF23" i="3"/>
  <c r="AG22" i="3"/>
  <c r="AF22" i="3" s="1"/>
  <c r="AF21" i="3"/>
  <c r="AF20" i="3"/>
  <c r="AF19" i="3"/>
  <c r="AF18" i="3"/>
  <c r="AF17" i="3"/>
  <c r="AF16" i="3"/>
  <c r="AF15" i="3"/>
  <c r="AF14" i="3"/>
  <c r="AF13" i="3"/>
  <c r="AF12" i="3"/>
  <c r="AF11" i="3"/>
  <c r="AF10" i="3"/>
  <c r="AF9" i="3"/>
  <c r="AF8" i="3"/>
  <c r="AF7" i="3"/>
  <c r="AF6" i="3"/>
  <c r="AF5" i="3"/>
  <c r="AF4" i="3"/>
  <c r="AF3" i="3"/>
  <c r="AF2" i="3"/>
</calcChain>
</file>

<file path=xl/sharedStrings.xml><?xml version="1.0" encoding="utf-8"?>
<sst xmlns="http://schemas.openxmlformats.org/spreadsheetml/2006/main" count="14087" uniqueCount="539">
  <si>
    <t>Description</t>
  </si>
  <si>
    <t xml:space="preserve">Equipment_size </t>
  </si>
  <si>
    <t>Continuous_batch</t>
  </si>
  <si>
    <t>Cooled_yes_no</t>
  </si>
  <si>
    <t>Food_product</t>
  </si>
  <si>
    <t>PH_food</t>
  </si>
  <si>
    <t xml:space="preserve">Matrix_acidity </t>
  </si>
  <si>
    <t xml:space="preserve">Pasteuriz_method </t>
  </si>
  <si>
    <t>Treatment_time_min</t>
  </si>
  <si>
    <t>Genus</t>
  </si>
  <si>
    <t xml:space="preserve">Species </t>
  </si>
  <si>
    <t>Sero_group</t>
  </si>
  <si>
    <t>Strain</t>
  </si>
  <si>
    <t>Type_of_cell</t>
  </si>
  <si>
    <t>Incubation_time_h</t>
  </si>
  <si>
    <t>Growth_stage</t>
  </si>
  <si>
    <t xml:space="preserve">Recovery _h </t>
  </si>
  <si>
    <t>Recovery_media</t>
  </si>
  <si>
    <t>Selective_nonselective_medium</t>
  </si>
  <si>
    <t>Model</t>
  </si>
  <si>
    <t>LogN0_CFU/ml</t>
  </si>
  <si>
    <t>LogN _CFU/ml</t>
  </si>
  <si>
    <t>5d_reduction_yes_no_</t>
  </si>
  <si>
    <t>d_value_min</t>
  </si>
  <si>
    <t>d_est_min</t>
  </si>
  <si>
    <t>se_dvalue_min</t>
  </si>
  <si>
    <t>z_value</t>
  </si>
  <si>
    <t xml:space="preserve">Year </t>
  </si>
  <si>
    <t>DOI</t>
  </si>
  <si>
    <t xml:space="preserve">Type_document </t>
  </si>
  <si>
    <t>Remarks</t>
  </si>
  <si>
    <t>Combinations of selected physical and chemical hurdles to inactivate Escherichia coli O157: H7 in apple and orange juices</t>
  </si>
  <si>
    <t>Lab scale</t>
  </si>
  <si>
    <t>NA</t>
  </si>
  <si>
    <t>Yes</t>
  </si>
  <si>
    <t>Apple</t>
  </si>
  <si>
    <t>Juice</t>
  </si>
  <si>
    <t>High-acidic juice</t>
  </si>
  <si>
    <t>Escherichia</t>
  </si>
  <si>
    <t>coli</t>
  </si>
  <si>
    <t>O157:H7</t>
  </si>
  <si>
    <t>Cocktail</t>
  </si>
  <si>
    <t>vegetative</t>
  </si>
  <si>
    <t>Stationary</t>
  </si>
  <si>
    <t>Nutrient Agar</t>
  </si>
  <si>
    <t>Non-selective</t>
  </si>
  <si>
    <t>Linear</t>
  </si>
  <si>
    <t>Gabriel</t>
  </si>
  <si>
    <t>10.1016/j.foodcont.2014.10.017</t>
  </si>
  <si>
    <t>Journal article</t>
  </si>
  <si>
    <t>Acid adapted. Highest recovery time noted (24-48h). Average of the LogN0 was noted, LogN(0) = 4-5</t>
  </si>
  <si>
    <t>Comparison of aluminum thermal-death-time disks with a pilot-scale pasteurizer on the thermal inactivation of Escherichia coli K12 in apple cider</t>
  </si>
  <si>
    <t>Pilot scale</t>
  </si>
  <si>
    <t>Cider</t>
  </si>
  <si>
    <t>High-acidic cider</t>
  </si>
  <si>
    <t>HTST</t>
  </si>
  <si>
    <t>K12 ATCC 23716</t>
  </si>
  <si>
    <t>TSA</t>
  </si>
  <si>
    <t>Yuk., et al</t>
  </si>
  <si>
    <t>10.1016/j.foodcont.2008.12.009</t>
  </si>
  <si>
    <t xml:space="preserve"> Use of Thermal-death-time disks to determine the inactivation</t>
  </si>
  <si>
    <t>D- and z- values of Escherichia coli O157:H7, Salmonella enterica, and Listeria monocytogenes in Heated Orange Juice</t>
  </si>
  <si>
    <t>Orange</t>
  </si>
  <si>
    <t>No</t>
  </si>
  <si>
    <t>Gladess., et al</t>
  </si>
  <si>
    <t>10.1016/j.foodcont.2015.03.002</t>
  </si>
  <si>
    <t>Commercially processed 100% orange juice. Strains: LFMH EMY-10, EDT-10, EMN-10, ECR-10, ECH-10, EC-96255 and EC-96256. Highest recovery time noted (24-48h)</t>
  </si>
  <si>
    <t>Effect of Citral on the Thermal Inactivation of Escherichia coli O157:H7 in Citrate Phosphate Buffer and Apple Juice</t>
  </si>
  <si>
    <t>Phage type 34</t>
  </si>
  <si>
    <t>TSAYE</t>
  </si>
  <si>
    <t>Weibull</t>
  </si>
  <si>
    <t>Espina., et al</t>
  </si>
  <si>
    <t>10.4315/0362-028X-73.12.2189</t>
  </si>
  <si>
    <t>Overnight incubation (+-12h). D-values were determined through the Bigelow model, based on data points extracted from the Weibull plot</t>
  </si>
  <si>
    <t>Effect of pH-dependent, stationary phase acid resistance on the thermal tolerance of Escherichia coli O157:H7</t>
  </si>
  <si>
    <t>SEA13B88</t>
  </si>
  <si>
    <t>TSB</t>
  </si>
  <si>
    <t>Buchanan., et al</t>
  </si>
  <si>
    <t>10.1006/fmic.1998.0260</t>
  </si>
  <si>
    <t>Effect of thermal, high hydrostatic pressure, and ultraviolet-Cprocessing on the microbial inactivation, vitamins, chlorophyll,antioxidants, enzyme activity, and color of wheatgrass juice</t>
  </si>
  <si>
    <t>Wheatgrass</t>
  </si>
  <si>
    <t>Low-acidic juice</t>
  </si>
  <si>
    <t>P36</t>
  </si>
  <si>
    <t>Ali., et al</t>
  </si>
  <si>
    <t>10.1111/jfpe.13036</t>
  </si>
  <si>
    <t>N0 and N extracted from graph (Automaris) and Bioinactivation</t>
  </si>
  <si>
    <t>Efficacy of Essential Oils on Inactivation of Escherichia coli O157:H7 in Vegetable Juice</t>
  </si>
  <si>
    <t>Mixed vegetable</t>
  </si>
  <si>
    <t>C7927</t>
  </si>
  <si>
    <t>Pan., et al</t>
  </si>
  <si>
    <t>10.3136/fstr.20.1043</t>
  </si>
  <si>
    <t>Highest recovery time is noted (24-48h)</t>
  </si>
  <si>
    <t>Heat inactivation of Escherichia coli O157:H7 in apple cider containing malic acid, sodium benzoate, and potassium sorbate</t>
  </si>
  <si>
    <t>Dock., et al</t>
  </si>
  <si>
    <t>10.4315/0362-028X-63.8.1026</t>
  </si>
  <si>
    <t>Heat Resistance of Escherichia coli 0157:H7 in Apple Juice</t>
  </si>
  <si>
    <t>PCA</t>
  </si>
  <si>
    <t>Splittstoesser., et al</t>
  </si>
  <si>
    <t>10.4315/0362-028x-59.3.226</t>
  </si>
  <si>
    <t>Average N0 is noted, log N0 = 8-10</t>
  </si>
  <si>
    <t>Inactivation of Escherichia coli O157:H7 and spoilage yeasts in germicidal UV-C-irradiated and heat-treated clear apple juice</t>
  </si>
  <si>
    <t>CR-3</t>
  </si>
  <si>
    <t>10.1016/j.foodcont.2011.11.011</t>
  </si>
  <si>
    <t>Average of the LOGN0 is noted, logN0 = 5-6. Highest recovery time is noted (24-48h)</t>
  </si>
  <si>
    <t>MN-28</t>
  </si>
  <si>
    <t>HCIPH-96055</t>
  </si>
  <si>
    <t>Individual and combined efficacies of mild heat and ultraviolet-c radiation against Escherichia coli O157:H7, Salmonella enterica, and Listeria monocytogenes in coconut liquid endosperm</t>
  </si>
  <si>
    <t xml:space="preserve">Coconut endoperm </t>
  </si>
  <si>
    <t>Gabriel., et al</t>
  </si>
  <si>
    <t>10.1016/j.ijfoodmicro.2018.04.019</t>
  </si>
  <si>
    <t>Strains: EMY-10, EDT-10, EMN-10, ECR-10 and EHC-10</t>
  </si>
  <si>
    <t>Synergistic combination of physical treatments and carvacrol for Escherichia coli O157:H7 inactivation in apple, mango, orange, and tomato juices</t>
  </si>
  <si>
    <t>VTEC phage type 34</t>
  </si>
  <si>
    <t>Ait-Ouazzou., et al</t>
  </si>
  <si>
    <t>10.1016/j.foodcont.2012.11.036</t>
  </si>
  <si>
    <t>D-values were determined through the Bigelow model, based on data points extracted from the Weibull plot</t>
  </si>
  <si>
    <t>Tomato</t>
  </si>
  <si>
    <t>Mango</t>
  </si>
  <si>
    <t>Synergistic Effect of Orange Essential Oil or (+)-limonene with Heat Treatments to Inactivate Escherichia coli O157:H7 in Orange Juice at Lower Intensities while Maintaining Hedonic Acceptability</t>
  </si>
  <si>
    <t>10.1007/s11947-013-1076-x</t>
  </si>
  <si>
    <t>Fresh squeezed orange juice. D-values were determined through the Bigelow model, based on data points extracted from the Weibull plot</t>
  </si>
  <si>
    <t>Commercially processed orange juice. D-values were determined through the Bigelow model, based on data points extracted from the Weibull plot</t>
  </si>
  <si>
    <t>The reduction of murine norovirus 1, B. fragilis HSP40 infecting phage B40-8 and E. coli after a mild thermal pasteurization process of raspberry puree</t>
  </si>
  <si>
    <t>Raspberry</t>
  </si>
  <si>
    <t>Puree</t>
  </si>
  <si>
    <t>High acidic puree</t>
  </si>
  <si>
    <t>LMG 8223</t>
  </si>
  <si>
    <t>COLID</t>
  </si>
  <si>
    <t>Selective</t>
  </si>
  <si>
    <t>Baert., et al</t>
  </si>
  <si>
    <t>10.1016/j.fm.2008.06.002</t>
  </si>
  <si>
    <t>Thermal death times of acid-habituated Escherichia coli and Salmonella enterica in selected fruit beverages</t>
  </si>
  <si>
    <t>Acid adapted. Commercially available juice (without preservatives). LogN0 was above 7 (&gt;7). Strains: NRRL 3704, ATCC 8739, ATCC 92522</t>
  </si>
  <si>
    <t>Acid adapted. Strains: NRRL 3704, ATCC 8739 and ATCC 92522. LogN0 is an approximation (+-7)</t>
  </si>
  <si>
    <t>Thermal inactivation of stationary-phase and acid-adapted Escherichia coli O157:H7, Salmonella, and Listeria monocytogenes in fruit juices</t>
  </si>
  <si>
    <t>Mazzotta., et al</t>
  </si>
  <si>
    <t>10.4315/0362-028X-64.3.315</t>
  </si>
  <si>
    <t>Overnight incubation (+-12 h). Single strength 100% orange juice (without preservatives)</t>
  </si>
  <si>
    <t>Acid adapted. Overnight incubation (+-12h). Single strength 100% orange juice (without preservatives)</t>
  </si>
  <si>
    <t>Overnight incubation (+-12 h)</t>
  </si>
  <si>
    <t>Acid adapted, onernight incubation (+-12h)</t>
  </si>
  <si>
    <t>Grape</t>
  </si>
  <si>
    <t>Overnight incubation (+-12 h). White grape juice</t>
  </si>
  <si>
    <t xml:space="preserve">Acid adapted, overnight incubation (+-12h). White grape juice </t>
  </si>
  <si>
    <t>Prior Storage Conditions Influence the Destruction of Escherichia coli 0157:H7 during Heating of Apple Cider and Juice</t>
  </si>
  <si>
    <t>ATCC 43889</t>
  </si>
  <si>
    <t>Ingham., et al</t>
  </si>
  <si>
    <t>10.4315/0362-028X-61.4.390</t>
  </si>
  <si>
    <t>ATCC 43894</t>
  </si>
  <si>
    <t>Filtered cider</t>
  </si>
  <si>
    <t>Thermal Resistance Parameters for Pathogens in White Grape Juice Concentrate</t>
  </si>
  <si>
    <t>SMAC</t>
  </si>
  <si>
    <t>Enache., et al</t>
  </si>
  <si>
    <t>10.4315/0362-028X-69.3.564</t>
  </si>
  <si>
    <t>Overnight incubation (+-12h). White grape. Strains: N-4070, N-4073, N-4064, N-4072 and N-4079. Highest recovery time is noted (24-48h)</t>
  </si>
  <si>
    <t>Overnight incubation (+-12h). White grape. Strains: N-4070, N-4073, N-4064, N-4072 and N-4079. Highest recovery time is noted (24-48h). Acid adapted</t>
  </si>
  <si>
    <t>Thermal inactivation of Escherichia coli 0157:H7</t>
  </si>
  <si>
    <t>Stringer., et al</t>
  </si>
  <si>
    <t>10.1111/j.1365-2672.2000.tb05335.x</t>
  </si>
  <si>
    <t>The article summarized data from variations articles. The range of reported 60°C D-values were between 0,3 and 10,0 minutes, 0,8 was obtained based on the fitted line.  From Esthers database</t>
  </si>
  <si>
    <t>The microbiology of safe food</t>
  </si>
  <si>
    <t>Forsythe</t>
  </si>
  <si>
    <t>Book</t>
  </si>
  <si>
    <t>A book which contains a overview of variations in microbial heat resistance. From Esthers database</t>
  </si>
  <si>
    <t>Item</t>
  </si>
  <si>
    <t>Fruit juice</t>
  </si>
  <si>
    <t>Fruit juice acidity</t>
  </si>
  <si>
    <t>logD</t>
  </si>
  <si>
    <t>Temperature</t>
  </si>
  <si>
    <t>Liquid</t>
  </si>
  <si>
    <t>High acidic fruit juice</t>
  </si>
  <si>
    <t>description</t>
  </si>
  <si>
    <t>brand_of_equipment</t>
  </si>
  <si>
    <t>continuous_batch</t>
  </si>
  <si>
    <t>cooling_applied_yes_no</t>
  </si>
  <si>
    <t>tin_C</t>
  </si>
  <si>
    <t>tout_C</t>
  </si>
  <si>
    <t>tout_exact_value</t>
  </si>
  <si>
    <t>voltage_V</t>
  </si>
  <si>
    <t>current_A</t>
  </si>
  <si>
    <t>electric_field_strength_kV_cm</t>
  </si>
  <si>
    <t>pulse_frequency_pps_Hz</t>
  </si>
  <si>
    <t>est_pulse_frequency_pps_Hz</t>
  </si>
  <si>
    <t>pulse_width_mus</t>
  </si>
  <si>
    <t>residence_time_s</t>
  </si>
  <si>
    <t>est_residence_time_s</t>
  </si>
  <si>
    <t>pulse_shape</t>
  </si>
  <si>
    <t>monopolar_bipolar</t>
  </si>
  <si>
    <t>number_of_treatment_chambers</t>
  </si>
  <si>
    <t>electrode_distance_mm</t>
  </si>
  <si>
    <t>chamber_diameter_mm</t>
  </si>
  <si>
    <t>chamber_volume_cm3</t>
  </si>
  <si>
    <t>est_chamber_volume_cm3</t>
  </si>
  <si>
    <t>flow_rate_cm3_s</t>
  </si>
  <si>
    <t>est_flow_rate_cm3_s</t>
  </si>
  <si>
    <t>pulse_number_per_chamber</t>
  </si>
  <si>
    <t>est_pulse_number_per_chamber_1</t>
  </si>
  <si>
    <t>est_pulse_number_per_chamber_2</t>
  </si>
  <si>
    <t>est_tot_pulse_number</t>
  </si>
  <si>
    <t>energy_input_J_ml</t>
  </si>
  <si>
    <t>est_energy_input_1_J_kg</t>
  </si>
  <si>
    <t>est_energy_input_3_J_ml</t>
  </si>
  <si>
    <t>est_energy_input_4_J_kg</t>
  </si>
  <si>
    <t>est_energy_input_5_J_kg</t>
  </si>
  <si>
    <t>tot_eff_treatment_time_mus</t>
  </si>
  <si>
    <t>est_eff_treatment_time_mus</t>
  </si>
  <si>
    <t>est_tot_eff_treatment_time_mus</t>
  </si>
  <si>
    <t>treatment_cycles_nr</t>
  </si>
  <si>
    <t>circulation_yes_no</t>
  </si>
  <si>
    <t>conductivity_mus_cm</t>
  </si>
  <si>
    <t>matrix_category</t>
  </si>
  <si>
    <t>matrix_acidity</t>
  </si>
  <si>
    <t>fruit_juice_acidity</t>
  </si>
  <si>
    <t>density_kg_m3</t>
  </si>
  <si>
    <t>cp_J_kg_K</t>
  </si>
  <si>
    <t>log_n0_CFU_ml</t>
  </si>
  <si>
    <t>logn_CFU_ml</t>
  </si>
  <si>
    <t>log_n0_n_cfu_ml</t>
  </si>
  <si>
    <t>above_nd</t>
  </si>
  <si>
    <t>genus</t>
  </si>
  <si>
    <t>species</t>
  </si>
  <si>
    <t>serogroup</t>
  </si>
  <si>
    <t>organism_grouped</t>
  </si>
  <si>
    <t>LAB_true_false</t>
  </si>
  <si>
    <t>type_of_cells</t>
  </si>
  <si>
    <t>incubation_time_h</t>
  </si>
  <si>
    <t>est_growth_stage</t>
  </si>
  <si>
    <t>recovered_after_h</t>
  </si>
  <si>
    <t>selective_yes_no</t>
  </si>
  <si>
    <t>5d_reduction_yes_no</t>
  </si>
  <si>
    <t>log_transform_reduction</t>
  </si>
  <si>
    <t>observations_fitting</t>
  </si>
  <si>
    <t>logd_log_min</t>
  </si>
  <si>
    <t>d_min</t>
  </si>
  <si>
    <t>dest_min</t>
  </si>
  <si>
    <t>dest_se</t>
  </si>
  <si>
    <t>big_logn0_cfu_g_ml</t>
  </si>
  <si>
    <t>big_logn0_cfu_g_ml_se</t>
  </si>
  <si>
    <t>big_rmse</t>
  </si>
  <si>
    <t>study_below_equal_300</t>
  </si>
  <si>
    <t>year</t>
  </si>
  <si>
    <t>doi</t>
  </si>
  <si>
    <t>document_type</t>
  </si>
  <si>
    <t>energy_input_remarks</t>
  </si>
  <si>
    <t>remarks</t>
  </si>
  <si>
    <r>
      <t xml:space="preserve">Subjecting </t>
    </r>
    <r>
      <rPr>
        <i/>
        <sz val="11"/>
        <color theme="1"/>
        <rFont val="Aptos Narrow"/>
        <family val="2"/>
        <scheme val="minor"/>
      </rPr>
      <t>E. coli</t>
    </r>
    <r>
      <rPr>
        <sz val="12"/>
        <color theme="1"/>
        <rFont val="Aptos Narrow"/>
        <family val="2"/>
        <scheme val="minor"/>
      </rPr>
      <t xml:space="preserve"> ATCC 8739 in green tea extract to PEF treatment (18,1, 27,4, 38,4 kV/cm, 20C, 40, 80, 120 and 160 mus treatment time)</t>
    </r>
  </si>
  <si>
    <t>co-field</t>
  </si>
  <si>
    <t>lab-scale</t>
  </si>
  <si>
    <t>OSU-4</t>
  </si>
  <si>
    <t>continuous</t>
  </si>
  <si>
    <t>yes</t>
  </si>
  <si>
    <t>square wave</t>
  </si>
  <si>
    <t>no</t>
  </si>
  <si>
    <t>green tea extract</t>
  </si>
  <si>
    <t>plant-based beverage</t>
  </si>
  <si>
    <t>low acidic food product</t>
  </si>
  <si>
    <t>low acidic plant-based beverage</t>
  </si>
  <si>
    <t>ATCC 8739</t>
  </si>
  <si>
    <t>stationary</t>
  </si>
  <si>
    <t>plate count agar</t>
  </si>
  <si>
    <t>Zhao et al.</t>
  </si>
  <si>
    <t>10.1016/j.lwt.2007.03.020</t>
  </si>
  <si>
    <t>journal</t>
  </si>
  <si>
    <t>Subjecting E.coli ATCC35218/O157:H7 in orange juice by PEF (18, 22, 26, 30, 34 kV/cm and 40, 50C and 50 mus treatment time)</t>
  </si>
  <si>
    <t>orange juice</t>
  </si>
  <si>
    <t>fruit juice</t>
  </si>
  <si>
    <t>high acidic food product</t>
  </si>
  <si>
    <t>high acidic fruit juice</t>
  </si>
  <si>
    <t>ATCC 35218</t>
  </si>
  <si>
    <t>tryptic soy agar</t>
  </si>
  <si>
    <t>Sampedro et al.</t>
  </si>
  <si>
    <t>10.1016/j.ifset.2012.10.002</t>
  </si>
  <si>
    <r>
      <t xml:space="preserve">Subjecting </t>
    </r>
    <r>
      <rPr>
        <i/>
        <sz val="11"/>
        <color theme="1"/>
        <rFont val="Aptos Narrow"/>
        <family val="2"/>
        <scheme val="minor"/>
      </rPr>
      <t xml:space="preserve">E. coli </t>
    </r>
    <r>
      <rPr>
        <sz val="12"/>
        <color theme="1"/>
        <rFont val="Aptos Narrow"/>
        <family val="2"/>
        <scheme val="minor"/>
      </rPr>
      <t>35218 in pomegranate juice to PEF treatment (22 and 30 kV/cm, 2800 and 4500 muS/cm conductivity)</t>
    </r>
  </si>
  <si>
    <t>pomegranate juice</t>
  </si>
  <si>
    <t>Jin et al.</t>
  </si>
  <si>
    <t>10.1016/j.jfoodeng.2014.08.020</t>
  </si>
  <si>
    <r>
      <t xml:space="preserve">Subjecting </t>
    </r>
    <r>
      <rPr>
        <i/>
        <sz val="11"/>
        <color theme="1"/>
        <rFont val="Aptos Narrow"/>
        <family val="2"/>
        <scheme val="minor"/>
      </rPr>
      <t xml:space="preserve">E. coli </t>
    </r>
    <r>
      <rPr>
        <sz val="12"/>
        <color theme="1"/>
        <rFont val="Aptos Narrow"/>
        <family val="2"/>
        <scheme val="minor"/>
      </rPr>
      <t>O157:H7 in model strawberry juice to PEF treatment (25, 30, 35 kV/cm, 23C and 5, 16 and 27 mus treatment time)</t>
    </r>
  </si>
  <si>
    <t>pilot-scale</t>
  </si>
  <si>
    <t>Powermod</t>
  </si>
  <si>
    <t>model strawberry juice</t>
  </si>
  <si>
    <t>MacConkey</t>
  </si>
  <si>
    <t>Yildiz et al.</t>
  </si>
  <si>
    <t>10.1016/j.ifset.2019.102195</t>
  </si>
  <si>
    <r>
      <t xml:space="preserve">Subjecting </t>
    </r>
    <r>
      <rPr>
        <i/>
        <sz val="11"/>
        <color theme="1"/>
        <rFont val="Aptos Narrow"/>
        <family val="2"/>
        <scheme val="minor"/>
      </rPr>
      <t xml:space="preserve">E. coli </t>
    </r>
    <r>
      <rPr>
        <sz val="12"/>
        <color theme="1"/>
        <rFont val="Aptos Narrow"/>
        <family val="2"/>
        <scheme val="minor"/>
      </rPr>
      <t>DH5ɑ in grape juice to PEF treatment (12, 18, 24 kV/cm, 30C and 30,  60, 90, 120, 150 and 180 mus treatment time)</t>
    </r>
  </si>
  <si>
    <t>Pilot-plant, Zhejiang university</t>
  </si>
  <si>
    <t>grape juice</t>
  </si>
  <si>
    <t>low acidic fruit juice</t>
  </si>
  <si>
    <r>
      <t>DH5</t>
    </r>
    <r>
      <rPr>
        <sz val="11"/>
        <color theme="1"/>
        <rFont val="Calibri"/>
        <family val="2"/>
      </rPr>
      <t>ɑ</t>
    </r>
  </si>
  <si>
    <t>ampicilin agar</t>
  </si>
  <si>
    <t>Huang et al.</t>
  </si>
  <si>
    <t>10.1007/s11947-014-1272-3</t>
  </si>
  <si>
    <r>
      <t xml:space="preserve">Subjecting </t>
    </r>
    <r>
      <rPr>
        <i/>
        <sz val="11"/>
        <color theme="1"/>
        <rFont val="Aptos Narrow"/>
        <family val="2"/>
        <scheme val="minor"/>
      </rPr>
      <t xml:space="preserve">E. coli </t>
    </r>
    <r>
      <rPr>
        <sz val="12"/>
        <color theme="1"/>
        <rFont val="Aptos Narrow"/>
        <family val="2"/>
        <scheme val="minor"/>
      </rPr>
      <t>DH5ɑ in grape juice to PEF treatment (24 kV/cm, 30C and 3, 4, 5 and 6 mus pulse width)</t>
    </r>
  </si>
  <si>
    <r>
      <t xml:space="preserve">Subjecting </t>
    </r>
    <r>
      <rPr>
        <i/>
        <sz val="11"/>
        <color theme="1"/>
        <rFont val="Aptos Narrow"/>
        <family val="2"/>
        <scheme val="minor"/>
      </rPr>
      <t xml:space="preserve">E. coli O157:H7 </t>
    </r>
    <r>
      <rPr>
        <sz val="12"/>
        <color theme="1"/>
        <rFont val="Aptos Narrow"/>
        <family val="2"/>
        <scheme val="minor"/>
      </rPr>
      <t>in 0,1% NaCl solution to PEF treatment (10, 15, 20, 25, 30 kV/cm, 22C and 145,6 mus treatment time)</t>
    </r>
  </si>
  <si>
    <t>0.1% NaCl solution</t>
  </si>
  <si>
    <t>liquid medium</t>
  </si>
  <si>
    <t>low acidic liquid medium</t>
  </si>
  <si>
    <t>tryptic soy agar yeast extract</t>
  </si>
  <si>
    <t>Unal et al.</t>
  </si>
  <si>
    <t>10.4315/0362-028X-64.6.777</t>
  </si>
  <si>
    <r>
      <t xml:space="preserve">Subjecting </t>
    </r>
    <r>
      <rPr>
        <i/>
        <sz val="11"/>
        <color theme="1"/>
        <rFont val="Aptos Narrow"/>
        <family val="2"/>
        <scheme val="minor"/>
      </rPr>
      <t xml:space="preserve">E. coli </t>
    </r>
    <r>
      <rPr>
        <sz val="11"/>
        <color theme="1"/>
        <rFont val="Calibri  "/>
      </rPr>
      <t>DH5ɑ in grape juice to PEF treatment (24 kV/cm, 30C and 3, 4, 5 and 6 mus pulse width)</t>
    </r>
  </si>
  <si>
    <r>
      <t xml:space="preserve">Subjecting </t>
    </r>
    <r>
      <rPr>
        <i/>
        <sz val="11"/>
        <color theme="1"/>
        <rFont val="Aptos Narrow"/>
        <family val="2"/>
        <scheme val="minor"/>
      </rPr>
      <t>E. coli</t>
    </r>
    <r>
      <rPr>
        <sz val="12"/>
        <color theme="1"/>
        <rFont val="Aptos Narrow"/>
        <family val="2"/>
        <scheme val="minor"/>
      </rPr>
      <t xml:space="preserve"> in McIlvaine buffer to PEF treatment (20 kV/cm, 54.5, 101 and 137.5 mus treatment time)</t>
    </r>
  </si>
  <si>
    <t>parallel</t>
  </si>
  <si>
    <t>EPULSUS-PM-10</t>
  </si>
  <si>
    <t>monopolar</t>
  </si>
  <si>
    <t>mcllvaine buffer</t>
  </si>
  <si>
    <t>O157 VT</t>
  </si>
  <si>
    <t>Lytras et al.</t>
  </si>
  <si>
    <t>10.1016/j.ifset.2024.103731</t>
  </si>
  <si>
    <t>Frequency modulation employed to vary the treatment time within the same chamber</t>
  </si>
  <si>
    <r>
      <t xml:space="preserve">Subjecting </t>
    </r>
    <r>
      <rPr>
        <i/>
        <sz val="11"/>
        <color theme="1"/>
        <rFont val="Aptos Narrow"/>
        <family val="2"/>
        <scheme val="minor"/>
      </rPr>
      <t>E. coli</t>
    </r>
    <r>
      <rPr>
        <sz val="12"/>
        <color theme="1"/>
        <rFont val="Aptos Narrow"/>
        <family val="2"/>
        <scheme val="minor"/>
      </rPr>
      <t xml:space="preserve"> DH5ɑ</t>
    </r>
    <r>
      <rPr>
        <sz val="9.35"/>
        <color theme="1"/>
        <rFont val="Aptos Narrow"/>
        <family val="2"/>
        <scheme val="minor"/>
      </rPr>
      <t xml:space="preserve"> </t>
    </r>
    <r>
      <rPr>
        <sz val="12"/>
        <color theme="1"/>
        <rFont val="Aptos Narrow"/>
        <family val="2"/>
        <scheme val="minor"/>
      </rPr>
      <t>in grape juice to PEF treatment (9, 12, 15, 18, 21 and 24 kV/cm, 40C and 55, 69, 92, 138, 184 and 276 mus treatment time)</t>
    </r>
  </si>
  <si>
    <t>Zhejiang university</t>
  </si>
  <si>
    <t>DH5ɑ</t>
  </si>
  <si>
    <t>Luria-Bertani agar</t>
  </si>
  <si>
    <t>10.1016/j.foodcont.2013.07.011</t>
  </si>
  <si>
    <t>ATCC35218</t>
  </si>
  <si>
    <t>NCTC10538</t>
  </si>
  <si>
    <r>
      <t xml:space="preserve">Subjecting </t>
    </r>
    <r>
      <rPr>
        <i/>
        <sz val="11"/>
        <color theme="1"/>
        <rFont val="Aptos Narrow"/>
        <family val="2"/>
        <scheme val="minor"/>
      </rPr>
      <t>E. coli</t>
    </r>
    <r>
      <rPr>
        <sz val="12"/>
        <color theme="1"/>
        <rFont val="Aptos Narrow"/>
        <family val="2"/>
        <scheme val="minor"/>
      </rPr>
      <t xml:space="preserve"> O157:H7 ATCC 35150 in 0,1% NaCl solution to PEF treatment (10, 20 kV/cm, 22C and 145,6 mus treatment time)</t>
    </r>
  </si>
  <si>
    <t>ATCC 35150</t>
  </si>
  <si>
    <t>Unal, Yousef &amp; Dunne</t>
  </si>
  <si>
    <t>10.1016/S1466-8564(02)00033-4</t>
  </si>
  <si>
    <t>FAM21845</t>
  </si>
  <si>
    <r>
      <t xml:space="preserve">Subjecting </t>
    </r>
    <r>
      <rPr>
        <i/>
        <sz val="11"/>
        <color theme="1"/>
        <rFont val="Aptos Narrow"/>
        <family val="2"/>
        <scheme val="minor"/>
      </rPr>
      <t>E.coli</t>
    </r>
    <r>
      <rPr>
        <sz val="12"/>
        <color theme="1"/>
        <rFont val="Aptos Narrow"/>
        <family val="2"/>
        <scheme val="minor"/>
      </rPr>
      <t xml:space="preserve"> ATCC8739 in raw goat milk by PEF (20, 25, 30, 35 kV/cm and 5, 7, 10, 13 mus processing time)</t>
    </r>
  </si>
  <si>
    <t>PowerMod</t>
  </si>
  <si>
    <t>raw goat milk</t>
  </si>
  <si>
    <t>animal milk</t>
  </si>
  <si>
    <t>low acidic animal milk</t>
  </si>
  <si>
    <t>nutrient broth agar</t>
  </si>
  <si>
    <t>Mohamad et al.</t>
  </si>
  <si>
    <t>10.1111/jfpe.13779</t>
  </si>
  <si>
    <t>Estimated flow rate varies largely due to high pulse frequency and effective treatment time variation whilst listed value only accounts for 1 treatment time rather than the entire tested range</t>
  </si>
  <si>
    <t>NCTC12900</t>
  </si>
  <si>
    <t>FAM22082</t>
  </si>
  <si>
    <r>
      <t xml:space="preserve">Subjecting </t>
    </r>
    <r>
      <rPr>
        <i/>
        <sz val="11"/>
        <color theme="1"/>
        <rFont val="Aptos Narrow"/>
        <family val="2"/>
        <scheme val="minor"/>
      </rPr>
      <t xml:space="preserve">E. coli </t>
    </r>
    <r>
      <rPr>
        <sz val="12"/>
        <color theme="1"/>
        <rFont val="Aptos Narrow"/>
        <family val="2"/>
        <scheme val="minor"/>
      </rPr>
      <t>O157:H7 in apple juice to PEF treatment (20, 25, 30 kV/cm, 20, 30, 40C and between 6,5 and 124 mus treatment time)</t>
    </r>
  </si>
  <si>
    <t>apple juice</t>
  </si>
  <si>
    <t>Saldana et al.</t>
  </si>
  <si>
    <t>10.1016/j.ijfoodmicro.2011.07.033</t>
  </si>
  <si>
    <t>K12</t>
  </si>
  <si>
    <t>FAM21843</t>
  </si>
  <si>
    <t>FAM21805</t>
  </si>
  <si>
    <t>Additionally, the increasing energy input did not result in a linear increase with the reduction (decrease first, increase only after further Ein increases), the authors relate this to the effect on the medium temperature through the outlet temp.</t>
  </si>
  <si>
    <t>BL21 (DE3)</t>
  </si>
  <si>
    <r>
      <t xml:space="preserve">Subjecting </t>
    </r>
    <r>
      <rPr>
        <i/>
        <sz val="11"/>
        <color theme="1"/>
        <rFont val="Aptos Narrow"/>
        <family val="2"/>
        <scheme val="minor"/>
      </rPr>
      <t>E. coli</t>
    </r>
    <r>
      <rPr>
        <sz val="12"/>
        <color theme="1"/>
        <rFont val="Aptos Narrow"/>
        <family val="2"/>
        <scheme val="minor"/>
      </rPr>
      <t xml:space="preserve"> K12 in distilled water to PEF treatment (15 kV/cm, 25C, 800 and 2000 mus treatment time)</t>
    </r>
  </si>
  <si>
    <t>University of Ljubljana</t>
  </si>
  <si>
    <t>deionised water</t>
  </si>
  <si>
    <t>Kanduser et al.</t>
  </si>
  <si>
    <t>10.1038/s41598-017-08620-8</t>
  </si>
  <si>
    <t>Very low conductivity lead to low result from Einput equations 2 and 3, high treatment times make up for this somewhat but not necessarily representative of a 'typical PEF inactivation process'</t>
  </si>
  <si>
    <r>
      <t xml:space="preserve">Subjecting </t>
    </r>
    <r>
      <rPr>
        <i/>
        <sz val="11"/>
        <color theme="1"/>
        <rFont val="Aptos Narrow"/>
        <family val="2"/>
        <scheme val="minor"/>
      </rPr>
      <t xml:space="preserve">E. coli </t>
    </r>
    <r>
      <rPr>
        <sz val="12"/>
        <color theme="1"/>
        <rFont val="Aptos Narrow"/>
        <family val="2"/>
        <scheme val="minor"/>
      </rPr>
      <t>ATCC 26 in phosphate buffer to PEF treatment (15, 20, 25, 30 kV/cm, 30C, 42,6 and 85,2 mus treatment time)</t>
    </r>
  </si>
  <si>
    <t>Custom</t>
  </si>
  <si>
    <t>phosphate buffer 0,01 M</t>
  </si>
  <si>
    <t>ATCC 26</t>
  </si>
  <si>
    <t>Aronsson et al.</t>
  </si>
  <si>
    <t>10.1016/j.ijfoodmicro.2004.07.016</t>
  </si>
  <si>
    <r>
      <t xml:space="preserve">Subjecting exponential stage </t>
    </r>
    <r>
      <rPr>
        <i/>
        <sz val="11"/>
        <color theme="1"/>
        <rFont val="Aptos Narrow"/>
        <family val="2"/>
        <scheme val="minor"/>
      </rPr>
      <t xml:space="preserve">E. coli </t>
    </r>
    <r>
      <rPr>
        <sz val="12"/>
        <color theme="1"/>
        <rFont val="Aptos Narrow"/>
        <family val="2"/>
        <scheme val="minor"/>
      </rPr>
      <t>in water to PEF treatment (15, 20 and 25 kV/cm, 15C, 1200 mus treatment time)</t>
    </r>
  </si>
  <si>
    <t>SCUT PEF</t>
  </si>
  <si>
    <t>bipolar</t>
  </si>
  <si>
    <t>exponential</t>
  </si>
  <si>
    <t>Liu et al.</t>
  </si>
  <si>
    <t>10.1016/j.lwt.2016.10.019</t>
  </si>
  <si>
    <t>Reported treatment time is 1200 mus, however, pulse nr. Per chamber is ~40 pulses at pulse width 20 mus, corresponding to ~800 mus treatment time for one chamber</t>
  </si>
  <si>
    <t>The article contained inactivation results for E. coli grown at a variety of temperatures, the only result included here is the 37C incubation result as this was in-line with most of the other incubation temperatures contained in the database and the lack of a designated column for incubation temperature</t>
  </si>
  <si>
    <r>
      <t xml:space="preserve">Subjecting </t>
    </r>
    <r>
      <rPr>
        <i/>
        <sz val="11"/>
        <color theme="1"/>
        <rFont val="Aptos Narrow"/>
        <family val="2"/>
        <scheme val="minor"/>
      </rPr>
      <t xml:space="preserve">E. coli </t>
    </r>
    <r>
      <rPr>
        <sz val="12"/>
        <color theme="1"/>
        <rFont val="Aptos Narrow"/>
        <family val="2"/>
        <scheme val="minor"/>
      </rPr>
      <t>K12 in McIlvaine buffer to PEF treatment (24 kV/cm, 92 mus treatment time)</t>
    </r>
  </si>
  <si>
    <t>C-Tech</t>
  </si>
  <si>
    <t>high acidic liquid medium</t>
  </si>
  <si>
    <t>Munoz et al.</t>
  </si>
  <si>
    <t>10.1016/j.foodres.2012.02.001</t>
  </si>
  <si>
    <r>
      <t xml:space="preserve">Subjecting </t>
    </r>
    <r>
      <rPr>
        <i/>
        <sz val="11"/>
        <color theme="1"/>
        <rFont val="Aptos Narrow"/>
        <family val="2"/>
        <scheme val="minor"/>
      </rPr>
      <t xml:space="preserve">E. coli </t>
    </r>
    <r>
      <rPr>
        <sz val="12"/>
        <color theme="1"/>
        <rFont val="Aptos Narrow"/>
        <family val="2"/>
        <scheme val="minor"/>
      </rPr>
      <t>ATCC 8739 in water to PEF treatment (25 kV/cm, 1600 mus treatment time)</t>
    </r>
  </si>
  <si>
    <t>Wang et al.</t>
  </si>
  <si>
    <t>10.1111/jfpp.13740</t>
  </si>
  <si>
    <t>Reported treatment time is 3200 mus, however, pulse nr. Per chamber is ~40 pulses at pulse width 40 mus, corresponding to ~1600 mus treatment time for one chamber</t>
  </si>
  <si>
    <r>
      <t xml:space="preserve">Subjecting stationary stage </t>
    </r>
    <r>
      <rPr>
        <i/>
        <sz val="11"/>
        <color theme="1"/>
        <rFont val="Aptos Narrow"/>
        <family val="2"/>
        <scheme val="minor"/>
      </rPr>
      <t>E. coli</t>
    </r>
    <r>
      <rPr>
        <sz val="12"/>
        <color theme="1"/>
        <rFont val="Aptos Narrow"/>
        <family val="2"/>
        <scheme val="minor"/>
      </rPr>
      <t xml:space="preserve"> in water to PEF treatment (25 kV/cm, 15C, 1200 mus treatment time)</t>
    </r>
  </si>
  <si>
    <t>Energy</t>
  </si>
  <si>
    <t>Reduction</t>
  </si>
  <si>
    <t>Study</t>
  </si>
  <si>
    <t>aw</t>
    <phoneticPr fontId="0" type="noConversion"/>
  </si>
  <si>
    <t>Pathogen</t>
  </si>
  <si>
    <t>Pressure</t>
  </si>
  <si>
    <t>D value</t>
  </si>
  <si>
    <t>D</t>
  </si>
  <si>
    <t>Phase</t>
  </si>
  <si>
    <t>Efficiency of high pressure treatment on inactivation of pathogenic microorganisms and enzymes in apple, orange, apricot and sour cherry juices</t>
  </si>
  <si>
    <t>10.1016/j.foodcont.2004.09.002</t>
  </si>
  <si>
    <t>Apricot juice</t>
  </si>
  <si>
    <t>NR</t>
  </si>
  <si>
    <t>Escherichia coli</t>
  </si>
  <si>
    <t>Orange juice</t>
  </si>
  <si>
    <t>Sour cherry juice</t>
  </si>
  <si>
    <t>High pressure destruction kinetics of indigenous microflora and Escherichia coli in raw milk at two temperatures</t>
  </si>
  <si>
    <t>10.1111/j.1745-4530.2003.tb00601.x</t>
  </si>
  <si>
    <t>Cow RawMilk</t>
  </si>
  <si>
    <t>K-12 (ATCC-29055)</t>
  </si>
  <si>
    <t>Effect of high pressure processing on the safety, shelf life and quality of raw milk</t>
  </si>
  <si>
    <t>10.1016/j.ifset.2019.01.009</t>
  </si>
  <si>
    <t>Study of the inactivation of Escherichia coli and pectin
methylesterase in mango nectar under selected
high hydrostatic pressure treatments</t>
  </si>
  <si>
    <t>10.1177/1082013211399681</t>
  </si>
  <si>
    <t>ATCC 11775</t>
  </si>
  <si>
    <t>Effects of high hydrostatic pressure and temperature
increase on Escherichia coli spp, and pectin methyl
esterase inactivation in orange juice</t>
  </si>
  <si>
    <t>10.1177/1082013215582107</t>
  </si>
  <si>
    <t>ATCC 700728</t>
  </si>
  <si>
    <t>ATCC 23716</t>
  </si>
  <si>
    <t>HIGH-PRESSURE DESTRUCTION KINETICS OF SPOILAGE AND
PATHOGENIC MICROORGANISMS IN MANGO JUICE</t>
  </si>
  <si>
    <t>https://doi.org/10.1111/j.1745-4549.2011.00559.x</t>
  </si>
  <si>
    <t>ACTT 43894</t>
  </si>
  <si>
    <t>Inactivation of Escherichia coli by high hydrostatic pressure at different temperatures in buffer and carrot juice</t>
  </si>
  <si>
    <t>https://doi.org/10.1016/j.ijfoodmicro.2004.05.022</t>
  </si>
  <si>
    <t>A comprehensive study on the inactivation of Escherichia coli under nonthermal
technologies: high hydrostatic pressure, pulsed electric fields and ultrasound</t>
  </si>
  <si>
    <t>https://doi.org/10.1016/j.foodcont.2013.09.052</t>
  </si>
  <si>
    <t>https://doi.org/10.1016/j.foodcont.2004.09.002</t>
  </si>
  <si>
    <t>Sour Cherry juice</t>
  </si>
  <si>
    <t>Data Analysis of the Inactivation of Foodborne Microorganisms under High Hydrostatic Pressure To Establish Global Kinetic Parameters and Influencing Factors</t>
  </si>
  <si>
    <t>10.4315/0362-028X.JFP-11-162</t>
  </si>
  <si>
    <t>ATCC 29055</t>
  </si>
  <si>
    <t>Cashew apple juice</t>
  </si>
  <si>
    <t>ATCC 25922</t>
  </si>
  <si>
    <t>Half-Whole milk (1.55% fat)</t>
  </si>
  <si>
    <t xml:space="preserve">Skim milk </t>
  </si>
  <si>
    <t>Skim milk</t>
  </si>
  <si>
    <t>Modeling high pressure inactivation of Escherichia coli and Listeria innocua in whole milk</t>
  </si>
  <si>
    <t>doi:10.1007/s00217-007-0740-7</t>
  </si>
  <si>
    <t>Cow UHTmilk</t>
  </si>
  <si>
    <t>Inactivation of Shiga-toxin producing Escherichia coli (STEC) O157:H7 in milk by combined treatment with high hydrostatic pressure and aqueous pomegranate extract</t>
  </si>
  <si>
    <t>doi:10.15414/jmbfs.2016.6.1.636-640</t>
  </si>
  <si>
    <t>NA UHTmilk</t>
  </si>
  <si>
    <t>EDL93</t>
  </si>
  <si>
    <t>Ultra high hydrostatic pressure inactivation of Escherichia coli in milk, and orange and peach juices</t>
  </si>
  <si>
    <t>doi:10.1177/1082013203040264</t>
  </si>
  <si>
    <t>KUEN 1504</t>
  </si>
  <si>
    <t>Effects of fat, casein and lactose on high-pressure destruction of Escherichia coli K12 (ATCC-29055) in milk</t>
  </si>
  <si>
    <t>doi:10.1016/j.fbp.2008.02.005</t>
  </si>
  <si>
    <t>Cow PasteurisedMilk</t>
  </si>
  <si>
    <t>doi:10.1111/j.1745-4530.2003.tb00601.x</t>
  </si>
  <si>
    <t>Inactivation of Escherichia coli and Listeria innocua in milk by combined treatment with high hydrostatic pressure and the lactoperoxidase system</t>
  </si>
  <si>
    <t>doi:10.1128/aem.66.10.4173-4179.2000</t>
  </si>
  <si>
    <t>ATCC 11303</t>
  </si>
  <si>
    <t>ATCC 43888</t>
  </si>
  <si>
    <t>MG 1655</t>
  </si>
  <si>
    <t>Sensitivity of vegetative pathogens to high hydrostatic pressure treatment in phosphate-buffered saline and foods</t>
  </si>
  <si>
    <t>doi:10.4315/0362-028x-58.5.524</t>
  </si>
  <si>
    <t>NCTC 12079</t>
  </si>
  <si>
    <t>Combined Pressure-Thermal Inactivation Kinetics of Bacillus amyloliquefaciens Spores in Egg Patty Mince</t>
  </si>
  <si>
    <t>doi.org/10.4315/0362-028X-69.4.880</t>
  </si>
  <si>
    <t>6.0-6.7</t>
  </si>
  <si>
    <t>wt 61/14</t>
  </si>
  <si>
    <t>Decontamination of Seeds for Seed Sprout Production by High Hydrostatic Pressure</t>
  </si>
  <si>
    <t>10.4315/0362-028X-66.6.918</t>
  </si>
  <si>
    <t>10.1016/j.ijfoodmicro.2004.05.022</t>
  </si>
  <si>
    <t>carrot juice</t>
  </si>
  <si>
    <t>K-12 (MG1655）</t>
  </si>
  <si>
    <t>NCTC 11601, NCTC 11602, NCTC 11603, NCTC 9706 and NCTC 9707</t>
  </si>
  <si>
    <t>Inactivation and recovery of bacterial strains, individually and mixed, in milk after high pressure processing</t>
  </si>
  <si>
    <t>10.1016/j.idairyj.2021.105147</t>
  </si>
  <si>
    <t>Fresh mango nectar</t>
  </si>
  <si>
    <t>Sterilized mango nectar</t>
  </si>
  <si>
    <t>mango juice</t>
  </si>
  <si>
    <t>MG1655</t>
  </si>
  <si>
    <t>O157:H7 933</t>
  </si>
  <si>
    <t>ATCC (29055)</t>
  </si>
  <si>
    <t>K 12 MG1655</t>
  </si>
  <si>
    <t>Fresh Peach Juice</t>
  </si>
  <si>
    <t>K-12 MG1655</t>
  </si>
  <si>
    <t>doi:10.1016/j.ifset.2019.01.009</t>
  </si>
  <si>
    <t>High pressure inactivation in foods of animal origin</t>
  </si>
  <si>
    <t>10.1016/S0921-0423(06)80046-8</t>
  </si>
  <si>
    <t>Sensitivities of Foodborne Pathogens to Pressure Changes</t>
  </si>
  <si>
    <t>10.4315/0362-028x-69.1.130</t>
  </si>
  <si>
    <t>Use of Hydrostatic Pressure for Inactivation of Microbial Contaminants in Cheese</t>
  </si>
  <si>
    <t>10.1128/aem.66.11.4890-4896.2000</t>
  </si>
  <si>
    <t>Inactivation and sublethal injury of foodborne pathogens by high pressure processing: Evaluation with conventional media and thin agar layer method</t>
  </si>
  <si>
    <t>https://doi.org/10.1016/j.foodres.2004.05.002</t>
  </si>
  <si>
    <t>Kinetic analysis of Escherichia coli inactivation by high hydrostatic
pressure in broth and foods</t>
  </si>
  <si>
    <t>https://doi.org/10.1016/S0740-0020(03)00055-8</t>
  </si>
  <si>
    <t>High pressure inactivation of microorganisms inoculated into ovine milk of different fat contents</t>
  </si>
  <si>
    <t>doi:10.3168/jds.S0022-0302(00)74928-9</t>
  </si>
  <si>
    <t>Predictive modelling of high pressure (≤700MPa)–cold pasteurisation (≤25°C) of Escherichia coli, Yersinia enterocolitica and Listeria monocytogenes in three liquid foods</t>
  </si>
  <si>
    <t>doi.org/10.1016/j.cep.2006.03.020</t>
  </si>
  <si>
    <t>hepes-buffer</t>
  </si>
  <si>
    <t>buffer</t>
  </si>
  <si>
    <t>BHI</t>
  </si>
  <si>
    <t>McIlvane, non selective media</t>
  </si>
  <si>
    <t>McIlvane, selective media</t>
  </si>
  <si>
    <t xml:space="preserve">PBS </t>
  </si>
  <si>
    <t>Ewe's milk</t>
  </si>
  <si>
    <t>Skim milk + lysozyme +lisin</t>
  </si>
  <si>
    <t>Skim milk +lysozyme</t>
  </si>
  <si>
    <t>Skim milk+nisin</t>
  </si>
  <si>
    <t>water</t>
  </si>
  <si>
    <t>K-12</t>
  </si>
  <si>
    <t>CECT 348</t>
  </si>
  <si>
    <t>J1</t>
  </si>
  <si>
    <t>CECT 405</t>
  </si>
  <si>
    <t>ATCC7839</t>
  </si>
  <si>
    <t>H 1071</t>
  </si>
  <si>
    <t>H 631</t>
  </si>
  <si>
    <t>H 2822</t>
  </si>
  <si>
    <t>ICMSF</t>
  </si>
  <si>
    <t>Singh and Ranganathan</t>
  </si>
  <si>
    <t>Blackburn et al.</t>
  </si>
  <si>
    <t>Whiting and Golden</t>
  </si>
  <si>
    <t>Stringer et al.</t>
  </si>
  <si>
    <t>Breeuwer et al.</t>
  </si>
  <si>
    <t>Goepfert et al.</t>
  </si>
  <si>
    <t>Cream</t>
  </si>
  <si>
    <t>Ice cream</t>
  </si>
  <si>
    <t>Milk</t>
  </si>
  <si>
    <t>Milk (buffalo)</t>
  </si>
  <si>
    <t>Milk (human)</t>
  </si>
  <si>
    <t>Broth and buffers</t>
  </si>
  <si>
    <t>Phosphate buffer</t>
  </si>
  <si>
    <t>Phosphate buffer (0.01M)</t>
  </si>
  <si>
    <t>Phosphate buffer (1/15 M)</t>
  </si>
  <si>
    <t>Phosphate buffer (10 mM)</t>
  </si>
  <si>
    <t>Phosphate buffer (11 mM)</t>
  </si>
  <si>
    <t>Dairy</t>
  </si>
  <si>
    <t>Media</t>
  </si>
  <si>
    <t>ATCC 9637</t>
  </si>
  <si>
    <t>O111:B4</t>
  </si>
  <si>
    <t>O127:B8</t>
  </si>
  <si>
    <t>O104:H7</t>
  </si>
  <si>
    <t>O7-nm</t>
  </si>
  <si>
    <t>H522</t>
  </si>
  <si>
    <t>Stock</t>
  </si>
  <si>
    <t>stock</t>
  </si>
  <si>
    <t>wild</t>
  </si>
  <si>
    <t>Food_matrix</t>
  </si>
  <si>
    <t>Food_type</t>
  </si>
  <si>
    <t>Come_up_time</t>
  </si>
  <si>
    <t>Holding_time</t>
  </si>
  <si>
    <t>Electrode_configuration</t>
  </si>
  <si>
    <t>Equipment_size</t>
  </si>
  <si>
    <t>Data collection</t>
  </si>
  <si>
    <t>Van Asselt &amp; Zwietering, 2006</t>
  </si>
  <si>
    <t>Pampoukis &amp; Van der Sluis, 2025</t>
  </si>
  <si>
    <t>Thermal Processing (TP)</t>
  </si>
  <si>
    <r>
      <t xml:space="preserve">The data collection for thermal processing was based on two corresponding sources: the inactivation dataset by van Asselt and Zwietering (2006, and an updated literature search performed in early 2025, specifically targeting the inactivation of </t>
    </r>
    <r>
      <rPr>
        <i/>
        <sz val="11"/>
        <color theme="1"/>
        <rFont val="Times New Roman"/>
        <family val="1"/>
      </rPr>
      <t>Escherichia coli</t>
    </r>
    <r>
      <rPr>
        <sz val="11"/>
        <color theme="1"/>
        <rFont val="Times New Roman"/>
        <family val="1"/>
      </rPr>
      <t xml:space="preserve"> in fruit juices and ciders (van Asselt &amp; Zwietering, 2006). From the original dataset of van Asselt and Zwietering, a subset of 142 rows was selected by applying filters on microbial species and the type of food matrix. Only entries referring to </t>
    </r>
    <r>
      <rPr>
        <i/>
        <sz val="11"/>
        <color theme="1"/>
        <rFont val="Times New Roman"/>
        <family val="1"/>
      </rPr>
      <t>E.coli</t>
    </r>
    <r>
      <rPr>
        <sz val="11"/>
        <color theme="1"/>
        <rFont val="Times New Roman"/>
        <family val="1"/>
      </rPr>
      <t xml:space="preserve"> were retained, and datapoints were included if the reported matrix was categorized under ‘liquids’, ‘dairy’, ‘juices’, and ‘media’. These criteria were chosen to ensure that the reference dataset focussed exclusively on liquid matrices for juice and cider processing. To expand this base dataset, a structured literature search was carried out by Pampoukis and Van der Sluis (2025), following a protocol tailored to capture recent inactivation data for E.coli in beverages. This search targeted five scientific databases (Scopus, Web of Science, FSTA, CAB Abstracts and SciFinder, using combinations of the keywords ‘</t>
    </r>
    <r>
      <rPr>
        <i/>
        <sz val="11"/>
        <color theme="1"/>
        <rFont val="Times New Roman"/>
        <family val="1"/>
      </rPr>
      <t>Escherichia coli’</t>
    </r>
    <r>
      <rPr>
        <sz val="11"/>
        <color theme="1"/>
        <rFont val="Times New Roman"/>
        <family val="1"/>
      </rPr>
      <t>, ‘thermal inactivation’, pasteurization’, ‘D-value’, ‘fruit juice’, and ‘cider’. Only original, peer-reviewed English language research articles were included. Articles were retrieved in January 2025, yielding a total of 2479 initial hits. After deduplication, 1350 unique entries remained and were subjected to a two-phase screening process. The first screening step involved title and abstract review to exclude  irrelevant studies. In the second phase, full-text articles were evaluated against the following criteria: 1) reviews, editorials or conference proceedings, 2) studies involving microorganisms other than E.coli, 3) studies involving hurdle technologies, not only thermal processing, 4) unreported reductions, D-values or beginning/end concentrations or absence of an inactivation curve, 5) processing temperatures &lt; 50</t>
    </r>
    <r>
      <rPr>
        <sz val="11"/>
        <color theme="1"/>
        <rFont val="Symbol"/>
        <charset val="2"/>
      </rPr>
      <t>°</t>
    </r>
    <r>
      <rPr>
        <sz val="11"/>
        <color theme="1"/>
        <rFont val="Times New Roman"/>
        <family val="1"/>
      </rPr>
      <t xml:space="preserve">C or &gt; 100 </t>
    </r>
    <r>
      <rPr>
        <sz val="11"/>
        <color theme="1"/>
        <rFont val="Symbol"/>
        <charset val="2"/>
      </rPr>
      <t>°</t>
    </r>
    <r>
      <rPr>
        <sz val="11"/>
        <color theme="1"/>
        <rFont val="Times New Roman"/>
        <family val="1"/>
      </rPr>
      <t xml:space="preserve">C. After this screening process, 82 new datapoints were extracted from 20 articles. If a paper overlapped with those already included in the dataset made by van Asselt and Zwietering, only the most recent or most complete version was retained to prevent duplication. Each included article was manually reviewed, and all relevant data were extracted following a redefined extraction protocol. This included the thermal conditions (e.g. temperature, duration, cooling), microbial inactivation (e.g. species, strain, growth phase), and matrix characteristics (e.g. product type, pH, Aw). When only D-values were not explicitly reported in the original article, they were calculated using the Bigelow model by fitting datapoints manually extracted from inactivation curves using WebPlotDigitizer V4.5 (Garre et al., 2025). The resulting log-survivor curved were fitted using the open-source software Bioinactivation4 (Garre et al., 2018), which allowed for parameter estimation under first order kinetics. In cases where only a start and endpoint of microbial reduction were provided, the D-value was estimated by dividing the treatment time by the log reduction. However, to ensure the reliability of these estimates, a minimum log reduction of 0.5 log CFU/mL was required. Reduction below this threshold were excluded from the original dataset, as such minor decrease in microbial reduction fall within the uncertainty range of most enumeration techniques and could reflect background noise or method detection limits (Pampoukis et al., 2024). In total, 224 logD values for </t>
    </r>
    <r>
      <rPr>
        <i/>
        <sz val="11"/>
        <color theme="1"/>
        <rFont val="Times New Roman"/>
        <family val="1"/>
      </rPr>
      <t>E.coli</t>
    </r>
    <r>
      <rPr>
        <sz val="11"/>
        <color theme="1"/>
        <rFont val="Times New Roman"/>
        <family val="1"/>
      </rPr>
      <t xml:space="preserve"> in thermal inactivation were retained, covering a range of fruit juices, ciders, dairy products and liquid media </t>
    </r>
  </si>
  <si>
    <t>High Pressure Processing (HPP)</t>
  </si>
  <si>
    <t>Pulsed Electric fields (PEF)</t>
  </si>
  <si>
    <r>
      <t>The data collection for HPP in this study followed a comparable approach as done for thermal processing, adapted from an existing large-scale HPP inactivation database. This database was compiled using a standardized screening protocol developed in 2023 and included articles retrieved from the five databases as defined in previous section. The search strategy included combinations of keywords such as ‘high pressure processing’, HPP, E.coli, inactivation and D-value, and was designed to broadly capture research articles related to microbial inactivation under HPP conditions. The initial search yielded a total of 17182 articles. After removal of duplicates, 4567 unique articles remained and were subjected to title and abstract screening using predefined criteria. Exclusion criteria included combined technologies (e.g. with heat or irradiation), and papers lacking sufficient data to estimate inactivation parameters. This initial screening resulted in 467 selected articles, of which 248 were found to contain quantitative microbial inactivation data and were included in the master HPP database. For this study, a filtered subset of this master database was created, specifically targeting the inactivation of Escherichia coli in liquid foo matrices. The first filtering step was focussed on food matrix, selecting only studies that involved fruit juices, ciders, dairy-based liquids or liquid culture media, aligning the data scope with the thermal processing dataset to ensure comparability. Lastly the dataset was restricted to experiments conducted at temperatures &lt;45</t>
    </r>
    <r>
      <rPr>
        <sz val="11"/>
        <color theme="1"/>
        <rFont val="Symbol"/>
        <charset val="2"/>
      </rPr>
      <t>°</t>
    </r>
    <r>
      <rPr>
        <sz val="11"/>
        <color theme="1"/>
        <rFont val="Times New Roman"/>
        <family val="1"/>
      </rPr>
      <t>C to avoid inclusion of thermally assisted HPP conditions, ensuring that the observed reductions were based to pressure alone. After applying these filters, 25 studies were retained, contributing to a total of 326 logD values to the final dataset. For each row, relevant parameters were extracted manually using a structured template. This included the pressure level (MPa), come-up times, holding times, temperature, food matrix, pH, strain formation (when available) and any available D- or z-values. When D-values were not reported explicitly, they were calculated from reduction data using similar digital tools as done for thermal processing.</t>
    </r>
  </si>
  <si>
    <t>[6]</t>
  </si>
  <si>
    <r>
      <t xml:space="preserve">The data collection for PEF also structured to ensure high reproducibility and consistency. The approach followed a two-stage systematic literature review supported by ASreview. In the first stage, queries combining microbial inactivation and PEF related terms were used to retrieve articles involving </t>
    </r>
    <r>
      <rPr>
        <i/>
        <sz val="11"/>
        <color theme="1"/>
        <rFont val="Times New Roman"/>
        <family val="1"/>
      </rPr>
      <t xml:space="preserve">E.coli, Listeria monocytogenes, L.innocua, Saccharomyces cerevisiae, Bacillus subtills and lactic acid bacteria, Pseudomonas, Salmonella </t>
    </r>
    <r>
      <rPr>
        <sz val="11"/>
        <color theme="1"/>
        <rFont val="Times New Roman"/>
        <family val="1"/>
      </rPr>
      <t xml:space="preserve">and </t>
    </r>
    <r>
      <rPr>
        <i/>
        <sz val="11"/>
        <color theme="1"/>
        <rFont val="Times New Roman"/>
        <family val="1"/>
      </rPr>
      <t>Staphylococcus aureus</t>
    </r>
    <r>
      <rPr>
        <sz val="11"/>
        <color theme="1"/>
        <rFont val="Times New Roman"/>
        <family val="1"/>
      </rPr>
      <t>.</t>
    </r>
    <r>
      <rPr>
        <i/>
        <sz val="11"/>
        <color theme="1"/>
        <rFont val="Times New Roman"/>
        <family val="1"/>
      </rPr>
      <t xml:space="preserve"> </t>
    </r>
    <r>
      <rPr>
        <sz val="11"/>
        <color theme="1"/>
        <rFont val="Times New Roman"/>
        <family val="1"/>
      </rPr>
      <t xml:space="preserve">From 1232 screened articles, 89 were marked relevant contributing 1036 inactivation experiments. After correcting for duplication, the full database included 175 experiments across 78 publications. A critical inclusion criterion was the ability to calculate or reliably estimate the volumetric energy input (kJ/L), which is the primary driver of microbial inactivation under PEF. Energy inputs per treatment were estimated using:                                                                         Where E equals the electric field strength (kV/cm),  f equals the pulse frequenct (pps),  tau is the pulse width (ms), sigma is the conductivity (s/cm), Rt is the estimated residence time and Ns equals to the number of treatment chambers. These parameters were either extracted directly from the articles or estimated under specific conditions. The electric field strength was calculated by dividing reported voltage by the electrode gap for parallel electrode configurations, assuming uniform field distribution. The pulse width and frequency were taken from reported values or estimated based on the effective treatment duration when not explicitly available. Residence time was either reported or calculated using the chamber volume and flow rate. Flow rates were estimated based on the chamber dimensions, pulse characteristics and product throughput. It is important to note that not all studies report all parameters required to calculate the estimated energy input. Therefore, articles were only included it at minimum the following parameters were reported: electric field strength, pulse frequency, pulse width, conductivity (at initial temperature), and number of treatment chambers. For this study, a subset of this larger database was used. The selected data included only continuous PEF treatment studies reporting inactivation data for E.coli in liquid matrices compared to both TP and HPP databases, including fruit juices, ciders, liquid dairy products and liquid media. Furthermore, only experiments resulting in a microbial reduction of at least 0.5 log CFU/mL were included. To avoid the influence of a heat effect, and the change of false-estimated energy inputs, which occur at higher values, this study only focused on datapoints where the estimated energy input was equal to or lower than 300 kJ/L. Moreover, only square-wave pulses were included, because the applied processing time and the corresponding energy input could be estimated more precisely. For modelling the reduction of E. coli in this study, 153 datapoints were used, extracted from 15 distinct articles.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</si>
</sst>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
  </numFmts>
  <fonts count="20">
    <font>
      <sz val="12"/>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i/>
      <sz val="11"/>
      <color theme="1"/>
      <name val="Aptos Narrow"/>
      <family val="2"/>
      <scheme val="minor"/>
    </font>
    <font>
      <u/>
      <sz val="12"/>
      <color theme="10"/>
      <name val="Aptos Narrow"/>
      <family val="2"/>
      <scheme val="minor"/>
    </font>
    <font>
      <sz val="11"/>
      <color theme="1"/>
      <name val="Calibri"/>
      <family val="2"/>
    </font>
    <font>
      <sz val="11"/>
      <color theme="1"/>
      <name val="Calibri  "/>
    </font>
    <font>
      <sz val="9.35"/>
      <color theme="1"/>
      <name val="Aptos Narrow"/>
      <family val="2"/>
      <scheme val="minor"/>
    </font>
    <font>
      <b/>
      <sz val="12"/>
      <color theme="1"/>
      <name val="Aptos Narrow"/>
      <scheme val="minor"/>
    </font>
    <font>
      <b/>
      <sz val="11"/>
      <name val="Aptos Narrow"/>
      <family val="2"/>
      <scheme val="minor"/>
    </font>
    <font>
      <u/>
      <sz val="11"/>
      <name val="Aptos Narrow"/>
      <family val="2"/>
      <scheme val="minor"/>
    </font>
    <font>
      <sz val="11"/>
      <name val="Aptos Narrow"/>
      <family val="2"/>
      <charset val="134"/>
      <scheme val="minor"/>
    </font>
    <font>
      <sz val="11"/>
      <color theme="1"/>
      <name val="Aptos Narrow"/>
      <family val="2"/>
      <scheme val="minor"/>
    </font>
    <font>
      <sz val="11"/>
      <color rgb="FFFF0000"/>
      <name val="Aptos Narrow"/>
      <family val="2"/>
      <charset val="134"/>
      <scheme val="minor"/>
    </font>
    <font>
      <sz val="12"/>
      <color rgb="FFFF0000"/>
      <name val="Aptos Narrow"/>
      <family val="2"/>
      <scheme val="minor"/>
    </font>
    <font>
      <sz val="11"/>
      <color theme="1"/>
      <name val="Times New Roman"/>
      <family val="1"/>
    </font>
    <font>
      <i/>
      <sz val="11"/>
      <color theme="1"/>
      <name val="Times New Roman"/>
      <family val="1"/>
    </font>
    <font>
      <sz val="11"/>
      <color theme="1"/>
      <name val="Symbol"/>
      <charset val="2"/>
    </font>
    <font>
      <b/>
      <sz val="20"/>
      <color theme="1"/>
      <name val="Aptos Narrow"/>
      <scheme val="minor"/>
    </font>
  </fonts>
  <fills count="3">
    <fill>
      <patternFill patternType="none"/>
    </fill>
    <fill>
      <patternFill patternType="gray125"/>
    </fill>
    <fill>
      <patternFill patternType="solid">
        <fgColor rgb="FFC7A1E3"/>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13" fillId="0" borderId="0"/>
    <xf numFmtId="0" fontId="13" fillId="0" borderId="0"/>
    <xf numFmtId="0" fontId="13" fillId="0" borderId="0"/>
  </cellStyleXfs>
  <cellXfs count="50">
    <xf numFmtId="0" fontId="0" fillId="0" borderId="0" xfId="0"/>
    <xf numFmtId="0" fontId="1" fillId="0" borderId="0" xfId="0" applyFont="1"/>
    <xf numFmtId="2" fontId="0" fillId="0" borderId="0" xfId="0" applyNumberFormat="1"/>
    <xf numFmtId="0" fontId="0" fillId="0" borderId="0" xfId="0" applyAlignment="1">
      <alignment horizontal="right"/>
    </xf>
    <xf numFmtId="0" fontId="2" fillId="0" borderId="0" xfId="0" applyFont="1"/>
    <xf numFmtId="1" fontId="0" fillId="0" borderId="0" xfId="0" applyNumberFormat="1"/>
    <xf numFmtId="2" fontId="0" fillId="0" borderId="0" xfId="0" applyNumberFormat="1" applyAlignment="1">
      <alignment horizontal="righ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5" fillId="0" borderId="0" xfId="1"/>
    <xf numFmtId="2" fontId="9" fillId="0" borderId="0" xfId="0" applyNumberFormat="1" applyFont="1"/>
    <xf numFmtId="164" fontId="9" fillId="0" borderId="0" xfId="0" applyNumberFormat="1" applyFont="1"/>
    <xf numFmtId="165" fontId="9" fillId="0" borderId="0" xfId="0" applyNumberFormat="1" applyFont="1"/>
    <xf numFmtId="0" fontId="9" fillId="0" borderId="0" xfId="0" applyFont="1"/>
    <xf numFmtId="0" fontId="2" fillId="0" borderId="0" xfId="0" applyFont="1" applyAlignment="1">
      <alignment horizontal="left" vertical="center"/>
    </xf>
    <xf numFmtId="0" fontId="11" fillId="0" borderId="0" xfId="1" applyFont="1" applyFill="1" applyBorder="1" applyAlignment="1">
      <alignment horizontal="left" vertical="center"/>
    </xf>
    <xf numFmtId="1"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2" fontId="2" fillId="0" borderId="0" xfId="0" applyNumberFormat="1" applyFont="1" applyAlignment="1">
      <alignment horizontal="center"/>
    </xf>
    <xf numFmtId="2" fontId="12" fillId="0" borderId="0" xfId="0" applyNumberFormat="1" applyFont="1" applyAlignment="1">
      <alignment horizontal="center" vertical="center"/>
    </xf>
    <xf numFmtId="1" fontId="2" fillId="0" borderId="0" xfId="1" applyNumberFormat="1" applyFont="1" applyFill="1" applyBorder="1" applyAlignment="1">
      <alignment horizontal="center" vertical="center"/>
    </xf>
    <xf numFmtId="0" fontId="2" fillId="0" borderId="0" xfId="0" applyFont="1" applyAlignment="1">
      <alignment horizontal="left"/>
    </xf>
    <xf numFmtId="0" fontId="2" fillId="0" borderId="0" xfId="1" applyFont="1" applyFill="1" applyBorder="1" applyAlignment="1" applyProtection="1">
      <alignment horizontal="left" vertical="center"/>
    </xf>
    <xf numFmtId="1"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2" fontId="13" fillId="0" borderId="0" xfId="0" applyNumberFormat="1" applyFont="1" applyAlignment="1">
      <alignment horizontal="center"/>
    </xf>
    <xf numFmtId="0" fontId="13" fillId="0" borderId="0" xfId="0" applyFont="1" applyAlignment="1">
      <alignment horizontal="center"/>
    </xf>
    <xf numFmtId="2" fontId="13" fillId="0" borderId="0" xfId="0" applyNumberFormat="1" applyFont="1" applyAlignment="1">
      <alignment horizontal="center" vertical="center"/>
    </xf>
    <xf numFmtId="164" fontId="2" fillId="2" borderId="0" xfId="0" applyNumberFormat="1" applyFont="1" applyFill="1" applyAlignment="1">
      <alignment horizontal="center" vertical="center"/>
    </xf>
    <xf numFmtId="0" fontId="2" fillId="0" borderId="0" xfId="0" applyFont="1" applyAlignment="1">
      <alignment vertical="center"/>
    </xf>
    <xf numFmtId="164" fontId="2" fillId="0" borderId="0" xfId="2" applyNumberFormat="1" applyFont="1" applyAlignment="1">
      <alignment horizontal="center"/>
    </xf>
    <xf numFmtId="1" fontId="13" fillId="0" borderId="0" xfId="3" applyNumberFormat="1" applyAlignment="1">
      <alignment horizontal="center"/>
    </xf>
    <xf numFmtId="0" fontId="2" fillId="0" borderId="0" xfId="2" applyFont="1" applyAlignment="1">
      <alignment horizontal="center"/>
    </xf>
    <xf numFmtId="1" fontId="2" fillId="0" borderId="0" xfId="0" applyNumberFormat="1" applyFont="1" applyAlignment="1">
      <alignment horizontal="left" vertical="center"/>
    </xf>
    <xf numFmtId="164" fontId="13" fillId="0" borderId="0" xfId="0" applyNumberFormat="1" applyFont="1" applyAlignment="1">
      <alignment horizontal="center" vertical="center"/>
    </xf>
    <xf numFmtId="2" fontId="14" fillId="0" borderId="0" xfId="0" applyNumberFormat="1" applyFont="1" applyAlignment="1">
      <alignment horizontal="center" vertical="center"/>
    </xf>
    <xf numFmtId="0" fontId="11" fillId="0" borderId="0" xfId="1" applyFont="1" applyFill="1" applyBorder="1" applyAlignment="1">
      <alignment horizontal="left"/>
    </xf>
    <xf numFmtId="164" fontId="2" fillId="0" borderId="0" xfId="3" applyNumberFormat="1" applyFont="1" applyAlignment="1">
      <alignment horizontal="center"/>
    </xf>
    <xf numFmtId="0" fontId="2" fillId="0" borderId="0" xfId="4" applyFont="1" applyAlignment="1">
      <alignment horizontal="center"/>
    </xf>
    <xf numFmtId="164" fontId="13" fillId="0" borderId="0" xfId="0" applyNumberFormat="1" applyFont="1" applyAlignment="1">
      <alignment horizontal="center"/>
    </xf>
    <xf numFmtId="1" fontId="0" fillId="0" borderId="0" xfId="0" applyNumberFormat="1" applyAlignment="1">
      <alignment horizontal="right"/>
    </xf>
    <xf numFmtId="0" fontId="10" fillId="0" borderId="0" xfId="0" applyFont="1" applyAlignment="1">
      <alignment vertical="center" wrapText="1"/>
    </xf>
    <xf numFmtId="0" fontId="15" fillId="0" borderId="0" xfId="0" applyFont="1"/>
    <xf numFmtId="0" fontId="16" fillId="0" borderId="0" xfId="0" applyFont="1" applyAlignment="1">
      <alignment horizontal="justify" vertical="center"/>
    </xf>
    <xf numFmtId="0" fontId="19" fillId="0" borderId="0" xfId="0" applyFont="1"/>
  </cellXfs>
  <cellStyles count="5">
    <cellStyle name="Hyperlink" xfId="1" builtinId="8"/>
    <cellStyle name="Normal 4 3" xfId="4" xr:uid="{9BEAFDFC-C1EC-A840-8869-992AD52756DA}"/>
    <cellStyle name="Normal 5" xfId="2" xr:uid="{74089283-2171-0B47-AB1E-BC213303112F}"/>
    <cellStyle name="Normal 5 2" xfId="3" xr:uid="{C04F59B9-7A7A-E244-87A3-CF7A4CEB0508}"/>
    <cellStyle name="Standaard" xfId="0" builtinId="0"/>
  </cellStyles>
  <dxfs count="9">
    <dxf>
      <fill>
        <patternFill patternType="none">
          <fgColor indexed="64"/>
          <bgColor indexed="65"/>
        </patternFill>
      </fill>
    </dxf>
    <dxf>
      <fill>
        <patternFill patternType="none">
          <fgColor indexed="64"/>
          <bgColor auto="1"/>
        </patternFill>
      </fill>
    </dxf>
    <dxf>
      <numFmt numFmtId="2" formatCode="0.00"/>
    </dxf>
    <dxf>
      <fill>
        <patternFill patternType="solid">
          <fgColor indexed="64"/>
          <bgColor rgb="FFFC9696"/>
        </patternFill>
      </fill>
    </dxf>
    <dxf>
      <fill>
        <patternFill>
          <fgColor indexed="64"/>
          <bgColor rgb="FFFC9696"/>
        </patternFill>
      </fill>
    </dxf>
    <dxf>
      <numFmt numFmtId="0" formatCode="General"/>
    </dxf>
    <dxf>
      <fill>
        <patternFill patternType="none">
          <fgColor indexed="64"/>
          <bgColor indexed="65"/>
        </patternFill>
      </fill>
    </dxf>
    <dxf>
      <fill>
        <patternFill patternType="none">
          <fgColor indexed="64"/>
          <bgColor auto="1"/>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7959344</xdr:colOff>
      <xdr:row>7</xdr:row>
      <xdr:rowOff>901291</xdr:rowOff>
    </xdr:from>
    <xdr:to>
      <xdr:col>0</xdr:col>
      <xdr:colOff>9635744</xdr:colOff>
      <xdr:row>7</xdr:row>
      <xdr:rowOff>1109186</xdr:rowOff>
    </xdr:to>
    <xdr:pic>
      <xdr:nvPicPr>
        <xdr:cNvPr id="7" name="Afbeelding 6">
          <a:extLst>
            <a:ext uri="{FF2B5EF4-FFF2-40B4-BE49-F238E27FC236}">
              <a16:creationId xmlns:a16="http://schemas.microsoft.com/office/drawing/2014/main" id="{92E2B1CD-B6E4-FFB7-D6BF-DB52A962FCF8}"/>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59344" y="8951452"/>
          <a:ext cx="1676400" cy="207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867B0-1783-F74F-B0D2-5EAC6A86B642}" name="Tabel425" displayName="Tabel425" ref="B1:AN225" headerRowDxfId="8">
  <autoFilter ref="B1:AN225" xr:uid="{FEE867B0-1783-F74F-B0D2-5EAC6A86B642}"/>
  <tableColumns count="39">
    <tableColumn id="1" xr3:uid="{A64407F7-8B98-4E40-A1C3-2837FC42C64E}" name="Description" totalsRowLabel="Totaal" dataDxfId="7" totalsRowDxfId="6"/>
    <tableColumn id="2" xr3:uid="{1CEF18C7-8916-574C-89C1-1182C9D155F3}" name="Equipment_size "/>
    <tableColumn id="3" xr3:uid="{BE2354C2-1B1E-FC41-B05C-BDB477446DA6}" name="Continuous_batch"/>
    <tableColumn id="4" xr3:uid="{CA10CD41-6705-0640-A641-DC5892A5DFE6}" name="Cooled_yes_no"/>
    <tableColumn id="5" xr3:uid="{AC5EA6AE-3DC5-CA4F-B042-ED86127D34E9}" name="Food_product"/>
    <tableColumn id="6" xr3:uid="{4A1EF278-BE0E-424A-A8D7-4FD965A34842}" name="Food_type"/>
    <tableColumn id="39" xr3:uid="{00DF7DEE-CE53-1449-9EFA-B8C76030612B}" name="Food_matrix" dataDxfId="5">
      <calculatedColumnFormula>F2&amp;" "&amp;G2</calculatedColumnFormula>
    </tableColumn>
    <tableColumn id="36" xr3:uid="{0B78A1DC-AE09-1643-95AF-A5C909890F47}" name="Item"/>
    <tableColumn id="37" xr3:uid="{0A1F47D9-141D-8F4D-95B7-53891B7271C5}" name="Fruit juice"/>
    <tableColumn id="38" xr3:uid="{8A9FE02D-4DFB-E24B-8194-944B2718890F}" name="Fruit juice acidity"/>
    <tableColumn id="7" xr3:uid="{4133C438-904A-6743-951F-92A47EA6D133}" name="PH_food"/>
    <tableColumn id="8" xr3:uid="{39022B1F-3600-DF43-A08B-631C90EAB014}" name="Matrix_acidity "/>
    <tableColumn id="9" xr3:uid="{802D2D65-C40F-EF4E-AAE5-C0080D311972}" name="Pasteuriz_method "/>
    <tableColumn id="10" xr3:uid="{031C4129-3AAF-D746-B5DB-C251F65098C7}" name="Temperature"/>
    <tableColumn id="11" xr3:uid="{B5EBCDC2-4868-794A-8767-BB9CD9BF8672}" name="Treatment_time_min"/>
    <tableColumn id="12" xr3:uid="{AD5CA9BD-88A6-6E4F-9ACA-1A13455F58BD}" name="Genus"/>
    <tableColumn id="13" xr3:uid="{7DDA15A1-C25F-2040-9509-5609A2427909}" name="Species "/>
    <tableColumn id="22" xr3:uid="{34F51E43-949C-B44E-920A-6ECC1FEBC88E}" name="Sero_group"/>
    <tableColumn id="14" xr3:uid="{DC1C8658-A9E7-644A-84D4-4520EBE0E771}" name="Strain"/>
    <tableColumn id="15" xr3:uid="{7ECE33A5-4881-9D47-96FC-B8F1C0CCD562}" name="Type_of_cell"/>
    <tableColumn id="16" xr3:uid="{41D05567-12AC-D448-A742-D7634DB90C7C}" name="Incubation_time_h"/>
    <tableColumn id="17" xr3:uid="{6D7C8F9D-5168-0E4C-8A73-AB1307804674}" name="Growth_stage"/>
    <tableColumn id="18" xr3:uid="{724FAE2F-39DA-3645-A438-59DA1A59BFE9}" name="Recovery _h "/>
    <tableColumn id="19" xr3:uid="{2314AD6E-0DB5-A343-9BE9-256DD64E5659}" name="Recovery_media"/>
    <tableColumn id="32" xr3:uid="{81278443-04A1-3F44-BFFC-CC65F2E88DD1}" name="Selective_nonselective_medium"/>
    <tableColumn id="34" xr3:uid="{2917D7D7-12BA-5F4F-A286-ECD31B6C5AD2}" name="Model" dataDxfId="4" totalsRowDxfId="3"/>
    <tableColumn id="20" xr3:uid="{E8290E31-216D-BF4B-9AD8-4D107AF5B466}" name="LogN0_CFU/ml"/>
    <tableColumn id="21" xr3:uid="{8B381BAC-E616-4D41-85EF-DE5B421EB7CB}" name="LogN _CFU/ml"/>
    <tableColumn id="23" xr3:uid="{9EEB3976-642E-BC42-A55D-48ABEAC49D56}" name="5d_reduction_yes_no_"/>
    <tableColumn id="24" xr3:uid="{79C81FA8-4090-A943-81CD-113F86CD777D}" name="d_value_min"/>
    <tableColumn id="35" xr3:uid="{F63CA27E-1CFB-9147-A621-E600C1228609}" name="logD" dataDxfId="2">
      <calculatedColumnFormula>LOG(Tabel425[[#This Row],[d_value_min]])</calculatedColumnFormula>
    </tableColumn>
    <tableColumn id="33" xr3:uid="{791C789A-57EC-3341-83DB-679319700874}" name="d_est_min"/>
    <tableColumn id="25" xr3:uid="{FCC511AD-721D-9447-A8A0-FD6B4B491DC2}" name="se_dvalue_min"/>
    <tableColumn id="31" xr3:uid="{22F280DC-8899-C843-BC44-1186E54B3862}" name="z_value"/>
    <tableColumn id="26" xr3:uid="{D1876470-3A62-D248-B568-950464FC0444}" name="Study"/>
    <tableColumn id="27" xr3:uid="{46ABE1E3-973B-8640-9022-EBA4E542D512}" name="Year "/>
    <tableColumn id="28" xr3:uid="{44623C98-6FDC-B64C-BFB4-8A377ECF03AC}" name="DOI" dataDxfId="1" totalsRowDxfId="0"/>
    <tableColumn id="29" xr3:uid="{A37B0C48-595F-9341-90FA-3925C021EBC4}" name="Type_document "/>
    <tableColumn id="30" xr3:uid="{7DE4B1B3-08C1-CA4C-96D7-E9374A6CC83F}" name="Remarks"/>
  </tableColumns>
  <tableStyleInfo showFirstColumn="0" showLastColumn="0" showRowStripes="0"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1016/j.foodcont.2013.07.011" TargetMode="External"/><Relationship Id="rId21" Type="http://schemas.openxmlformats.org/officeDocument/2006/relationships/hyperlink" Target="https://doi.org/10.1016/j.foodcont.2013.07.011" TargetMode="External"/><Relationship Id="rId34" Type="http://schemas.openxmlformats.org/officeDocument/2006/relationships/hyperlink" Target="https://doi.org/10.1111/jfpe.13779" TargetMode="External"/><Relationship Id="rId42" Type="http://schemas.openxmlformats.org/officeDocument/2006/relationships/hyperlink" Target="https://doi.org/10.1016/j.foodcont.2013.07.011" TargetMode="External"/><Relationship Id="rId47" Type="http://schemas.openxmlformats.org/officeDocument/2006/relationships/hyperlink" Target="https://doi.org/10.1111/jfpe.13779" TargetMode="External"/><Relationship Id="rId50" Type="http://schemas.openxmlformats.org/officeDocument/2006/relationships/hyperlink" Target="https://doi.org/10.1111/jfpe.13779" TargetMode="External"/><Relationship Id="rId55" Type="http://schemas.openxmlformats.org/officeDocument/2006/relationships/hyperlink" Target="https://doi.org/10.1111/jfpe.13779" TargetMode="External"/><Relationship Id="rId63" Type="http://schemas.openxmlformats.org/officeDocument/2006/relationships/hyperlink" Target="https://doi.org/10.1016/j.ijfoodmicro.2011.07.033" TargetMode="External"/><Relationship Id="rId68" Type="http://schemas.openxmlformats.org/officeDocument/2006/relationships/hyperlink" Target="https://doi.org/10.4315/0362-028X-64.6.777" TargetMode="External"/><Relationship Id="rId7" Type="http://schemas.openxmlformats.org/officeDocument/2006/relationships/hyperlink" Target="https://doi.org/10.1111/jfpe.13779" TargetMode="External"/><Relationship Id="rId2" Type="http://schemas.openxmlformats.org/officeDocument/2006/relationships/hyperlink" Target="https://doi.org/10.4315/0362-028X-64.6.777" TargetMode="External"/><Relationship Id="rId16" Type="http://schemas.openxmlformats.org/officeDocument/2006/relationships/hyperlink" Target="https://doi.org/10.1016/j.foodcont.2013.07.011" TargetMode="External"/><Relationship Id="rId29" Type="http://schemas.openxmlformats.org/officeDocument/2006/relationships/hyperlink" Target="https://doi.org/10.1016/j.foodcont.2013.07.011" TargetMode="External"/><Relationship Id="rId11" Type="http://schemas.openxmlformats.org/officeDocument/2006/relationships/hyperlink" Target="https://doi.org/10.1016/j.foodcont.2013.07.011" TargetMode="External"/><Relationship Id="rId24" Type="http://schemas.openxmlformats.org/officeDocument/2006/relationships/hyperlink" Target="https://doi.org/10.1016/j.foodcont.2013.07.011" TargetMode="External"/><Relationship Id="rId32" Type="http://schemas.openxmlformats.org/officeDocument/2006/relationships/hyperlink" Target="https://doi.org/10.1016/j.ijfoodmicro.2011.07.033" TargetMode="External"/><Relationship Id="rId37" Type="http://schemas.openxmlformats.org/officeDocument/2006/relationships/hyperlink" Target="https://doi.org/10.1016/j.foodcont.2013.07.011" TargetMode="External"/><Relationship Id="rId40" Type="http://schemas.openxmlformats.org/officeDocument/2006/relationships/hyperlink" Target="https://doi.org/10.1016/j.foodcont.2013.07.011" TargetMode="External"/><Relationship Id="rId45" Type="http://schemas.openxmlformats.org/officeDocument/2006/relationships/hyperlink" Target="https://doi.org/10.1016/j.foodcont.2013.07.011" TargetMode="External"/><Relationship Id="rId53" Type="http://schemas.openxmlformats.org/officeDocument/2006/relationships/hyperlink" Target="https://doi.org/10.1111/jfpe.13779" TargetMode="External"/><Relationship Id="rId58" Type="http://schemas.openxmlformats.org/officeDocument/2006/relationships/hyperlink" Target="https://doi.org/10.1111/jfpe.13779" TargetMode="External"/><Relationship Id="rId66" Type="http://schemas.openxmlformats.org/officeDocument/2006/relationships/hyperlink" Target="https://doi.org/10.1016/j.ijfoodmicro.2011.07.033" TargetMode="External"/><Relationship Id="rId5" Type="http://schemas.openxmlformats.org/officeDocument/2006/relationships/hyperlink" Target="https://doi.org/10.1016/j.jfoodeng.2014.08.020" TargetMode="External"/><Relationship Id="rId61" Type="http://schemas.openxmlformats.org/officeDocument/2006/relationships/hyperlink" Target="https://doi.org/10.1016/j.ijfoodmicro.2011.07.033" TargetMode="External"/><Relationship Id="rId19" Type="http://schemas.openxmlformats.org/officeDocument/2006/relationships/hyperlink" Target="https://doi.org/10.1111/jfpe.13779" TargetMode="External"/><Relationship Id="rId14" Type="http://schemas.openxmlformats.org/officeDocument/2006/relationships/hyperlink" Target="https://doi.org/10.1111/jfpe.13779" TargetMode="External"/><Relationship Id="rId22" Type="http://schemas.openxmlformats.org/officeDocument/2006/relationships/hyperlink" Target="https://doi.org/10.1016/j.foodcont.2013.07.011" TargetMode="External"/><Relationship Id="rId27" Type="http://schemas.openxmlformats.org/officeDocument/2006/relationships/hyperlink" Target="https://doi.org/10.1111/jfpe.13779" TargetMode="External"/><Relationship Id="rId30" Type="http://schemas.openxmlformats.org/officeDocument/2006/relationships/hyperlink" Target="https://doi.org/10.1016/j.ijfoodmicro.2011.07.033" TargetMode="External"/><Relationship Id="rId35" Type="http://schemas.openxmlformats.org/officeDocument/2006/relationships/hyperlink" Target="https://doi.org/10.1016/j.foodcont.2013.07.011" TargetMode="External"/><Relationship Id="rId43" Type="http://schemas.openxmlformats.org/officeDocument/2006/relationships/hyperlink" Target="https://doi.org/10.1016/j.foodcont.2013.07.011" TargetMode="External"/><Relationship Id="rId48" Type="http://schemas.openxmlformats.org/officeDocument/2006/relationships/hyperlink" Target="https://doi.org/10.1016/j.jfoodeng.2014.08.020" TargetMode="External"/><Relationship Id="rId56" Type="http://schemas.openxmlformats.org/officeDocument/2006/relationships/hyperlink" Target="https://doi.org/10.1111/jfpe.13779" TargetMode="External"/><Relationship Id="rId64" Type="http://schemas.openxmlformats.org/officeDocument/2006/relationships/hyperlink" Target="https://doi.org/10.1016/j.ijfoodmicro.2011.07.033" TargetMode="External"/><Relationship Id="rId8" Type="http://schemas.openxmlformats.org/officeDocument/2006/relationships/hyperlink" Target="https://doi.org/10.1016/j.ifset.2007.09.003" TargetMode="External"/><Relationship Id="rId51" Type="http://schemas.openxmlformats.org/officeDocument/2006/relationships/hyperlink" Target="https://doi.org/10.1111/jfpe.13779" TargetMode="External"/><Relationship Id="rId3" Type="http://schemas.openxmlformats.org/officeDocument/2006/relationships/hyperlink" Target="https://doi.org/10.1016/j.jfoodeng.2014.08.020" TargetMode="External"/><Relationship Id="rId12" Type="http://schemas.openxmlformats.org/officeDocument/2006/relationships/hyperlink" Target="https://doi.org/10.1016/j.ifset.2007.09.003" TargetMode="External"/><Relationship Id="rId17" Type="http://schemas.openxmlformats.org/officeDocument/2006/relationships/hyperlink" Target="https://doi.org/10.1016/j.ijfoodmicro.2011.07.033" TargetMode="External"/><Relationship Id="rId25" Type="http://schemas.openxmlformats.org/officeDocument/2006/relationships/hyperlink" Target="https://doi.org/10.1016/j.foodcont.2013.07.011" TargetMode="External"/><Relationship Id="rId33" Type="http://schemas.openxmlformats.org/officeDocument/2006/relationships/hyperlink" Target="https://doi.org/10.1016/j.foodcont.2013.07.011" TargetMode="External"/><Relationship Id="rId38" Type="http://schemas.openxmlformats.org/officeDocument/2006/relationships/hyperlink" Target="https://doi.org/10.1016/j.ijfoodmicro.2011.07.033" TargetMode="External"/><Relationship Id="rId46" Type="http://schemas.openxmlformats.org/officeDocument/2006/relationships/hyperlink" Target="https://doi.org/10.1016/j.foodcont.2013.07.011" TargetMode="External"/><Relationship Id="rId59" Type="http://schemas.openxmlformats.org/officeDocument/2006/relationships/hyperlink" Target="https://doi.org/10.1111/jfpe.13779" TargetMode="External"/><Relationship Id="rId67" Type="http://schemas.openxmlformats.org/officeDocument/2006/relationships/hyperlink" Target="https://doi.org/10.1016/j.ijfoodmicro.2011.07.033" TargetMode="External"/><Relationship Id="rId20" Type="http://schemas.openxmlformats.org/officeDocument/2006/relationships/hyperlink" Target="https://doi.org/10.1016/j.ijfoodmicro.2011.07.033" TargetMode="External"/><Relationship Id="rId41" Type="http://schemas.openxmlformats.org/officeDocument/2006/relationships/hyperlink" Target="https://doi.org/10.1016/j.foodcont.2013.07.011" TargetMode="External"/><Relationship Id="rId54" Type="http://schemas.openxmlformats.org/officeDocument/2006/relationships/hyperlink" Target="https://doi.org/10.1016/j.ijfoodmicro.2011.07.033" TargetMode="External"/><Relationship Id="rId62" Type="http://schemas.openxmlformats.org/officeDocument/2006/relationships/hyperlink" Target="https://doi.org/10.1016/j.ijfoodmicro.2011.07.033" TargetMode="External"/><Relationship Id="rId1" Type="http://schemas.openxmlformats.org/officeDocument/2006/relationships/hyperlink" Target="https://doi.org/10.1016/j.jfoodeng.2014.08.020" TargetMode="External"/><Relationship Id="rId6" Type="http://schemas.openxmlformats.org/officeDocument/2006/relationships/hyperlink" Target="https://doi.org/10.1016/j.foodcont.2013.07.011" TargetMode="External"/><Relationship Id="rId15" Type="http://schemas.openxmlformats.org/officeDocument/2006/relationships/hyperlink" Target="https://doi.org/10.1016/j.foodcont.2013.07.011" TargetMode="External"/><Relationship Id="rId23" Type="http://schemas.openxmlformats.org/officeDocument/2006/relationships/hyperlink" Target="https://doi.org/10.1111/jfpe.13779" TargetMode="External"/><Relationship Id="rId28" Type="http://schemas.openxmlformats.org/officeDocument/2006/relationships/hyperlink" Target="https://doi.org/10.1016/j.foodcont.2013.07.011" TargetMode="External"/><Relationship Id="rId36" Type="http://schemas.openxmlformats.org/officeDocument/2006/relationships/hyperlink" Target="https://doi.org/10.1016/j.foodcont.2013.07.011" TargetMode="External"/><Relationship Id="rId49" Type="http://schemas.openxmlformats.org/officeDocument/2006/relationships/hyperlink" Target="https://doi.org/10.1111/jfpe.13779" TargetMode="External"/><Relationship Id="rId57" Type="http://schemas.openxmlformats.org/officeDocument/2006/relationships/hyperlink" Target="https://doi.org/10.1111/jfpe.13779" TargetMode="External"/><Relationship Id="rId10" Type="http://schemas.openxmlformats.org/officeDocument/2006/relationships/hyperlink" Target="https://doi.org/10.1016/j.ifset.2007.09.003" TargetMode="External"/><Relationship Id="rId31" Type="http://schemas.openxmlformats.org/officeDocument/2006/relationships/hyperlink" Target="https://doi.org/10.1016/j.foodcont.2013.07.011" TargetMode="External"/><Relationship Id="rId44" Type="http://schemas.openxmlformats.org/officeDocument/2006/relationships/hyperlink" Target="https://doi.org/10.1016/j.foodcont.2013.07.011" TargetMode="External"/><Relationship Id="rId52" Type="http://schemas.openxmlformats.org/officeDocument/2006/relationships/hyperlink" Target="https://doi.org/10.1111/jfpe.13779" TargetMode="External"/><Relationship Id="rId60" Type="http://schemas.openxmlformats.org/officeDocument/2006/relationships/hyperlink" Target="https://doi.org/10.4315/0362-028X-64.6.777" TargetMode="External"/><Relationship Id="rId65" Type="http://schemas.openxmlformats.org/officeDocument/2006/relationships/hyperlink" Target="https://doi.org/10.1016/j.ijfoodmicro.2011.07.033" TargetMode="External"/><Relationship Id="rId4" Type="http://schemas.openxmlformats.org/officeDocument/2006/relationships/hyperlink" Target="https://doi.org/10.1016/j.foodcont.2013.07.011" TargetMode="External"/><Relationship Id="rId9" Type="http://schemas.openxmlformats.org/officeDocument/2006/relationships/hyperlink" Target="https://doi.org/10.1111/jfpe.13779" TargetMode="External"/><Relationship Id="rId13" Type="http://schemas.openxmlformats.org/officeDocument/2006/relationships/hyperlink" Target="https://doi.org/10.1111/jfpe.13779" TargetMode="External"/><Relationship Id="rId18" Type="http://schemas.openxmlformats.org/officeDocument/2006/relationships/hyperlink" Target="https://doi.org/10.1016/j.ijfoodmicro.2011.07.033" TargetMode="External"/><Relationship Id="rId39" Type="http://schemas.openxmlformats.org/officeDocument/2006/relationships/hyperlink" Target="https://doi.org/10.1016/j.foodcont.2013.07.011"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ezproxy.library.wur.nl/10.1016/j.ijfoodmicro.2004.05.022" TargetMode="External"/><Relationship Id="rId21" Type="http://schemas.openxmlformats.org/officeDocument/2006/relationships/hyperlink" Target="https://doi-org.ezproxy.library.wur.nl/10.1016/j.fbp.2014.06.005" TargetMode="External"/><Relationship Id="rId42" Type="http://schemas.openxmlformats.org/officeDocument/2006/relationships/hyperlink" Target="https://doi-org.ezproxy.library.wur.nl/10.1016/j.ijfoodmicro.2004.05.022" TargetMode="External"/><Relationship Id="rId47" Type="http://schemas.openxmlformats.org/officeDocument/2006/relationships/hyperlink" Target="https://doi-org.ezproxy.library.wur.nl/10.1016/j.ijfoodmicro.2004.05.022" TargetMode="External"/><Relationship Id="rId63" Type="http://schemas.openxmlformats.org/officeDocument/2006/relationships/hyperlink" Target="https://doi-org.ezproxy.library.wur.nl/10.1016/j.foodcont.2019.107070" TargetMode="External"/><Relationship Id="rId68" Type="http://schemas.openxmlformats.org/officeDocument/2006/relationships/hyperlink" Target="https://doi-org.ezproxy.library.wur.nl/10.1016/j.ifset.2019.01.009" TargetMode="External"/><Relationship Id="rId16" Type="http://schemas.openxmlformats.org/officeDocument/2006/relationships/hyperlink" Target="https://doi-org.ezproxy.library.wur.nl/10.1016/j.ijfoodmicro.2004.05.022" TargetMode="External"/><Relationship Id="rId11" Type="http://schemas.openxmlformats.org/officeDocument/2006/relationships/hyperlink" Target="https://doi-org.ezproxy.library.wur.nl/10.1016/j.ijfoodmicro.2004.05.022" TargetMode="External"/><Relationship Id="rId24" Type="http://schemas.openxmlformats.org/officeDocument/2006/relationships/hyperlink" Target="https://doi-org.ezproxy.library.wur.nl/10.1016/j.ijfoodmicro.2004.05.022" TargetMode="External"/><Relationship Id="rId32" Type="http://schemas.openxmlformats.org/officeDocument/2006/relationships/hyperlink" Target="https://doi-org.ezproxy.library.wur.nl/10.1016/j.ijfoodmicro.2004.05.022" TargetMode="External"/><Relationship Id="rId37" Type="http://schemas.openxmlformats.org/officeDocument/2006/relationships/hyperlink" Target="https://doi-org.ezproxy.library.wur.nl/10.1016/j.ijfoodmicro.2004.05.022" TargetMode="External"/><Relationship Id="rId40" Type="http://schemas.openxmlformats.org/officeDocument/2006/relationships/hyperlink" Target="https://doi-org.ezproxy.library.wur.nl/10.1016/j.ijfoodmicro.2004.05.022" TargetMode="External"/><Relationship Id="rId45" Type="http://schemas.openxmlformats.org/officeDocument/2006/relationships/hyperlink" Target="https://doi-org.ezproxy.library.wur.nl/10.1016/j.ijfoodmicro.2004.05.022" TargetMode="External"/><Relationship Id="rId53" Type="http://schemas.openxmlformats.org/officeDocument/2006/relationships/hyperlink" Target="https://doi.org/10.1016/j.foodres.2004.05.002" TargetMode="External"/><Relationship Id="rId58" Type="http://schemas.openxmlformats.org/officeDocument/2006/relationships/hyperlink" Target="https://doi.org/10.1016/j.foodres.2004.05.002" TargetMode="External"/><Relationship Id="rId66" Type="http://schemas.openxmlformats.org/officeDocument/2006/relationships/hyperlink" Target="https://doi-org.ezproxy.library.wur.nl/10.1016/j.ifset.2019.01.009" TargetMode="External"/><Relationship Id="rId74" Type="http://schemas.openxmlformats.org/officeDocument/2006/relationships/hyperlink" Target="https://doi-org.ezproxy.library.wur.nl/10.1016/j.foodcont.2004.09.002" TargetMode="External"/><Relationship Id="rId79" Type="http://schemas.openxmlformats.org/officeDocument/2006/relationships/hyperlink" Target="https://doi-org.ezproxy.library.wur.nl/10.1111/j.1472-765x.2012.03211.x" TargetMode="External"/><Relationship Id="rId5" Type="http://schemas.openxmlformats.org/officeDocument/2006/relationships/hyperlink" Target="https://doi-org.ezproxy.library.wur.nl/10.1016/j.ijfoodmicro.2004.05.022" TargetMode="External"/><Relationship Id="rId61" Type="http://schemas.openxmlformats.org/officeDocument/2006/relationships/hyperlink" Target="https://doi.org/10.1016/j.foodres.2004.05.002" TargetMode="External"/><Relationship Id="rId19" Type="http://schemas.openxmlformats.org/officeDocument/2006/relationships/hyperlink" Target="https://doi-org.ezproxy.library.wur.nl/10.1016/j.ijfoodmicro.2004.05.022" TargetMode="External"/><Relationship Id="rId14" Type="http://schemas.openxmlformats.org/officeDocument/2006/relationships/hyperlink" Target="https://doi-org.ezproxy.library.wur.nl/10.1016/j.ijfoodmicro.2004.05.022" TargetMode="External"/><Relationship Id="rId22" Type="http://schemas.openxmlformats.org/officeDocument/2006/relationships/hyperlink" Target="https://doi-org.ezproxy.library.wur.nl/10.1016/j.fbp.2014.06.005" TargetMode="External"/><Relationship Id="rId27" Type="http://schemas.openxmlformats.org/officeDocument/2006/relationships/hyperlink" Target="https://doi-org.ezproxy.library.wur.nl/10.1016/j.ijfoodmicro.2004.05.022" TargetMode="External"/><Relationship Id="rId30" Type="http://schemas.openxmlformats.org/officeDocument/2006/relationships/hyperlink" Target="https://doi-org.ezproxy.library.wur.nl/10.1016/j.ijfoodmicro.2004.05.022" TargetMode="External"/><Relationship Id="rId35" Type="http://schemas.openxmlformats.org/officeDocument/2006/relationships/hyperlink" Target="https://doi-org.ezproxy.library.wur.nl/10.1016/j.ijfoodmicro.2004.05.022" TargetMode="External"/><Relationship Id="rId43" Type="http://schemas.openxmlformats.org/officeDocument/2006/relationships/hyperlink" Target="https://doi-org.ezproxy.library.wur.nl/10.1016/j.ijfoodmicro.2004.05.022" TargetMode="External"/><Relationship Id="rId48" Type="http://schemas.openxmlformats.org/officeDocument/2006/relationships/hyperlink" Target="https://doi-org.ezproxy.library.wur.nl/10.1016/j.ijfoodmicro.2004.05.022" TargetMode="External"/><Relationship Id="rId56" Type="http://schemas.openxmlformats.org/officeDocument/2006/relationships/hyperlink" Target="https://doi.org/10.1016/j.foodres.2004.05.002" TargetMode="External"/><Relationship Id="rId64" Type="http://schemas.openxmlformats.org/officeDocument/2006/relationships/hyperlink" Target="https://doi-org.ezproxy.library.wur.nl/10.1016/j.foodcont.2019.107070" TargetMode="External"/><Relationship Id="rId69" Type="http://schemas.openxmlformats.org/officeDocument/2006/relationships/hyperlink" Target="https://doi-org.ezproxy.library.wur.nl/10.1016/j.foodcont.2004.09.002" TargetMode="External"/><Relationship Id="rId77" Type="http://schemas.openxmlformats.org/officeDocument/2006/relationships/hyperlink" Target="https://doi.org/10.1016/j.foodcont.2013.09.052" TargetMode="External"/><Relationship Id="rId8" Type="http://schemas.openxmlformats.org/officeDocument/2006/relationships/hyperlink" Target="https://doi-org.ezproxy.library.wur.nl/10.1016/j.ijfoodmicro.2004.05.022" TargetMode="External"/><Relationship Id="rId51" Type="http://schemas.openxmlformats.org/officeDocument/2006/relationships/hyperlink" Target="https://doi.org/10.1016/j.foodres.2004.05.002" TargetMode="External"/><Relationship Id="rId72" Type="http://schemas.openxmlformats.org/officeDocument/2006/relationships/hyperlink" Target="https://doi-org.ezproxy.library.wur.nl/10.1016/j.foodcont.2004.09.002" TargetMode="External"/><Relationship Id="rId80" Type="http://schemas.openxmlformats.org/officeDocument/2006/relationships/hyperlink" Target="https://doi-org.ezproxy.library.wur.nl/10.1111/j.1472-765x.2012.03211.x" TargetMode="External"/><Relationship Id="rId3" Type="http://schemas.openxmlformats.org/officeDocument/2006/relationships/hyperlink" Target="https://doi-org.ezproxy.library.wur.nl/10.1016/j.ijfoodmicro.2004.05.022" TargetMode="External"/><Relationship Id="rId12" Type="http://schemas.openxmlformats.org/officeDocument/2006/relationships/hyperlink" Target="https://doi-org.ezproxy.library.wur.nl/10.1016/j.ijfoodmicro.2004.05.022" TargetMode="External"/><Relationship Id="rId17" Type="http://schemas.openxmlformats.org/officeDocument/2006/relationships/hyperlink" Target="https://doi-org.ezproxy.library.wur.nl/10.1016/j.ijfoodmicro.2004.05.022" TargetMode="External"/><Relationship Id="rId25" Type="http://schemas.openxmlformats.org/officeDocument/2006/relationships/hyperlink" Target="https://doi-org.ezproxy.library.wur.nl/10.1016/j.ijfoodmicro.2004.05.022" TargetMode="External"/><Relationship Id="rId33" Type="http://schemas.openxmlformats.org/officeDocument/2006/relationships/hyperlink" Target="https://doi-org.ezproxy.library.wur.nl/10.1016/j.ijfoodmicro.2004.05.022" TargetMode="External"/><Relationship Id="rId38" Type="http://schemas.openxmlformats.org/officeDocument/2006/relationships/hyperlink" Target="https://doi-org.ezproxy.library.wur.nl/10.1016/j.ijfoodmicro.2004.05.022" TargetMode="External"/><Relationship Id="rId46" Type="http://schemas.openxmlformats.org/officeDocument/2006/relationships/hyperlink" Target="https://doi-org.ezproxy.library.wur.nl/10.1016/j.ijfoodmicro.2004.05.022" TargetMode="External"/><Relationship Id="rId59" Type="http://schemas.openxmlformats.org/officeDocument/2006/relationships/hyperlink" Target="https://doi.org/10.1016/j.foodres.2004.05.002" TargetMode="External"/><Relationship Id="rId67" Type="http://schemas.openxmlformats.org/officeDocument/2006/relationships/hyperlink" Target="https://doi-org.ezproxy.library.wur.nl/10.1016/j.ifset.2019.01.009" TargetMode="External"/><Relationship Id="rId20" Type="http://schemas.openxmlformats.org/officeDocument/2006/relationships/hyperlink" Target="https://doi-org.ezproxy.library.wur.nl/10.1016/j.fbp.2014.06.005" TargetMode="External"/><Relationship Id="rId41" Type="http://schemas.openxmlformats.org/officeDocument/2006/relationships/hyperlink" Target="https://doi-org.ezproxy.library.wur.nl/10.1016/j.ijfoodmicro.2004.05.022" TargetMode="External"/><Relationship Id="rId54" Type="http://schemas.openxmlformats.org/officeDocument/2006/relationships/hyperlink" Target="https://doi.org/10.1016/j.foodres.2004.05.002" TargetMode="External"/><Relationship Id="rId62" Type="http://schemas.openxmlformats.org/officeDocument/2006/relationships/hyperlink" Target="https://doi-org.ezproxy.library.wur.nl/10.1016/j.foodcont.2019.107070" TargetMode="External"/><Relationship Id="rId70" Type="http://schemas.openxmlformats.org/officeDocument/2006/relationships/hyperlink" Target="https://doi-org.ezproxy.library.wur.nl/10.1016/j.foodcont.2004.09.002" TargetMode="External"/><Relationship Id="rId75" Type="http://schemas.openxmlformats.org/officeDocument/2006/relationships/hyperlink" Target="https://doi-org.ezproxy.library.wur.nl/10.1016/j.foodcont.2004.09.002" TargetMode="External"/><Relationship Id="rId1" Type="http://schemas.openxmlformats.org/officeDocument/2006/relationships/hyperlink" Target="https://doi-org.ezproxy.library.wur.nl/10.1016/j.ijfoodmicro.2004.05.022" TargetMode="External"/><Relationship Id="rId6" Type="http://schemas.openxmlformats.org/officeDocument/2006/relationships/hyperlink" Target="https://doi-org.ezproxy.library.wur.nl/10.1016/j.ijfoodmicro.2004.05.022" TargetMode="External"/><Relationship Id="rId15" Type="http://schemas.openxmlformats.org/officeDocument/2006/relationships/hyperlink" Target="https://doi-org.ezproxy.library.wur.nl/10.1016/j.ijfoodmicro.2004.05.022" TargetMode="External"/><Relationship Id="rId23" Type="http://schemas.openxmlformats.org/officeDocument/2006/relationships/hyperlink" Target="https://doi-org.ezproxy.library.wur.nl/10.1016/j.ijfoodmicro.2004.05.022" TargetMode="External"/><Relationship Id="rId28" Type="http://schemas.openxmlformats.org/officeDocument/2006/relationships/hyperlink" Target="https://doi-org.ezproxy.library.wur.nl/10.1016/j.ijfoodmicro.2004.05.022" TargetMode="External"/><Relationship Id="rId36" Type="http://schemas.openxmlformats.org/officeDocument/2006/relationships/hyperlink" Target="https://doi-org.ezproxy.library.wur.nl/10.1016/j.ijfoodmicro.2004.05.022" TargetMode="External"/><Relationship Id="rId49" Type="http://schemas.openxmlformats.org/officeDocument/2006/relationships/hyperlink" Target="https://doi.org/10.1016/j.foodres.2004.05.002" TargetMode="External"/><Relationship Id="rId57" Type="http://schemas.openxmlformats.org/officeDocument/2006/relationships/hyperlink" Target="https://doi.org/10.1016/j.foodres.2004.05.002" TargetMode="External"/><Relationship Id="rId10" Type="http://schemas.openxmlformats.org/officeDocument/2006/relationships/hyperlink" Target="https://doi-org.ezproxy.library.wur.nl/10.1016/j.ijfoodmicro.2004.05.022" TargetMode="External"/><Relationship Id="rId31" Type="http://schemas.openxmlformats.org/officeDocument/2006/relationships/hyperlink" Target="https://doi-org.ezproxy.library.wur.nl/10.1016/j.ijfoodmicro.2004.05.022" TargetMode="External"/><Relationship Id="rId44" Type="http://schemas.openxmlformats.org/officeDocument/2006/relationships/hyperlink" Target="https://doi-org.ezproxy.library.wur.nl/10.1016/j.ijfoodmicro.2004.05.022" TargetMode="External"/><Relationship Id="rId52" Type="http://schemas.openxmlformats.org/officeDocument/2006/relationships/hyperlink" Target="https://doi.org/10.1016/j.foodres.2004.05.002" TargetMode="External"/><Relationship Id="rId60" Type="http://schemas.openxmlformats.org/officeDocument/2006/relationships/hyperlink" Target="https://doi.org/10.1016/j.foodres.2004.05.002" TargetMode="External"/><Relationship Id="rId65" Type="http://schemas.openxmlformats.org/officeDocument/2006/relationships/hyperlink" Target="https://doi-org.ezproxy.library.wur.nl/10.1016/j.foodcont.2019.107070" TargetMode="External"/><Relationship Id="rId73" Type="http://schemas.openxmlformats.org/officeDocument/2006/relationships/hyperlink" Target="https://doi-org.ezproxy.library.wur.nl/10.1016/j.foodcont.2004.09.002" TargetMode="External"/><Relationship Id="rId78" Type="http://schemas.openxmlformats.org/officeDocument/2006/relationships/hyperlink" Target="https://doi-org.ezproxy.library.wur.nl/10.1111/j.1472-765x.2012.03211.x" TargetMode="External"/><Relationship Id="rId4" Type="http://schemas.openxmlformats.org/officeDocument/2006/relationships/hyperlink" Target="https://doi-org.ezproxy.library.wur.nl/10.1016/j.ijfoodmicro.2004.05.022" TargetMode="External"/><Relationship Id="rId9" Type="http://schemas.openxmlformats.org/officeDocument/2006/relationships/hyperlink" Target="https://doi-org.ezproxy.library.wur.nl/10.1016/j.ijfoodmicro.2004.05.022" TargetMode="External"/><Relationship Id="rId13" Type="http://schemas.openxmlformats.org/officeDocument/2006/relationships/hyperlink" Target="https://doi-org.ezproxy.library.wur.nl/10.1016/j.ijfoodmicro.2004.05.022" TargetMode="External"/><Relationship Id="rId18" Type="http://schemas.openxmlformats.org/officeDocument/2006/relationships/hyperlink" Target="https://doi-org.ezproxy.library.wur.nl/10.1016/j.ijfoodmicro.2004.05.022" TargetMode="External"/><Relationship Id="rId39" Type="http://schemas.openxmlformats.org/officeDocument/2006/relationships/hyperlink" Target="https://doi-org.ezproxy.library.wur.nl/10.1016/j.ijfoodmicro.2004.05.022" TargetMode="External"/><Relationship Id="rId34" Type="http://schemas.openxmlformats.org/officeDocument/2006/relationships/hyperlink" Target="https://doi-org.ezproxy.library.wur.nl/10.1016/j.ijfoodmicro.2004.05.022" TargetMode="External"/><Relationship Id="rId50" Type="http://schemas.openxmlformats.org/officeDocument/2006/relationships/hyperlink" Target="https://doi.org/10.1016/j.foodres.2004.05.002" TargetMode="External"/><Relationship Id="rId55" Type="http://schemas.openxmlformats.org/officeDocument/2006/relationships/hyperlink" Target="https://doi.org/10.1016/j.foodres.2004.05.002" TargetMode="External"/><Relationship Id="rId76" Type="http://schemas.openxmlformats.org/officeDocument/2006/relationships/hyperlink" Target="https://doi-org.ezproxy.library.wur.nl/10.1016/j.foodcont.2004.09.002" TargetMode="External"/><Relationship Id="rId7" Type="http://schemas.openxmlformats.org/officeDocument/2006/relationships/hyperlink" Target="https://doi-org.ezproxy.library.wur.nl/10.1016/j.ijfoodmicro.2004.05.022" TargetMode="External"/><Relationship Id="rId71" Type="http://schemas.openxmlformats.org/officeDocument/2006/relationships/hyperlink" Target="https://doi-org.ezproxy.library.wur.nl/10.1016/j.foodcont.2004.09.002" TargetMode="External"/><Relationship Id="rId2" Type="http://schemas.openxmlformats.org/officeDocument/2006/relationships/hyperlink" Target="https://doi-org.ezproxy.library.wur.nl/10.1016/j.ijfoodmicro.2004.05.022" TargetMode="External"/><Relationship Id="rId29" Type="http://schemas.openxmlformats.org/officeDocument/2006/relationships/hyperlink" Target="https://doi-org.ezproxy.library.wur.nl/10.1016/j.ijfoodmicro.2004.05.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9C5D6-A636-C242-895E-9357BCA6D181}">
  <dimension ref="A1:I14"/>
  <sheetViews>
    <sheetView zoomScale="125" workbookViewId="0">
      <selection activeCell="E8" sqref="E8"/>
    </sheetView>
  </sheetViews>
  <sheetFormatPr baseColWidth="10" defaultRowHeight="16"/>
  <cols>
    <col min="1" max="1" width="141.6640625" customWidth="1"/>
  </cols>
  <sheetData>
    <row r="1" spans="1:9" ht="27">
      <c r="A1" s="49" t="s">
        <v>532</v>
      </c>
    </row>
    <row r="2" spans="1:9" ht="326" customHeight="1">
      <c r="A2" s="48" t="s">
        <v>533</v>
      </c>
    </row>
    <row r="4" spans="1:9" ht="27">
      <c r="A4" s="49" t="s">
        <v>534</v>
      </c>
    </row>
    <row r="5" spans="1:9" ht="195">
      <c r="A5" s="48" t="s">
        <v>536</v>
      </c>
    </row>
    <row r="7" spans="1:9" ht="27">
      <c r="A7" s="49" t="s">
        <v>535</v>
      </c>
    </row>
    <row r="8" spans="1:9" ht="270">
      <c r="A8" s="48" t="s">
        <v>538</v>
      </c>
    </row>
    <row r="9" spans="1:9">
      <c r="I9" s="48" t="s">
        <v>537</v>
      </c>
    </row>
    <row r="10" spans="1:9">
      <c r="A10" s="48"/>
    </row>
    <row r="11" spans="1:9">
      <c r="A11" s="48"/>
    </row>
    <row r="12" spans="1:9">
      <c r="A12" s="48"/>
    </row>
    <row r="13" spans="1:9">
      <c r="A13" s="48"/>
    </row>
    <row r="14" spans="1:9">
      <c r="A14" s="4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F043-FA23-5049-B4F5-C56484380B51}">
  <dimension ref="A1:AN225"/>
  <sheetViews>
    <sheetView topLeftCell="B66" workbookViewId="0">
      <selection activeCell="A2" sqref="A2:A83"/>
    </sheetView>
  </sheetViews>
  <sheetFormatPr baseColWidth="10" defaultRowHeight="16"/>
  <cols>
    <col min="1" max="1" width="27.1640625" bestFit="1" customWidth="1"/>
    <col min="2" max="2" width="161" bestFit="1" customWidth="1"/>
    <col min="6" max="6" width="17.33203125" bestFit="1" customWidth="1"/>
    <col min="7" max="7" width="13.1640625" bestFit="1" customWidth="1"/>
    <col min="8" max="8" width="27.6640625" bestFit="1" customWidth="1"/>
    <col min="9" max="10" width="16.6640625" customWidth="1"/>
    <col min="11" max="11" width="18.33203125" bestFit="1" customWidth="1"/>
    <col min="13" max="13" width="15.1640625" bestFit="1" customWidth="1"/>
    <col min="15" max="15" width="13.83203125" bestFit="1" customWidth="1"/>
  </cols>
  <sheetData>
    <row r="1" spans="1:40">
      <c r="A1" s="15" t="s">
        <v>529</v>
      </c>
      <c r="B1" s="1" t="s">
        <v>0</v>
      </c>
      <c r="C1" s="1" t="s">
        <v>1</v>
      </c>
      <c r="D1" s="1" t="s">
        <v>2</v>
      </c>
      <c r="E1" s="1" t="s">
        <v>3</v>
      </c>
      <c r="F1" s="1" t="s">
        <v>4</v>
      </c>
      <c r="G1" s="1" t="s">
        <v>524</v>
      </c>
      <c r="H1" s="1" t="s">
        <v>523</v>
      </c>
      <c r="I1" s="1" t="s">
        <v>164</v>
      </c>
      <c r="J1" s="1" t="s">
        <v>165</v>
      </c>
      <c r="K1" s="1" t="s">
        <v>166</v>
      </c>
      <c r="L1" s="1" t="s">
        <v>5</v>
      </c>
      <c r="M1" s="1" t="s">
        <v>6</v>
      </c>
      <c r="N1" s="1" t="s">
        <v>7</v>
      </c>
      <c r="O1" s="1" t="s">
        <v>168</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167</v>
      </c>
      <c r="AG1" s="1" t="s">
        <v>24</v>
      </c>
      <c r="AH1" s="1" t="s">
        <v>25</v>
      </c>
      <c r="AI1" s="1" t="s">
        <v>26</v>
      </c>
      <c r="AJ1" s="1" t="s">
        <v>373</v>
      </c>
      <c r="AK1" s="1" t="s">
        <v>27</v>
      </c>
      <c r="AL1" s="1" t="s">
        <v>28</v>
      </c>
      <c r="AM1" s="1" t="s">
        <v>29</v>
      </c>
      <c r="AN1" s="1" t="s">
        <v>30</v>
      </c>
    </row>
    <row r="2" spans="1:40">
      <c r="A2" t="s">
        <v>531</v>
      </c>
      <c r="B2" t="s">
        <v>31</v>
      </c>
      <c r="C2" t="s">
        <v>32</v>
      </c>
      <c r="D2" t="s">
        <v>33</v>
      </c>
      <c r="E2" t="s">
        <v>34</v>
      </c>
      <c r="F2" t="s">
        <v>35</v>
      </c>
      <c r="G2" t="s">
        <v>36</v>
      </c>
      <c r="H2" t="str">
        <f>F2&amp;" "&amp;G2</f>
        <v>Apple Juice</v>
      </c>
      <c r="I2" t="s">
        <v>169</v>
      </c>
      <c r="J2" t="s">
        <v>165</v>
      </c>
      <c r="K2" t="s">
        <v>170</v>
      </c>
      <c r="L2">
        <v>3.8</v>
      </c>
      <c r="M2" t="s">
        <v>37</v>
      </c>
      <c r="N2" t="s">
        <v>33</v>
      </c>
      <c r="O2">
        <v>60</v>
      </c>
      <c r="P2" t="s">
        <v>33</v>
      </c>
      <c r="Q2" t="s">
        <v>38</v>
      </c>
      <c r="R2" t="s">
        <v>39</v>
      </c>
      <c r="S2" t="s">
        <v>40</v>
      </c>
      <c r="T2" t="s">
        <v>41</v>
      </c>
      <c r="U2" t="s">
        <v>42</v>
      </c>
      <c r="V2">
        <v>24</v>
      </c>
      <c r="W2" t="s">
        <v>43</v>
      </c>
      <c r="X2">
        <v>48</v>
      </c>
      <c r="Y2" t="s">
        <v>44</v>
      </c>
      <c r="Z2" t="s">
        <v>45</v>
      </c>
      <c r="AA2" t="s">
        <v>46</v>
      </c>
      <c r="AB2">
        <v>4.5</v>
      </c>
      <c r="AC2" t="s">
        <v>33</v>
      </c>
      <c r="AD2" t="s">
        <v>34</v>
      </c>
      <c r="AE2">
        <v>2.1</v>
      </c>
      <c r="AF2" s="2">
        <f>LOG(Tabel425[[#This Row],[d_value_min]])</f>
        <v>0.3222192947339193</v>
      </c>
      <c r="AG2" t="s">
        <v>33</v>
      </c>
      <c r="AH2" t="s">
        <v>33</v>
      </c>
      <c r="AI2">
        <v>8.93</v>
      </c>
      <c r="AJ2" t="s">
        <v>47</v>
      </c>
      <c r="AK2">
        <v>2015</v>
      </c>
      <c r="AL2" t="s">
        <v>48</v>
      </c>
      <c r="AM2" t="s">
        <v>49</v>
      </c>
      <c r="AN2" t="s">
        <v>50</v>
      </c>
    </row>
    <row r="3" spans="1:40">
      <c r="A3" t="s">
        <v>531</v>
      </c>
      <c r="B3" t="s">
        <v>31</v>
      </c>
      <c r="C3" t="s">
        <v>32</v>
      </c>
      <c r="D3" t="s">
        <v>33</v>
      </c>
      <c r="E3" t="s">
        <v>34</v>
      </c>
      <c r="F3" t="s">
        <v>35</v>
      </c>
      <c r="G3" t="s">
        <v>36</v>
      </c>
      <c r="H3" t="str">
        <f t="shared" ref="H3:H4" si="0">F3&amp;" "&amp;G3</f>
        <v>Apple Juice</v>
      </c>
      <c r="I3" t="s">
        <v>169</v>
      </c>
      <c r="J3" t="s">
        <v>165</v>
      </c>
      <c r="K3" t="s">
        <v>170</v>
      </c>
      <c r="L3">
        <v>3.8</v>
      </c>
      <c r="M3" t="s">
        <v>37</v>
      </c>
      <c r="N3" t="s">
        <v>33</v>
      </c>
      <c r="O3">
        <v>55</v>
      </c>
      <c r="P3" t="s">
        <v>33</v>
      </c>
      <c r="Q3" t="s">
        <v>38</v>
      </c>
      <c r="R3" t="s">
        <v>39</v>
      </c>
      <c r="S3" t="s">
        <v>40</v>
      </c>
      <c r="T3" t="s">
        <v>41</v>
      </c>
      <c r="U3" t="s">
        <v>42</v>
      </c>
      <c r="V3">
        <v>24</v>
      </c>
      <c r="W3" t="s">
        <v>43</v>
      </c>
      <c r="X3">
        <v>48</v>
      </c>
      <c r="Y3" t="s">
        <v>44</v>
      </c>
      <c r="Z3" t="s">
        <v>45</v>
      </c>
      <c r="AA3" t="s">
        <v>46</v>
      </c>
      <c r="AB3">
        <v>4.5</v>
      </c>
      <c r="AC3" t="s">
        <v>33</v>
      </c>
      <c r="AD3" t="s">
        <v>34</v>
      </c>
      <c r="AE3">
        <v>4.5</v>
      </c>
      <c r="AF3" s="2">
        <f>LOG(Tabel425[[#This Row],[d_value_min]])</f>
        <v>0.65321251377534373</v>
      </c>
      <c r="AG3" t="s">
        <v>33</v>
      </c>
      <c r="AH3" t="s">
        <v>33</v>
      </c>
      <c r="AI3">
        <v>8.93</v>
      </c>
      <c r="AJ3" t="s">
        <v>47</v>
      </c>
      <c r="AK3">
        <v>2015</v>
      </c>
      <c r="AL3" t="s">
        <v>48</v>
      </c>
      <c r="AM3" t="s">
        <v>49</v>
      </c>
      <c r="AN3" t="s">
        <v>50</v>
      </c>
    </row>
    <row r="4" spans="1:40">
      <c r="A4" t="s">
        <v>531</v>
      </c>
      <c r="B4" t="s">
        <v>31</v>
      </c>
      <c r="C4" t="s">
        <v>32</v>
      </c>
      <c r="D4" t="s">
        <v>33</v>
      </c>
      <c r="E4" t="s">
        <v>34</v>
      </c>
      <c r="F4" t="s">
        <v>35</v>
      </c>
      <c r="G4" t="s">
        <v>36</v>
      </c>
      <c r="H4" t="str">
        <f t="shared" si="0"/>
        <v>Apple Juice</v>
      </c>
      <c r="I4" t="s">
        <v>169</v>
      </c>
      <c r="J4" t="s">
        <v>165</v>
      </c>
      <c r="K4" t="s">
        <v>170</v>
      </c>
      <c r="L4">
        <v>3.8</v>
      </c>
      <c r="M4" t="s">
        <v>37</v>
      </c>
      <c r="N4" t="s">
        <v>33</v>
      </c>
      <c r="O4">
        <v>52</v>
      </c>
      <c r="P4" t="s">
        <v>33</v>
      </c>
      <c r="Q4" t="s">
        <v>38</v>
      </c>
      <c r="R4" t="s">
        <v>39</v>
      </c>
      <c r="S4" t="s">
        <v>40</v>
      </c>
      <c r="T4" t="s">
        <v>41</v>
      </c>
      <c r="U4" t="s">
        <v>42</v>
      </c>
      <c r="V4">
        <v>24</v>
      </c>
      <c r="W4" t="s">
        <v>43</v>
      </c>
      <c r="X4">
        <v>48</v>
      </c>
      <c r="Y4" t="s">
        <v>44</v>
      </c>
      <c r="Z4" t="s">
        <v>45</v>
      </c>
      <c r="AA4" t="s">
        <v>46</v>
      </c>
      <c r="AB4">
        <v>4.5</v>
      </c>
      <c r="AC4" t="s">
        <v>33</v>
      </c>
      <c r="AD4" t="s">
        <v>34</v>
      </c>
      <c r="AE4">
        <v>9</v>
      </c>
      <c r="AF4" s="2">
        <f>LOG(Tabel425[[#This Row],[d_value_min]])</f>
        <v>0.95424250943932487</v>
      </c>
      <c r="AG4" t="s">
        <v>33</v>
      </c>
      <c r="AH4" t="s">
        <v>33</v>
      </c>
      <c r="AI4">
        <v>8.93</v>
      </c>
      <c r="AJ4" t="s">
        <v>47</v>
      </c>
      <c r="AK4">
        <v>2015</v>
      </c>
      <c r="AL4" t="s">
        <v>48</v>
      </c>
      <c r="AM4" t="s">
        <v>49</v>
      </c>
      <c r="AN4" t="s">
        <v>50</v>
      </c>
    </row>
    <row r="5" spans="1:40">
      <c r="A5" t="s">
        <v>531</v>
      </c>
      <c r="B5" t="s">
        <v>31</v>
      </c>
      <c r="C5" t="s">
        <v>32</v>
      </c>
      <c r="D5" t="s">
        <v>33</v>
      </c>
      <c r="E5" t="s">
        <v>34</v>
      </c>
      <c r="F5" t="s">
        <v>35</v>
      </c>
      <c r="G5" t="s">
        <v>36</v>
      </c>
      <c r="H5" t="str">
        <f>F5&amp;" "&amp;G5</f>
        <v>Apple Juice</v>
      </c>
      <c r="I5" t="s">
        <v>169</v>
      </c>
      <c r="J5" t="s">
        <v>165</v>
      </c>
      <c r="K5" t="s">
        <v>170</v>
      </c>
      <c r="L5">
        <v>3.8</v>
      </c>
      <c r="M5" t="s">
        <v>37</v>
      </c>
      <c r="N5" t="s">
        <v>33</v>
      </c>
      <c r="O5">
        <v>50</v>
      </c>
      <c r="P5" t="s">
        <v>33</v>
      </c>
      <c r="Q5" t="s">
        <v>38</v>
      </c>
      <c r="R5" t="s">
        <v>39</v>
      </c>
      <c r="S5" t="s">
        <v>40</v>
      </c>
      <c r="T5" t="s">
        <v>41</v>
      </c>
      <c r="U5" t="s">
        <v>42</v>
      </c>
      <c r="V5">
        <v>24</v>
      </c>
      <c r="W5" t="s">
        <v>43</v>
      </c>
      <c r="X5">
        <v>48</v>
      </c>
      <c r="Y5" t="s">
        <v>44</v>
      </c>
      <c r="Z5" t="s">
        <v>45</v>
      </c>
      <c r="AA5" t="s">
        <v>46</v>
      </c>
      <c r="AB5">
        <v>4.5</v>
      </c>
      <c r="AC5" t="s">
        <v>33</v>
      </c>
      <c r="AD5" t="s">
        <v>34</v>
      </c>
      <c r="AE5">
        <v>20.7</v>
      </c>
      <c r="AF5" s="2">
        <f>LOG(Tabel425[[#This Row],[d_value_min]])</f>
        <v>1.3159703454569178</v>
      </c>
      <c r="AG5" t="s">
        <v>33</v>
      </c>
      <c r="AH5" t="s">
        <v>33</v>
      </c>
      <c r="AI5">
        <v>8.93</v>
      </c>
      <c r="AJ5" t="s">
        <v>47</v>
      </c>
      <c r="AK5">
        <v>2015</v>
      </c>
      <c r="AL5" t="s">
        <v>48</v>
      </c>
      <c r="AM5" t="s">
        <v>49</v>
      </c>
      <c r="AN5" t="s">
        <v>50</v>
      </c>
    </row>
    <row r="6" spans="1:40">
      <c r="A6" t="s">
        <v>531</v>
      </c>
      <c r="B6" t="s">
        <v>51</v>
      </c>
      <c r="C6" t="s">
        <v>52</v>
      </c>
      <c r="D6" t="s">
        <v>33</v>
      </c>
      <c r="E6" t="s">
        <v>34</v>
      </c>
      <c r="F6" t="s">
        <v>35</v>
      </c>
      <c r="G6" t="s">
        <v>53</v>
      </c>
      <c r="H6" t="str">
        <f t="shared" ref="H6:H69" si="1">F6&amp;" "&amp;G6</f>
        <v>Apple Cider</v>
      </c>
      <c r="I6" t="s">
        <v>169</v>
      </c>
      <c r="L6">
        <v>3.8</v>
      </c>
      <c r="M6" t="s">
        <v>54</v>
      </c>
      <c r="N6" t="s">
        <v>55</v>
      </c>
      <c r="O6">
        <v>62</v>
      </c>
      <c r="P6" t="s">
        <v>33</v>
      </c>
      <c r="Q6" t="s">
        <v>38</v>
      </c>
      <c r="R6" t="s">
        <v>39</v>
      </c>
      <c r="S6" t="s">
        <v>33</v>
      </c>
      <c r="T6" t="s">
        <v>56</v>
      </c>
      <c r="U6" t="s">
        <v>42</v>
      </c>
      <c r="V6">
        <v>18</v>
      </c>
      <c r="W6" t="s">
        <v>43</v>
      </c>
      <c r="X6">
        <v>24</v>
      </c>
      <c r="Y6" t="s">
        <v>57</v>
      </c>
      <c r="Z6" t="s">
        <v>45</v>
      </c>
      <c r="AA6" t="s">
        <v>46</v>
      </c>
      <c r="AB6">
        <v>7</v>
      </c>
      <c r="AC6" t="s">
        <v>33</v>
      </c>
      <c r="AD6" t="s">
        <v>33</v>
      </c>
      <c r="AE6">
        <v>0.05</v>
      </c>
      <c r="AF6" s="2">
        <f>LOG(Tabel425[[#This Row],[d_value_min]])</f>
        <v>-1.3010299956639813</v>
      </c>
      <c r="AG6" t="s">
        <v>33</v>
      </c>
      <c r="AH6" t="s">
        <v>33</v>
      </c>
      <c r="AI6">
        <v>3.6</v>
      </c>
      <c r="AJ6" t="s">
        <v>58</v>
      </c>
      <c r="AK6">
        <v>2009</v>
      </c>
      <c r="AL6" t="s">
        <v>59</v>
      </c>
      <c r="AM6" t="s">
        <v>49</v>
      </c>
      <c r="AN6" t="s">
        <v>33</v>
      </c>
    </row>
    <row r="7" spans="1:40">
      <c r="A7" t="s">
        <v>531</v>
      </c>
      <c r="B7" t="s">
        <v>51</v>
      </c>
      <c r="C7" t="s">
        <v>52</v>
      </c>
      <c r="D7" t="s">
        <v>33</v>
      </c>
      <c r="E7" t="s">
        <v>34</v>
      </c>
      <c r="F7" t="s">
        <v>35</v>
      </c>
      <c r="G7" t="s">
        <v>53</v>
      </c>
      <c r="H7" t="str">
        <f t="shared" si="1"/>
        <v>Apple Cider</v>
      </c>
      <c r="I7" t="s">
        <v>169</v>
      </c>
      <c r="L7">
        <v>3.8</v>
      </c>
      <c r="M7" t="s">
        <v>54</v>
      </c>
      <c r="N7" t="s">
        <v>55</v>
      </c>
      <c r="O7">
        <v>60</v>
      </c>
      <c r="P7" t="s">
        <v>33</v>
      </c>
      <c r="Q7" t="s">
        <v>38</v>
      </c>
      <c r="R7" t="s">
        <v>39</v>
      </c>
      <c r="S7" t="s">
        <v>33</v>
      </c>
      <c r="T7" t="s">
        <v>56</v>
      </c>
      <c r="U7" t="s">
        <v>42</v>
      </c>
      <c r="V7">
        <v>18</v>
      </c>
      <c r="W7" t="s">
        <v>43</v>
      </c>
      <c r="X7">
        <v>24</v>
      </c>
      <c r="Y7" t="s">
        <v>57</v>
      </c>
      <c r="Z7" t="s">
        <v>45</v>
      </c>
      <c r="AA7" t="s">
        <v>46</v>
      </c>
      <c r="AB7">
        <v>7</v>
      </c>
      <c r="AC7" t="s">
        <v>33</v>
      </c>
      <c r="AD7" t="s">
        <v>33</v>
      </c>
      <c r="AE7">
        <v>0.1</v>
      </c>
      <c r="AF7" s="2">
        <f>LOG(Tabel425[[#This Row],[d_value_min]])</f>
        <v>-1</v>
      </c>
      <c r="AG7" t="s">
        <v>33</v>
      </c>
      <c r="AH7" t="s">
        <v>33</v>
      </c>
      <c r="AI7">
        <v>3.6</v>
      </c>
      <c r="AJ7" t="s">
        <v>58</v>
      </c>
      <c r="AK7">
        <v>2009</v>
      </c>
      <c r="AL7" t="s">
        <v>59</v>
      </c>
      <c r="AM7" t="s">
        <v>49</v>
      </c>
      <c r="AN7" t="s">
        <v>33</v>
      </c>
    </row>
    <row r="8" spans="1:40">
      <c r="A8" t="s">
        <v>531</v>
      </c>
      <c r="B8" t="s">
        <v>51</v>
      </c>
      <c r="C8" t="s">
        <v>52</v>
      </c>
      <c r="D8" t="s">
        <v>33</v>
      </c>
      <c r="E8" t="s">
        <v>34</v>
      </c>
      <c r="F8" t="s">
        <v>35</v>
      </c>
      <c r="G8" t="s">
        <v>53</v>
      </c>
      <c r="H8" t="str">
        <f t="shared" si="1"/>
        <v>Apple Cider</v>
      </c>
      <c r="I8" t="s">
        <v>169</v>
      </c>
      <c r="L8">
        <v>3.8</v>
      </c>
      <c r="M8" t="s">
        <v>54</v>
      </c>
      <c r="N8" t="s">
        <v>55</v>
      </c>
      <c r="O8">
        <v>58</v>
      </c>
      <c r="P8" t="s">
        <v>33</v>
      </c>
      <c r="Q8" t="s">
        <v>38</v>
      </c>
      <c r="R8" t="s">
        <v>39</v>
      </c>
      <c r="S8" t="s">
        <v>33</v>
      </c>
      <c r="T8" t="s">
        <v>56</v>
      </c>
      <c r="U8" t="s">
        <v>42</v>
      </c>
      <c r="V8">
        <v>18</v>
      </c>
      <c r="W8" t="s">
        <v>43</v>
      </c>
      <c r="X8">
        <v>24</v>
      </c>
      <c r="Y8" t="s">
        <v>57</v>
      </c>
      <c r="Z8" t="s">
        <v>45</v>
      </c>
      <c r="AA8" t="s">
        <v>46</v>
      </c>
      <c r="AB8">
        <v>7</v>
      </c>
      <c r="AC8" t="s">
        <v>33</v>
      </c>
      <c r="AD8" t="s">
        <v>33</v>
      </c>
      <c r="AE8">
        <v>1.22</v>
      </c>
      <c r="AF8" s="2">
        <f>LOG(Tabel425[[#This Row],[d_value_min]])</f>
        <v>8.6359830674748214E-2</v>
      </c>
      <c r="AG8" t="s">
        <v>33</v>
      </c>
      <c r="AH8" t="s">
        <v>33</v>
      </c>
      <c r="AI8">
        <v>3.6</v>
      </c>
      <c r="AJ8" t="s">
        <v>58</v>
      </c>
      <c r="AK8">
        <v>2009</v>
      </c>
      <c r="AL8" t="s">
        <v>59</v>
      </c>
      <c r="AM8" t="s">
        <v>49</v>
      </c>
      <c r="AN8" t="s">
        <v>33</v>
      </c>
    </row>
    <row r="9" spans="1:40">
      <c r="A9" t="s">
        <v>531</v>
      </c>
      <c r="B9" t="s">
        <v>51</v>
      </c>
      <c r="C9" t="s">
        <v>52</v>
      </c>
      <c r="D9" t="s">
        <v>33</v>
      </c>
      <c r="E9" t="s">
        <v>34</v>
      </c>
      <c r="F9" t="s">
        <v>35</v>
      </c>
      <c r="G9" t="s">
        <v>53</v>
      </c>
      <c r="H9" t="str">
        <f t="shared" si="1"/>
        <v>Apple Cider</v>
      </c>
      <c r="I9" t="s">
        <v>169</v>
      </c>
      <c r="L9">
        <v>3.8</v>
      </c>
      <c r="M9" t="s">
        <v>54</v>
      </c>
      <c r="N9" t="s">
        <v>55</v>
      </c>
      <c r="O9">
        <v>56</v>
      </c>
      <c r="P9" t="s">
        <v>33</v>
      </c>
      <c r="Q9" t="s">
        <v>38</v>
      </c>
      <c r="R9" t="s">
        <v>39</v>
      </c>
      <c r="S9" t="s">
        <v>33</v>
      </c>
      <c r="T9" t="s">
        <v>56</v>
      </c>
      <c r="U9" t="s">
        <v>42</v>
      </c>
      <c r="V9">
        <v>18</v>
      </c>
      <c r="W9" t="s">
        <v>43</v>
      </c>
      <c r="X9">
        <v>24</v>
      </c>
      <c r="Y9" t="s">
        <v>57</v>
      </c>
      <c r="Z9" t="s">
        <v>45</v>
      </c>
      <c r="AA9" t="s">
        <v>46</v>
      </c>
      <c r="AB9">
        <v>7</v>
      </c>
      <c r="AC9" t="s">
        <v>33</v>
      </c>
      <c r="AD9" t="s">
        <v>33</v>
      </c>
      <c r="AE9">
        <v>3.48</v>
      </c>
      <c r="AF9" s="2">
        <f>LOG(Tabel425[[#This Row],[d_value_min]])</f>
        <v>0.54157924394658097</v>
      </c>
      <c r="AG9" t="s">
        <v>33</v>
      </c>
      <c r="AH9" t="s">
        <v>33</v>
      </c>
      <c r="AI9">
        <v>3.6</v>
      </c>
      <c r="AJ9" t="s">
        <v>58</v>
      </c>
      <c r="AK9">
        <v>2009</v>
      </c>
      <c r="AL9" t="s">
        <v>59</v>
      </c>
      <c r="AM9" t="s">
        <v>49</v>
      </c>
      <c r="AN9" t="s">
        <v>33</v>
      </c>
    </row>
    <row r="10" spans="1:40">
      <c r="A10" t="s">
        <v>531</v>
      </c>
      <c r="B10" t="s">
        <v>51</v>
      </c>
      <c r="C10" t="s">
        <v>32</v>
      </c>
      <c r="D10" t="s">
        <v>33</v>
      </c>
      <c r="E10" t="s">
        <v>34</v>
      </c>
      <c r="F10" t="s">
        <v>35</v>
      </c>
      <c r="G10" t="s">
        <v>53</v>
      </c>
      <c r="H10" t="str">
        <f t="shared" si="1"/>
        <v>Apple Cider</v>
      </c>
      <c r="I10" t="s">
        <v>169</v>
      </c>
      <c r="L10">
        <v>3.8</v>
      </c>
      <c r="M10" t="s">
        <v>54</v>
      </c>
      <c r="N10" t="s">
        <v>33</v>
      </c>
      <c r="O10">
        <v>54</v>
      </c>
      <c r="P10" t="s">
        <v>33</v>
      </c>
      <c r="Q10" t="s">
        <v>38</v>
      </c>
      <c r="R10" t="s">
        <v>39</v>
      </c>
      <c r="S10" t="s">
        <v>33</v>
      </c>
      <c r="T10" t="s">
        <v>56</v>
      </c>
      <c r="U10" t="s">
        <v>42</v>
      </c>
      <c r="V10">
        <v>18</v>
      </c>
      <c r="W10" t="s">
        <v>43</v>
      </c>
      <c r="X10">
        <v>24</v>
      </c>
      <c r="Y10" t="s">
        <v>57</v>
      </c>
      <c r="Z10" t="s">
        <v>45</v>
      </c>
      <c r="AA10" t="s">
        <v>46</v>
      </c>
      <c r="AB10">
        <v>7</v>
      </c>
      <c r="AC10" t="s">
        <v>33</v>
      </c>
      <c r="AD10" t="s">
        <v>33</v>
      </c>
      <c r="AE10">
        <v>9.66</v>
      </c>
      <c r="AF10" s="2">
        <f>LOG(Tabel425[[#This Row],[d_value_min]])</f>
        <v>0.9849771264154934</v>
      </c>
      <c r="AG10" t="s">
        <v>33</v>
      </c>
      <c r="AH10" t="s">
        <v>33</v>
      </c>
      <c r="AI10">
        <v>3.6</v>
      </c>
      <c r="AJ10" t="s">
        <v>58</v>
      </c>
      <c r="AK10">
        <v>2009</v>
      </c>
      <c r="AL10" t="s">
        <v>59</v>
      </c>
      <c r="AM10" t="s">
        <v>49</v>
      </c>
      <c r="AN10" t="s">
        <v>60</v>
      </c>
    </row>
    <row r="11" spans="1:40">
      <c r="A11" t="s">
        <v>531</v>
      </c>
      <c r="B11" t="s">
        <v>51</v>
      </c>
      <c r="C11" t="s">
        <v>32</v>
      </c>
      <c r="D11" t="s">
        <v>33</v>
      </c>
      <c r="E11" t="s">
        <v>34</v>
      </c>
      <c r="F11" t="s">
        <v>35</v>
      </c>
      <c r="G11" t="s">
        <v>53</v>
      </c>
      <c r="H11" t="str">
        <f t="shared" si="1"/>
        <v>Apple Cider</v>
      </c>
      <c r="I11" t="s">
        <v>169</v>
      </c>
      <c r="L11">
        <v>3.8</v>
      </c>
      <c r="M11" t="s">
        <v>54</v>
      </c>
      <c r="N11" t="s">
        <v>33</v>
      </c>
      <c r="O11">
        <v>56</v>
      </c>
      <c r="P11" t="s">
        <v>33</v>
      </c>
      <c r="Q11" t="s">
        <v>38</v>
      </c>
      <c r="R11" t="s">
        <v>39</v>
      </c>
      <c r="S11" t="s">
        <v>33</v>
      </c>
      <c r="T11" t="s">
        <v>56</v>
      </c>
      <c r="U11" t="s">
        <v>42</v>
      </c>
      <c r="V11">
        <v>18</v>
      </c>
      <c r="W11" t="s">
        <v>43</v>
      </c>
      <c r="X11">
        <v>24</v>
      </c>
      <c r="Y11" t="s">
        <v>57</v>
      </c>
      <c r="Z11" t="s">
        <v>45</v>
      </c>
      <c r="AA11" t="s">
        <v>46</v>
      </c>
      <c r="AB11">
        <v>7</v>
      </c>
      <c r="AC11" t="s">
        <v>33</v>
      </c>
      <c r="AD11" t="s">
        <v>33</v>
      </c>
      <c r="AE11">
        <v>4.01</v>
      </c>
      <c r="AF11" s="2">
        <f>LOG(Tabel425[[#This Row],[d_value_min]])</f>
        <v>0.60314437262018228</v>
      </c>
      <c r="AG11" t="s">
        <v>33</v>
      </c>
      <c r="AH11" t="s">
        <v>33</v>
      </c>
      <c r="AI11">
        <v>3.6</v>
      </c>
      <c r="AJ11" t="s">
        <v>58</v>
      </c>
      <c r="AK11">
        <v>2009</v>
      </c>
      <c r="AL11" t="s">
        <v>59</v>
      </c>
      <c r="AM11" t="s">
        <v>49</v>
      </c>
      <c r="AN11" t="s">
        <v>60</v>
      </c>
    </row>
    <row r="12" spans="1:40">
      <c r="A12" t="s">
        <v>531</v>
      </c>
      <c r="B12" t="s">
        <v>51</v>
      </c>
      <c r="C12" t="s">
        <v>32</v>
      </c>
      <c r="D12" t="s">
        <v>33</v>
      </c>
      <c r="E12" t="s">
        <v>34</v>
      </c>
      <c r="F12" t="s">
        <v>35</v>
      </c>
      <c r="G12" t="s">
        <v>53</v>
      </c>
      <c r="H12" t="str">
        <f t="shared" si="1"/>
        <v>Apple Cider</v>
      </c>
      <c r="I12" t="s">
        <v>169</v>
      </c>
      <c r="L12">
        <v>3.8</v>
      </c>
      <c r="M12" t="s">
        <v>54</v>
      </c>
      <c r="N12" t="s">
        <v>33</v>
      </c>
      <c r="O12">
        <v>58</v>
      </c>
      <c r="P12" t="s">
        <v>33</v>
      </c>
      <c r="Q12" t="s">
        <v>38</v>
      </c>
      <c r="R12" t="s">
        <v>39</v>
      </c>
      <c r="S12" t="s">
        <v>33</v>
      </c>
      <c r="T12" t="s">
        <v>56</v>
      </c>
      <c r="U12" t="s">
        <v>42</v>
      </c>
      <c r="V12">
        <v>18</v>
      </c>
      <c r="W12" t="s">
        <v>43</v>
      </c>
      <c r="X12">
        <v>24</v>
      </c>
      <c r="Y12" t="s">
        <v>57</v>
      </c>
      <c r="Z12" t="s">
        <v>45</v>
      </c>
      <c r="AA12" t="s">
        <v>46</v>
      </c>
      <c r="AB12">
        <v>7</v>
      </c>
      <c r="AC12" t="s">
        <v>33</v>
      </c>
      <c r="AD12" t="s">
        <v>33</v>
      </c>
      <c r="AE12">
        <v>1.44</v>
      </c>
      <c r="AF12" s="2">
        <f>LOG(Tabel425[[#This Row],[d_value_min]])</f>
        <v>0.15836249209524964</v>
      </c>
      <c r="AG12" t="s">
        <v>33</v>
      </c>
      <c r="AH12" t="s">
        <v>33</v>
      </c>
      <c r="AI12">
        <v>3.6</v>
      </c>
      <c r="AJ12" t="s">
        <v>58</v>
      </c>
      <c r="AK12">
        <v>2009</v>
      </c>
      <c r="AL12" t="s">
        <v>59</v>
      </c>
      <c r="AM12" t="s">
        <v>49</v>
      </c>
      <c r="AN12" t="s">
        <v>60</v>
      </c>
    </row>
    <row r="13" spans="1:40">
      <c r="A13" t="s">
        <v>531</v>
      </c>
      <c r="B13" t="s">
        <v>51</v>
      </c>
      <c r="C13" t="s">
        <v>32</v>
      </c>
      <c r="D13" t="s">
        <v>33</v>
      </c>
      <c r="E13" t="s">
        <v>34</v>
      </c>
      <c r="F13" t="s">
        <v>35</v>
      </c>
      <c r="G13" t="s">
        <v>53</v>
      </c>
      <c r="H13" t="str">
        <f t="shared" si="1"/>
        <v>Apple Cider</v>
      </c>
      <c r="I13" t="s">
        <v>169</v>
      </c>
      <c r="L13">
        <v>3.8</v>
      </c>
      <c r="M13" t="s">
        <v>54</v>
      </c>
      <c r="N13" t="s">
        <v>33</v>
      </c>
      <c r="O13">
        <v>60</v>
      </c>
      <c r="P13" t="s">
        <v>33</v>
      </c>
      <c r="Q13" t="s">
        <v>38</v>
      </c>
      <c r="R13" t="s">
        <v>39</v>
      </c>
      <c r="S13" t="s">
        <v>33</v>
      </c>
      <c r="T13" t="s">
        <v>56</v>
      </c>
      <c r="U13" t="s">
        <v>42</v>
      </c>
      <c r="V13">
        <v>18</v>
      </c>
      <c r="W13" t="s">
        <v>43</v>
      </c>
      <c r="X13">
        <v>24</v>
      </c>
      <c r="Y13" t="s">
        <v>57</v>
      </c>
      <c r="Z13" t="s">
        <v>45</v>
      </c>
      <c r="AA13" t="s">
        <v>46</v>
      </c>
      <c r="AB13">
        <v>7</v>
      </c>
      <c r="AC13" t="s">
        <v>33</v>
      </c>
      <c r="AD13" t="s">
        <v>33</v>
      </c>
      <c r="AE13">
        <v>0.44</v>
      </c>
      <c r="AF13" s="2">
        <f>LOG(Tabel425[[#This Row],[d_value_min]])</f>
        <v>-0.35654732351381258</v>
      </c>
      <c r="AG13" t="s">
        <v>33</v>
      </c>
      <c r="AH13" t="s">
        <v>33</v>
      </c>
      <c r="AI13">
        <v>3.6</v>
      </c>
      <c r="AJ13" t="s">
        <v>58</v>
      </c>
      <c r="AK13">
        <v>2009</v>
      </c>
      <c r="AL13" t="s">
        <v>59</v>
      </c>
      <c r="AM13" t="s">
        <v>49</v>
      </c>
      <c r="AN13" t="s">
        <v>60</v>
      </c>
    </row>
    <row r="14" spans="1:40">
      <c r="A14" t="s">
        <v>531</v>
      </c>
      <c r="B14" t="s">
        <v>61</v>
      </c>
      <c r="C14" t="s">
        <v>32</v>
      </c>
      <c r="D14" t="s">
        <v>33</v>
      </c>
      <c r="E14" t="s">
        <v>34</v>
      </c>
      <c r="F14" t="s">
        <v>62</v>
      </c>
      <c r="G14" t="s">
        <v>36</v>
      </c>
      <c r="H14" t="str">
        <f t="shared" si="1"/>
        <v>Orange Juice</v>
      </c>
      <c r="I14" t="s">
        <v>169</v>
      </c>
      <c r="J14" t="s">
        <v>165</v>
      </c>
      <c r="K14" t="s">
        <v>170</v>
      </c>
      <c r="L14">
        <v>3.7</v>
      </c>
      <c r="M14" t="s">
        <v>37</v>
      </c>
      <c r="N14" t="s">
        <v>33</v>
      </c>
      <c r="O14">
        <v>60</v>
      </c>
      <c r="P14" t="s">
        <v>33</v>
      </c>
      <c r="Q14" t="s">
        <v>38</v>
      </c>
      <c r="R14" t="s">
        <v>39</v>
      </c>
      <c r="S14" t="s">
        <v>40</v>
      </c>
      <c r="T14" t="s">
        <v>41</v>
      </c>
      <c r="U14" t="s">
        <v>42</v>
      </c>
      <c r="V14">
        <v>24</v>
      </c>
      <c r="W14" t="s">
        <v>43</v>
      </c>
      <c r="X14" s="3">
        <v>48</v>
      </c>
      <c r="Y14" t="s">
        <v>44</v>
      </c>
      <c r="Z14" t="s">
        <v>45</v>
      </c>
      <c r="AA14" t="s">
        <v>46</v>
      </c>
      <c r="AB14">
        <v>6</v>
      </c>
      <c r="AC14" t="s">
        <v>33</v>
      </c>
      <c r="AD14" t="s">
        <v>63</v>
      </c>
      <c r="AE14">
        <v>1.59</v>
      </c>
      <c r="AF14" s="2">
        <f>LOG(Tabel425[[#This Row],[d_value_min]])</f>
        <v>0.20139712432045151</v>
      </c>
      <c r="AG14" t="s">
        <v>33</v>
      </c>
      <c r="AH14" t="s">
        <v>33</v>
      </c>
      <c r="AI14">
        <v>18.78</v>
      </c>
      <c r="AJ14" t="s">
        <v>64</v>
      </c>
      <c r="AK14">
        <v>2020</v>
      </c>
      <c r="AL14" t="s">
        <v>65</v>
      </c>
      <c r="AM14" t="s">
        <v>49</v>
      </c>
      <c r="AN14" t="s">
        <v>66</v>
      </c>
    </row>
    <row r="15" spans="1:40">
      <c r="A15" t="s">
        <v>531</v>
      </c>
      <c r="B15" t="s">
        <v>61</v>
      </c>
      <c r="C15" t="s">
        <v>32</v>
      </c>
      <c r="D15" t="s">
        <v>33</v>
      </c>
      <c r="E15" t="s">
        <v>34</v>
      </c>
      <c r="F15" t="s">
        <v>62</v>
      </c>
      <c r="G15" t="s">
        <v>36</v>
      </c>
      <c r="H15" t="str">
        <f t="shared" si="1"/>
        <v>Orange Juice</v>
      </c>
      <c r="I15" t="s">
        <v>169</v>
      </c>
      <c r="J15" t="s">
        <v>165</v>
      </c>
      <c r="K15" t="s">
        <v>170</v>
      </c>
      <c r="L15">
        <v>3.7</v>
      </c>
      <c r="M15" t="s">
        <v>37</v>
      </c>
      <c r="N15" t="s">
        <v>33</v>
      </c>
      <c r="O15">
        <v>57</v>
      </c>
      <c r="P15" t="s">
        <v>33</v>
      </c>
      <c r="Q15" t="s">
        <v>38</v>
      </c>
      <c r="R15" t="s">
        <v>39</v>
      </c>
      <c r="S15" t="s">
        <v>40</v>
      </c>
      <c r="T15" t="s">
        <v>41</v>
      </c>
      <c r="U15" t="s">
        <v>42</v>
      </c>
      <c r="V15">
        <v>24</v>
      </c>
      <c r="W15" t="s">
        <v>43</v>
      </c>
      <c r="X15" s="3">
        <v>48</v>
      </c>
      <c r="Y15" t="s">
        <v>44</v>
      </c>
      <c r="Z15" t="s">
        <v>45</v>
      </c>
      <c r="AA15" t="s">
        <v>46</v>
      </c>
      <c r="AB15">
        <v>6</v>
      </c>
      <c r="AC15" t="s">
        <v>33</v>
      </c>
      <c r="AD15" t="s">
        <v>63</v>
      </c>
      <c r="AE15">
        <v>2.0699999999999998</v>
      </c>
      <c r="AF15" s="2">
        <f>LOG(Tabel425[[#This Row],[d_value_min]])</f>
        <v>0.31597034545691771</v>
      </c>
      <c r="AG15" t="s">
        <v>33</v>
      </c>
      <c r="AH15" t="s">
        <v>33</v>
      </c>
      <c r="AI15">
        <v>18.78</v>
      </c>
      <c r="AJ15" t="s">
        <v>64</v>
      </c>
      <c r="AK15">
        <v>2020</v>
      </c>
      <c r="AL15" t="s">
        <v>65</v>
      </c>
      <c r="AM15" t="s">
        <v>49</v>
      </c>
      <c r="AN15" t="s">
        <v>66</v>
      </c>
    </row>
    <row r="16" spans="1:40">
      <c r="A16" t="s">
        <v>531</v>
      </c>
      <c r="B16" t="s">
        <v>61</v>
      </c>
      <c r="C16" t="s">
        <v>32</v>
      </c>
      <c r="D16" t="s">
        <v>33</v>
      </c>
      <c r="E16" t="s">
        <v>34</v>
      </c>
      <c r="F16" t="s">
        <v>62</v>
      </c>
      <c r="G16" t="s">
        <v>36</v>
      </c>
      <c r="H16" t="str">
        <f t="shared" si="1"/>
        <v>Orange Juice</v>
      </c>
      <c r="I16" t="s">
        <v>169</v>
      </c>
      <c r="J16" t="s">
        <v>165</v>
      </c>
      <c r="K16" t="s">
        <v>170</v>
      </c>
      <c r="L16">
        <v>3.7</v>
      </c>
      <c r="M16" t="s">
        <v>37</v>
      </c>
      <c r="N16" t="s">
        <v>33</v>
      </c>
      <c r="O16">
        <v>55</v>
      </c>
      <c r="P16" t="s">
        <v>33</v>
      </c>
      <c r="Q16" t="s">
        <v>38</v>
      </c>
      <c r="R16" t="s">
        <v>39</v>
      </c>
      <c r="S16" t="s">
        <v>40</v>
      </c>
      <c r="T16" t="s">
        <v>41</v>
      </c>
      <c r="U16" t="s">
        <v>42</v>
      </c>
      <c r="V16">
        <v>24</v>
      </c>
      <c r="W16" t="s">
        <v>43</v>
      </c>
      <c r="X16" s="3">
        <v>48</v>
      </c>
      <c r="Y16" t="s">
        <v>44</v>
      </c>
      <c r="Z16" t="s">
        <v>45</v>
      </c>
      <c r="AA16" t="s">
        <v>46</v>
      </c>
      <c r="AB16">
        <v>6</v>
      </c>
      <c r="AC16" t="s">
        <v>33</v>
      </c>
      <c r="AD16" t="s">
        <v>63</v>
      </c>
      <c r="AE16">
        <v>2.23</v>
      </c>
      <c r="AF16" s="2">
        <f>LOG(Tabel425[[#This Row],[d_value_min]])</f>
        <v>0.34830486304816066</v>
      </c>
      <c r="AG16" t="s">
        <v>33</v>
      </c>
      <c r="AH16" t="s">
        <v>33</v>
      </c>
      <c r="AI16">
        <v>18.78</v>
      </c>
      <c r="AJ16" t="s">
        <v>64</v>
      </c>
      <c r="AK16">
        <v>2020</v>
      </c>
      <c r="AL16" t="s">
        <v>65</v>
      </c>
      <c r="AM16" t="s">
        <v>49</v>
      </c>
      <c r="AN16" t="s">
        <v>66</v>
      </c>
    </row>
    <row r="17" spans="1:40">
      <c r="A17" t="s">
        <v>531</v>
      </c>
      <c r="B17" t="s">
        <v>61</v>
      </c>
      <c r="C17" t="s">
        <v>32</v>
      </c>
      <c r="D17" t="s">
        <v>33</v>
      </c>
      <c r="E17" t="s">
        <v>34</v>
      </c>
      <c r="F17" t="s">
        <v>62</v>
      </c>
      <c r="G17" t="s">
        <v>36</v>
      </c>
      <c r="H17" t="str">
        <f t="shared" si="1"/>
        <v>Orange Juice</v>
      </c>
      <c r="I17" t="s">
        <v>169</v>
      </c>
      <c r="J17" t="s">
        <v>165</v>
      </c>
      <c r="K17" t="s">
        <v>170</v>
      </c>
      <c r="L17">
        <v>3.7</v>
      </c>
      <c r="M17" t="s">
        <v>37</v>
      </c>
      <c r="N17" t="s">
        <v>33</v>
      </c>
      <c r="O17">
        <v>53</v>
      </c>
      <c r="P17" t="s">
        <v>33</v>
      </c>
      <c r="Q17" t="s">
        <v>38</v>
      </c>
      <c r="R17" t="s">
        <v>39</v>
      </c>
      <c r="S17" t="s">
        <v>40</v>
      </c>
      <c r="T17" t="s">
        <v>41</v>
      </c>
      <c r="U17" t="s">
        <v>42</v>
      </c>
      <c r="V17">
        <v>24</v>
      </c>
      <c r="W17" t="s">
        <v>43</v>
      </c>
      <c r="X17" s="3">
        <v>48</v>
      </c>
      <c r="Y17" t="s">
        <v>44</v>
      </c>
      <c r="Z17" t="s">
        <v>45</v>
      </c>
      <c r="AA17" t="s">
        <v>46</v>
      </c>
      <c r="AB17">
        <v>6</v>
      </c>
      <c r="AC17" t="s">
        <v>33</v>
      </c>
      <c r="AD17" t="s">
        <v>63</v>
      </c>
      <c r="AE17">
        <v>3.44</v>
      </c>
      <c r="AF17" s="2">
        <f>LOG(Tabel425[[#This Row],[d_value_min]])</f>
        <v>0.53655844257153007</v>
      </c>
      <c r="AG17" t="s">
        <v>33</v>
      </c>
      <c r="AH17" t="s">
        <v>33</v>
      </c>
      <c r="AI17">
        <v>18.78</v>
      </c>
      <c r="AJ17" t="s">
        <v>64</v>
      </c>
      <c r="AK17">
        <v>2020</v>
      </c>
      <c r="AL17" t="s">
        <v>65</v>
      </c>
      <c r="AM17" t="s">
        <v>49</v>
      </c>
      <c r="AN17" t="s">
        <v>66</v>
      </c>
    </row>
    <row r="18" spans="1:40">
      <c r="A18" t="s">
        <v>531</v>
      </c>
      <c r="B18" t="s">
        <v>61</v>
      </c>
      <c r="C18" t="s">
        <v>32</v>
      </c>
      <c r="D18" t="s">
        <v>33</v>
      </c>
      <c r="E18" t="s">
        <v>34</v>
      </c>
      <c r="F18" t="s">
        <v>62</v>
      </c>
      <c r="G18" t="s">
        <v>36</v>
      </c>
      <c r="H18" t="str">
        <f t="shared" si="1"/>
        <v>Orange Juice</v>
      </c>
      <c r="I18" t="s">
        <v>169</v>
      </c>
      <c r="J18" t="s">
        <v>165</v>
      </c>
      <c r="K18" t="s">
        <v>170</v>
      </c>
      <c r="L18">
        <v>3.7</v>
      </c>
      <c r="M18" t="s">
        <v>37</v>
      </c>
      <c r="N18" t="s">
        <v>33</v>
      </c>
      <c r="O18">
        <v>50</v>
      </c>
      <c r="P18" t="s">
        <v>33</v>
      </c>
      <c r="Q18" t="s">
        <v>38</v>
      </c>
      <c r="R18" t="s">
        <v>39</v>
      </c>
      <c r="S18" t="s">
        <v>40</v>
      </c>
      <c r="T18" t="s">
        <v>41</v>
      </c>
      <c r="U18" t="s">
        <v>42</v>
      </c>
      <c r="V18">
        <v>24</v>
      </c>
      <c r="W18" t="s">
        <v>43</v>
      </c>
      <c r="X18" s="3">
        <v>48</v>
      </c>
      <c r="Y18" t="s">
        <v>44</v>
      </c>
      <c r="Z18" t="s">
        <v>45</v>
      </c>
      <c r="AA18" t="s">
        <v>46</v>
      </c>
      <c r="AB18">
        <v>6</v>
      </c>
      <c r="AC18" t="s">
        <v>33</v>
      </c>
      <c r="AD18" t="s">
        <v>63</v>
      </c>
      <c r="AE18">
        <v>5.41</v>
      </c>
      <c r="AF18" s="2">
        <f>LOG(Tabel425[[#This Row],[d_value_min]])</f>
        <v>0.73319726510656946</v>
      </c>
      <c r="AG18" t="s">
        <v>33</v>
      </c>
      <c r="AH18" t="s">
        <v>33</v>
      </c>
      <c r="AI18">
        <v>18.78</v>
      </c>
      <c r="AJ18" t="s">
        <v>64</v>
      </c>
      <c r="AK18">
        <v>2020</v>
      </c>
      <c r="AL18" t="s">
        <v>65</v>
      </c>
      <c r="AM18" t="s">
        <v>49</v>
      </c>
      <c r="AN18" t="s">
        <v>66</v>
      </c>
    </row>
    <row r="19" spans="1:40">
      <c r="A19" t="s">
        <v>531</v>
      </c>
      <c r="B19" t="s">
        <v>67</v>
      </c>
      <c r="C19" t="s">
        <v>32</v>
      </c>
      <c r="D19" t="s">
        <v>33</v>
      </c>
      <c r="E19" t="s">
        <v>34</v>
      </c>
      <c r="F19" t="s">
        <v>35</v>
      </c>
      <c r="G19" t="s">
        <v>36</v>
      </c>
      <c r="H19" t="str">
        <f t="shared" si="1"/>
        <v>Apple Juice</v>
      </c>
      <c r="I19" t="s">
        <v>169</v>
      </c>
      <c r="J19" t="s">
        <v>165</v>
      </c>
      <c r="K19" t="s">
        <v>170</v>
      </c>
      <c r="L19">
        <v>3.8</v>
      </c>
      <c r="M19" t="s">
        <v>37</v>
      </c>
      <c r="N19" t="s">
        <v>33</v>
      </c>
      <c r="O19">
        <v>62</v>
      </c>
      <c r="P19">
        <v>1</v>
      </c>
      <c r="Q19" t="s">
        <v>38</v>
      </c>
      <c r="R19" t="s">
        <v>39</v>
      </c>
      <c r="S19" t="s">
        <v>40</v>
      </c>
      <c r="T19" t="s">
        <v>68</v>
      </c>
      <c r="U19" t="s">
        <v>42</v>
      </c>
      <c r="V19">
        <v>12</v>
      </c>
      <c r="W19" t="s">
        <v>43</v>
      </c>
      <c r="X19">
        <v>24</v>
      </c>
      <c r="Y19" t="s">
        <v>69</v>
      </c>
      <c r="Z19" t="s">
        <v>45</v>
      </c>
      <c r="AA19" t="s">
        <v>70</v>
      </c>
      <c r="AB19">
        <v>7.5</v>
      </c>
      <c r="AC19">
        <v>4.88</v>
      </c>
      <c r="AD19" t="s">
        <v>63</v>
      </c>
      <c r="AE19" t="s">
        <v>33</v>
      </c>
      <c r="AF19" s="2">
        <f>LOG(Tabel425[[#This Row],[d_est_min]])</f>
        <v>-0.38721614328026455</v>
      </c>
      <c r="AG19">
        <v>0.41</v>
      </c>
      <c r="AH19">
        <v>0.01</v>
      </c>
      <c r="AI19" t="s">
        <v>33</v>
      </c>
      <c r="AJ19" t="s">
        <v>71</v>
      </c>
      <c r="AK19">
        <v>2010</v>
      </c>
      <c r="AL19" t="s">
        <v>72</v>
      </c>
      <c r="AM19" t="s">
        <v>49</v>
      </c>
      <c r="AN19" t="s">
        <v>73</v>
      </c>
    </row>
    <row r="20" spans="1:40">
      <c r="A20" t="s">
        <v>531</v>
      </c>
      <c r="B20" t="s">
        <v>67</v>
      </c>
      <c r="C20" t="s">
        <v>32</v>
      </c>
      <c r="D20" t="s">
        <v>33</v>
      </c>
      <c r="E20" t="s">
        <v>34</v>
      </c>
      <c r="F20" t="s">
        <v>35</v>
      </c>
      <c r="G20" t="s">
        <v>36</v>
      </c>
      <c r="H20" t="str">
        <f t="shared" si="1"/>
        <v>Apple Juice</v>
      </c>
      <c r="I20" t="s">
        <v>169</v>
      </c>
      <c r="J20" t="s">
        <v>165</v>
      </c>
      <c r="K20" t="s">
        <v>170</v>
      </c>
      <c r="L20">
        <v>3.8</v>
      </c>
      <c r="M20" t="s">
        <v>37</v>
      </c>
      <c r="N20" t="s">
        <v>33</v>
      </c>
      <c r="O20">
        <v>54</v>
      </c>
      <c r="P20">
        <v>28</v>
      </c>
      <c r="Q20" t="s">
        <v>38</v>
      </c>
      <c r="R20" t="s">
        <v>39</v>
      </c>
      <c r="S20" t="s">
        <v>40</v>
      </c>
      <c r="T20" t="s">
        <v>68</v>
      </c>
      <c r="U20" t="s">
        <v>42</v>
      </c>
      <c r="V20">
        <v>12</v>
      </c>
      <c r="W20" t="s">
        <v>43</v>
      </c>
      <c r="X20">
        <v>24</v>
      </c>
      <c r="Y20" t="s">
        <v>69</v>
      </c>
      <c r="Z20" t="s">
        <v>45</v>
      </c>
      <c r="AA20" t="s">
        <v>70</v>
      </c>
      <c r="AB20">
        <v>7.5</v>
      </c>
      <c r="AC20">
        <v>4.1500000000000004</v>
      </c>
      <c r="AD20" t="s">
        <v>63</v>
      </c>
      <c r="AE20" t="s">
        <v>33</v>
      </c>
      <c r="AF20" s="2">
        <f>LOG(Tabel425[[#This Row],[d_est_min]])</f>
        <v>0.95808584852108514</v>
      </c>
      <c r="AG20">
        <v>9.08</v>
      </c>
      <c r="AH20">
        <v>0.84</v>
      </c>
      <c r="AI20" t="s">
        <v>33</v>
      </c>
      <c r="AJ20" t="s">
        <v>71</v>
      </c>
      <c r="AK20">
        <v>2010</v>
      </c>
      <c r="AL20" t="s">
        <v>72</v>
      </c>
      <c r="AM20" t="s">
        <v>49</v>
      </c>
      <c r="AN20" t="s">
        <v>73</v>
      </c>
    </row>
    <row r="21" spans="1:40">
      <c r="A21" t="s">
        <v>531</v>
      </c>
      <c r="B21" t="s">
        <v>74</v>
      </c>
      <c r="C21" t="s">
        <v>32</v>
      </c>
      <c r="D21" t="s">
        <v>33</v>
      </c>
      <c r="E21" t="s">
        <v>34</v>
      </c>
      <c r="F21" t="s">
        <v>35</v>
      </c>
      <c r="G21" t="s">
        <v>36</v>
      </c>
      <c r="H21" t="str">
        <f t="shared" si="1"/>
        <v>Apple Juice</v>
      </c>
      <c r="I21" t="s">
        <v>169</v>
      </c>
      <c r="J21" t="s">
        <v>165</v>
      </c>
      <c r="K21" t="s">
        <v>170</v>
      </c>
      <c r="L21">
        <v>3.5</v>
      </c>
      <c r="M21" t="s">
        <v>37</v>
      </c>
      <c r="N21" t="s">
        <v>33</v>
      </c>
      <c r="O21">
        <v>58</v>
      </c>
      <c r="P21" t="s">
        <v>33</v>
      </c>
      <c r="Q21" t="s">
        <v>38</v>
      </c>
      <c r="R21" t="s">
        <v>39</v>
      </c>
      <c r="S21" t="s">
        <v>40</v>
      </c>
      <c r="T21" t="s">
        <v>75</v>
      </c>
      <c r="U21" t="s">
        <v>42</v>
      </c>
      <c r="V21">
        <v>18</v>
      </c>
      <c r="W21" t="s">
        <v>43</v>
      </c>
      <c r="X21">
        <v>18</v>
      </c>
      <c r="Y21" t="s">
        <v>76</v>
      </c>
      <c r="Z21" t="s">
        <v>45</v>
      </c>
      <c r="AA21" t="s">
        <v>46</v>
      </c>
      <c r="AB21">
        <v>8</v>
      </c>
      <c r="AC21" t="s">
        <v>33</v>
      </c>
      <c r="AD21" t="s">
        <v>34</v>
      </c>
      <c r="AE21">
        <v>2.08</v>
      </c>
      <c r="AF21" s="2">
        <f>LOG(Tabel425[[#This Row],[d_value_min]])</f>
        <v>0.31806333496276157</v>
      </c>
      <c r="AG21" t="s">
        <v>33</v>
      </c>
      <c r="AH21" t="s">
        <v>33</v>
      </c>
      <c r="AI21" t="s">
        <v>33</v>
      </c>
      <c r="AJ21" t="s">
        <v>77</v>
      </c>
      <c r="AK21">
        <v>1999</v>
      </c>
      <c r="AL21" t="s">
        <v>78</v>
      </c>
      <c r="AM21" t="s">
        <v>49</v>
      </c>
      <c r="AN21" t="s">
        <v>33</v>
      </c>
    </row>
    <row r="22" spans="1:40">
      <c r="A22" t="s">
        <v>531</v>
      </c>
      <c r="B22" t="s">
        <v>79</v>
      </c>
      <c r="C22" t="s">
        <v>32</v>
      </c>
      <c r="D22" t="s">
        <v>33</v>
      </c>
      <c r="E22" t="s">
        <v>34</v>
      </c>
      <c r="F22" t="s">
        <v>80</v>
      </c>
      <c r="G22" t="s">
        <v>36</v>
      </c>
      <c r="H22" t="str">
        <f t="shared" si="1"/>
        <v>Wheatgrass Juice</v>
      </c>
      <c r="I22" t="s">
        <v>169</v>
      </c>
      <c r="J22" t="s">
        <v>165</v>
      </c>
      <c r="L22">
        <v>5.7</v>
      </c>
      <c r="M22" t="s">
        <v>81</v>
      </c>
      <c r="N22" t="s">
        <v>33</v>
      </c>
      <c r="O22">
        <v>75</v>
      </c>
      <c r="P22">
        <v>0.25</v>
      </c>
      <c r="Q22" t="s">
        <v>38</v>
      </c>
      <c r="R22" t="s">
        <v>39</v>
      </c>
      <c r="S22" t="s">
        <v>33</v>
      </c>
      <c r="T22" t="s">
        <v>82</v>
      </c>
      <c r="U22" t="s">
        <v>42</v>
      </c>
      <c r="V22">
        <v>24</v>
      </c>
      <c r="W22" t="s">
        <v>43</v>
      </c>
      <c r="X22" s="3">
        <v>24</v>
      </c>
      <c r="Y22" t="s">
        <v>57</v>
      </c>
      <c r="Z22" t="s">
        <v>45</v>
      </c>
      <c r="AA22" t="s">
        <v>46</v>
      </c>
      <c r="AB22">
        <v>7.1</v>
      </c>
      <c r="AC22">
        <v>1.78</v>
      </c>
      <c r="AD22" t="s">
        <v>34</v>
      </c>
      <c r="AE22" s="2" t="s">
        <v>33</v>
      </c>
      <c r="AF22" s="2">
        <f>LOG(Tabel425[[#This Row],[d_est_min]])</f>
        <v>-1.3279716236230106</v>
      </c>
      <c r="AG22" s="2">
        <f>(Tabel425[[#This Row],[Treatment_time_min]]/(Tabel425[[#This Row],[LogN0_CFU/ml]]-Tabel425[[#This Row],[LogN _CFU/ml]]))</f>
        <v>4.6992481203007523E-2</v>
      </c>
      <c r="AH22" t="s">
        <v>33</v>
      </c>
      <c r="AI22" t="s">
        <v>33</v>
      </c>
      <c r="AJ22" t="s">
        <v>83</v>
      </c>
      <c r="AK22">
        <v>2020</v>
      </c>
      <c r="AL22" t="s">
        <v>84</v>
      </c>
      <c r="AM22" t="s">
        <v>49</v>
      </c>
      <c r="AN22" t="s">
        <v>85</v>
      </c>
    </row>
    <row r="23" spans="1:40">
      <c r="A23" t="s">
        <v>531</v>
      </c>
      <c r="B23" t="s">
        <v>86</v>
      </c>
      <c r="C23" t="s">
        <v>32</v>
      </c>
      <c r="D23" t="s">
        <v>33</v>
      </c>
      <c r="E23" t="s">
        <v>34</v>
      </c>
      <c r="F23" t="s">
        <v>87</v>
      </c>
      <c r="G23" t="s">
        <v>36</v>
      </c>
      <c r="H23" t="str">
        <f t="shared" si="1"/>
        <v>Mixed vegetable Juice</v>
      </c>
      <c r="I23" t="s">
        <v>169</v>
      </c>
      <c r="J23" t="s">
        <v>165</v>
      </c>
      <c r="K23" t="s">
        <v>170</v>
      </c>
      <c r="L23">
        <v>3.9</v>
      </c>
      <c r="M23" t="s">
        <v>37</v>
      </c>
      <c r="N23" t="s">
        <v>33</v>
      </c>
      <c r="O23">
        <v>55</v>
      </c>
      <c r="P23" t="s">
        <v>33</v>
      </c>
      <c r="Q23" t="s">
        <v>38</v>
      </c>
      <c r="R23" t="s">
        <v>39</v>
      </c>
      <c r="S23" t="s">
        <v>40</v>
      </c>
      <c r="T23" t="s">
        <v>88</v>
      </c>
      <c r="U23" t="s">
        <v>42</v>
      </c>
      <c r="V23">
        <v>24</v>
      </c>
      <c r="W23" t="s">
        <v>43</v>
      </c>
      <c r="X23" s="3">
        <v>48</v>
      </c>
      <c r="Y23" t="s">
        <v>57</v>
      </c>
      <c r="Z23" t="s">
        <v>45</v>
      </c>
      <c r="AA23" t="s">
        <v>46</v>
      </c>
      <c r="AB23">
        <v>5</v>
      </c>
      <c r="AC23" t="s">
        <v>33</v>
      </c>
      <c r="AD23" t="s">
        <v>33</v>
      </c>
      <c r="AE23">
        <v>5.69</v>
      </c>
      <c r="AF23" s="2">
        <f>LOG(Tabel425[[#This Row],[d_value_min]])</f>
        <v>0.75511226639507123</v>
      </c>
      <c r="AG23" t="s">
        <v>33</v>
      </c>
      <c r="AH23" t="s">
        <v>33</v>
      </c>
      <c r="AI23" t="s">
        <v>33</v>
      </c>
      <c r="AJ23" t="s">
        <v>89</v>
      </c>
      <c r="AK23">
        <v>2014</v>
      </c>
      <c r="AL23" t="s">
        <v>90</v>
      </c>
      <c r="AM23" t="s">
        <v>49</v>
      </c>
      <c r="AN23" t="s">
        <v>91</v>
      </c>
    </row>
    <row r="24" spans="1:40">
      <c r="A24" t="s">
        <v>531</v>
      </c>
      <c r="B24" t="s">
        <v>92</v>
      </c>
      <c r="C24" t="s">
        <v>32</v>
      </c>
      <c r="D24" t="s">
        <v>33</v>
      </c>
      <c r="E24" t="s">
        <v>34</v>
      </c>
      <c r="F24" t="s">
        <v>35</v>
      </c>
      <c r="G24" t="s">
        <v>53</v>
      </c>
      <c r="H24" t="str">
        <f t="shared" si="1"/>
        <v>Apple Cider</v>
      </c>
      <c r="I24" t="s">
        <v>169</v>
      </c>
      <c r="L24">
        <v>3.4</v>
      </c>
      <c r="M24" t="s">
        <v>54</v>
      </c>
      <c r="N24" t="s">
        <v>33</v>
      </c>
      <c r="O24">
        <v>53</v>
      </c>
      <c r="P24" t="s">
        <v>33</v>
      </c>
      <c r="Q24" t="s">
        <v>38</v>
      </c>
      <c r="R24" t="s">
        <v>39</v>
      </c>
      <c r="S24" t="s">
        <v>40</v>
      </c>
      <c r="T24" t="s">
        <v>88</v>
      </c>
      <c r="U24" t="s">
        <v>42</v>
      </c>
      <c r="V24">
        <v>18</v>
      </c>
      <c r="W24" t="s">
        <v>43</v>
      </c>
      <c r="X24">
        <v>48</v>
      </c>
      <c r="Y24" t="s">
        <v>57</v>
      </c>
      <c r="Z24" t="s">
        <v>45</v>
      </c>
      <c r="AA24" t="s">
        <v>46</v>
      </c>
      <c r="AB24">
        <v>7</v>
      </c>
      <c r="AC24" t="s">
        <v>33</v>
      </c>
      <c r="AD24" t="s">
        <v>34</v>
      </c>
      <c r="AE24" s="3">
        <v>21.67</v>
      </c>
      <c r="AF24" s="2">
        <f>LOG(Tabel425[[#This Row],[d_value_min]])</f>
        <v>1.335858911319818</v>
      </c>
      <c r="AG24" t="s">
        <v>33</v>
      </c>
      <c r="AH24" t="s">
        <v>33</v>
      </c>
      <c r="AI24">
        <v>6.3</v>
      </c>
      <c r="AJ24" t="s">
        <v>93</v>
      </c>
      <c r="AK24">
        <v>2000</v>
      </c>
      <c r="AL24" t="s">
        <v>94</v>
      </c>
      <c r="AM24" t="s">
        <v>49</v>
      </c>
      <c r="AN24" t="s">
        <v>33</v>
      </c>
    </row>
    <row r="25" spans="1:40">
      <c r="A25" t="s">
        <v>531</v>
      </c>
      <c r="B25" t="s">
        <v>92</v>
      </c>
      <c r="C25" t="s">
        <v>32</v>
      </c>
      <c r="D25" t="s">
        <v>33</v>
      </c>
      <c r="E25" t="s">
        <v>34</v>
      </c>
      <c r="F25" t="s">
        <v>35</v>
      </c>
      <c r="G25" t="s">
        <v>53</v>
      </c>
      <c r="H25" t="str">
        <f t="shared" si="1"/>
        <v>Apple Cider</v>
      </c>
      <c r="I25" t="s">
        <v>169</v>
      </c>
      <c r="L25">
        <v>3.4</v>
      </c>
      <c r="M25" t="s">
        <v>54</v>
      </c>
      <c r="N25" t="s">
        <v>33</v>
      </c>
      <c r="O25">
        <v>50</v>
      </c>
      <c r="P25" t="s">
        <v>33</v>
      </c>
      <c r="Q25" t="s">
        <v>38</v>
      </c>
      <c r="R25" t="s">
        <v>39</v>
      </c>
      <c r="S25" t="s">
        <v>40</v>
      </c>
      <c r="T25" t="s">
        <v>88</v>
      </c>
      <c r="U25" t="s">
        <v>42</v>
      </c>
      <c r="V25">
        <v>18</v>
      </c>
      <c r="W25" t="s">
        <v>43</v>
      </c>
      <c r="X25">
        <v>48</v>
      </c>
      <c r="Y25" t="s">
        <v>57</v>
      </c>
      <c r="Z25" t="s">
        <v>45</v>
      </c>
      <c r="AA25" t="s">
        <v>46</v>
      </c>
      <c r="AB25">
        <v>7</v>
      </c>
      <c r="AC25" t="s">
        <v>33</v>
      </c>
      <c r="AD25" t="s">
        <v>34</v>
      </c>
      <c r="AE25">
        <v>65.2</v>
      </c>
      <c r="AF25" s="2">
        <f>LOG(Tabel425[[#This Row],[d_value_min]])</f>
        <v>1.8142475957319202</v>
      </c>
      <c r="AG25" t="s">
        <v>33</v>
      </c>
      <c r="AH25" t="s">
        <v>33</v>
      </c>
      <c r="AI25">
        <v>6.3</v>
      </c>
      <c r="AJ25" t="s">
        <v>93</v>
      </c>
      <c r="AK25">
        <v>2000</v>
      </c>
      <c r="AL25" t="s">
        <v>94</v>
      </c>
      <c r="AM25" t="s">
        <v>49</v>
      </c>
      <c r="AN25" t="s">
        <v>33</v>
      </c>
    </row>
    <row r="26" spans="1:40">
      <c r="A26" t="s">
        <v>531</v>
      </c>
      <c r="B26" t="s">
        <v>95</v>
      </c>
      <c r="C26" t="s">
        <v>32</v>
      </c>
      <c r="D26" t="s">
        <v>33</v>
      </c>
      <c r="E26" t="s">
        <v>34</v>
      </c>
      <c r="F26" t="s">
        <v>35</v>
      </c>
      <c r="G26" t="s">
        <v>53</v>
      </c>
      <c r="H26" t="str">
        <f t="shared" si="1"/>
        <v>Apple Cider</v>
      </c>
      <c r="I26" t="s">
        <v>169</v>
      </c>
      <c r="L26">
        <v>3.8</v>
      </c>
      <c r="M26" t="s">
        <v>37</v>
      </c>
      <c r="N26" t="s">
        <v>33</v>
      </c>
      <c r="O26">
        <v>58</v>
      </c>
      <c r="P26" t="s">
        <v>33</v>
      </c>
      <c r="Q26" t="s">
        <v>38</v>
      </c>
      <c r="R26" t="s">
        <v>39</v>
      </c>
      <c r="S26" t="s">
        <v>40</v>
      </c>
      <c r="T26" t="s">
        <v>88</v>
      </c>
      <c r="U26" t="s">
        <v>42</v>
      </c>
      <c r="V26">
        <v>24</v>
      </c>
      <c r="W26" t="s">
        <v>43</v>
      </c>
      <c r="X26">
        <v>96</v>
      </c>
      <c r="Y26" t="s">
        <v>96</v>
      </c>
      <c r="Z26" t="s">
        <v>45</v>
      </c>
      <c r="AA26" t="s">
        <v>46</v>
      </c>
      <c r="AB26" s="3">
        <v>8</v>
      </c>
      <c r="AC26" t="s">
        <v>33</v>
      </c>
      <c r="AD26" t="s">
        <v>34</v>
      </c>
      <c r="AE26">
        <v>1</v>
      </c>
      <c r="AF26" s="2">
        <f>LOG(Tabel425[[#This Row],[d_value_min]])</f>
        <v>0</v>
      </c>
      <c r="AG26" t="s">
        <v>33</v>
      </c>
      <c r="AH26" t="s">
        <v>33</v>
      </c>
      <c r="AI26" t="s">
        <v>33</v>
      </c>
      <c r="AJ26" t="s">
        <v>97</v>
      </c>
      <c r="AK26">
        <v>1996</v>
      </c>
      <c r="AL26" t="s">
        <v>98</v>
      </c>
      <c r="AM26" t="s">
        <v>49</v>
      </c>
      <c r="AN26" t="s">
        <v>99</v>
      </c>
    </row>
    <row r="27" spans="1:40">
      <c r="A27" t="s">
        <v>531</v>
      </c>
      <c r="B27" t="s">
        <v>95</v>
      </c>
      <c r="C27" t="s">
        <v>32</v>
      </c>
      <c r="D27" t="s">
        <v>33</v>
      </c>
      <c r="E27" t="s">
        <v>34</v>
      </c>
      <c r="F27" t="s">
        <v>35</v>
      </c>
      <c r="G27" t="s">
        <v>53</v>
      </c>
      <c r="H27" t="str">
        <f t="shared" si="1"/>
        <v>Apple Cider</v>
      </c>
      <c r="I27" t="s">
        <v>169</v>
      </c>
      <c r="L27">
        <v>3.8</v>
      </c>
      <c r="M27" t="s">
        <v>37</v>
      </c>
      <c r="N27" t="s">
        <v>33</v>
      </c>
      <c r="O27">
        <v>55</v>
      </c>
      <c r="P27" t="s">
        <v>33</v>
      </c>
      <c r="Q27" t="s">
        <v>38</v>
      </c>
      <c r="R27" t="s">
        <v>39</v>
      </c>
      <c r="S27" t="s">
        <v>40</v>
      </c>
      <c r="T27" t="s">
        <v>88</v>
      </c>
      <c r="U27" t="s">
        <v>42</v>
      </c>
      <c r="V27">
        <v>24</v>
      </c>
      <c r="W27" t="s">
        <v>43</v>
      </c>
      <c r="X27">
        <v>96</v>
      </c>
      <c r="Y27" t="s">
        <v>96</v>
      </c>
      <c r="Z27" t="s">
        <v>45</v>
      </c>
      <c r="AA27" t="s">
        <v>46</v>
      </c>
      <c r="AB27" s="3">
        <v>8</v>
      </c>
      <c r="AC27" t="s">
        <v>33</v>
      </c>
      <c r="AD27" t="s">
        <v>34</v>
      </c>
      <c r="AE27">
        <v>5</v>
      </c>
      <c r="AF27" s="2">
        <f>LOG(Tabel425[[#This Row],[d_value_min]])</f>
        <v>0.69897000433601886</v>
      </c>
      <c r="AG27" t="s">
        <v>33</v>
      </c>
      <c r="AH27" t="s">
        <v>33</v>
      </c>
      <c r="AI27" t="s">
        <v>33</v>
      </c>
      <c r="AJ27" t="s">
        <v>97</v>
      </c>
      <c r="AK27">
        <v>1996</v>
      </c>
      <c r="AL27" t="s">
        <v>98</v>
      </c>
      <c r="AM27" t="s">
        <v>49</v>
      </c>
      <c r="AN27" t="s">
        <v>99</v>
      </c>
    </row>
    <row r="28" spans="1:40">
      <c r="A28" t="s">
        <v>531</v>
      </c>
      <c r="B28" t="s">
        <v>95</v>
      </c>
      <c r="C28" t="s">
        <v>32</v>
      </c>
      <c r="D28" t="s">
        <v>33</v>
      </c>
      <c r="E28" t="s">
        <v>34</v>
      </c>
      <c r="F28" t="s">
        <v>35</v>
      </c>
      <c r="G28" t="s">
        <v>53</v>
      </c>
      <c r="H28" t="str">
        <f t="shared" si="1"/>
        <v>Apple Cider</v>
      </c>
      <c r="I28" t="s">
        <v>169</v>
      </c>
      <c r="L28">
        <v>3.8</v>
      </c>
      <c r="M28" t="s">
        <v>37</v>
      </c>
      <c r="N28" t="s">
        <v>33</v>
      </c>
      <c r="O28">
        <v>52</v>
      </c>
      <c r="P28" t="s">
        <v>33</v>
      </c>
      <c r="Q28" t="s">
        <v>38</v>
      </c>
      <c r="R28" t="s">
        <v>39</v>
      </c>
      <c r="S28" t="s">
        <v>40</v>
      </c>
      <c r="T28" t="s">
        <v>88</v>
      </c>
      <c r="U28" t="s">
        <v>42</v>
      </c>
      <c r="V28">
        <v>24</v>
      </c>
      <c r="W28" t="s">
        <v>43</v>
      </c>
      <c r="X28">
        <v>96</v>
      </c>
      <c r="Y28" t="s">
        <v>96</v>
      </c>
      <c r="Z28" t="s">
        <v>45</v>
      </c>
      <c r="AA28" t="s">
        <v>46</v>
      </c>
      <c r="AB28" s="3">
        <v>8</v>
      </c>
      <c r="AC28" t="s">
        <v>33</v>
      </c>
      <c r="AD28" t="s">
        <v>34</v>
      </c>
      <c r="AE28">
        <v>12</v>
      </c>
      <c r="AF28" s="2">
        <f>LOG(Tabel425[[#This Row],[d_value_min]])</f>
        <v>1.0791812460476249</v>
      </c>
      <c r="AG28" t="s">
        <v>33</v>
      </c>
      <c r="AH28" t="s">
        <v>33</v>
      </c>
      <c r="AI28" t="s">
        <v>33</v>
      </c>
      <c r="AJ28" t="s">
        <v>97</v>
      </c>
      <c r="AK28">
        <v>1996</v>
      </c>
      <c r="AL28" t="s">
        <v>98</v>
      </c>
      <c r="AM28" t="s">
        <v>49</v>
      </c>
      <c r="AN28" t="s">
        <v>99</v>
      </c>
    </row>
    <row r="29" spans="1:40">
      <c r="A29" t="s">
        <v>531</v>
      </c>
      <c r="B29" t="s">
        <v>95</v>
      </c>
      <c r="C29" t="s">
        <v>32</v>
      </c>
      <c r="D29" t="s">
        <v>33</v>
      </c>
      <c r="E29" t="s">
        <v>34</v>
      </c>
      <c r="F29" t="s">
        <v>35</v>
      </c>
      <c r="G29" t="s">
        <v>36</v>
      </c>
      <c r="H29" t="str">
        <f t="shared" si="1"/>
        <v>Apple Juice</v>
      </c>
      <c r="I29" t="s">
        <v>169</v>
      </c>
      <c r="J29" t="s">
        <v>165</v>
      </c>
      <c r="K29" t="s">
        <v>170</v>
      </c>
      <c r="L29">
        <v>3.6</v>
      </c>
      <c r="M29" t="s">
        <v>37</v>
      </c>
      <c r="N29" t="s">
        <v>33</v>
      </c>
      <c r="O29">
        <v>52</v>
      </c>
      <c r="P29" t="s">
        <v>33</v>
      </c>
      <c r="Q29" t="s">
        <v>38</v>
      </c>
      <c r="R29" t="s">
        <v>39</v>
      </c>
      <c r="S29" t="s">
        <v>40</v>
      </c>
      <c r="T29" t="s">
        <v>88</v>
      </c>
      <c r="U29" t="s">
        <v>42</v>
      </c>
      <c r="V29">
        <v>24</v>
      </c>
      <c r="W29" t="s">
        <v>43</v>
      </c>
      <c r="X29">
        <v>96</v>
      </c>
      <c r="Y29" t="s">
        <v>96</v>
      </c>
      <c r="Z29" t="s">
        <v>45</v>
      </c>
      <c r="AA29" t="s">
        <v>46</v>
      </c>
      <c r="AB29" s="3">
        <v>8</v>
      </c>
      <c r="AC29" t="s">
        <v>33</v>
      </c>
      <c r="AD29" t="s">
        <v>34</v>
      </c>
      <c r="AE29">
        <v>14</v>
      </c>
      <c r="AF29" s="2">
        <f>LOG(Tabel425[[#This Row],[d_value_min]])</f>
        <v>1.146128035678238</v>
      </c>
      <c r="AG29" t="s">
        <v>33</v>
      </c>
      <c r="AH29" t="s">
        <v>33</v>
      </c>
      <c r="AI29" t="s">
        <v>33</v>
      </c>
      <c r="AJ29" t="s">
        <v>97</v>
      </c>
      <c r="AK29">
        <v>1996</v>
      </c>
      <c r="AL29" s="4" t="s">
        <v>98</v>
      </c>
      <c r="AM29" t="s">
        <v>49</v>
      </c>
      <c r="AN29" t="s">
        <v>99</v>
      </c>
    </row>
    <row r="30" spans="1:40">
      <c r="A30" t="s">
        <v>531</v>
      </c>
      <c r="B30" t="s">
        <v>100</v>
      </c>
      <c r="C30" t="s">
        <v>32</v>
      </c>
      <c r="D30" t="s">
        <v>33</v>
      </c>
      <c r="E30" t="s">
        <v>34</v>
      </c>
      <c r="F30" t="s">
        <v>35</v>
      </c>
      <c r="G30" t="s">
        <v>36</v>
      </c>
      <c r="H30" t="str">
        <f t="shared" si="1"/>
        <v>Apple Juice</v>
      </c>
      <c r="I30" t="s">
        <v>169</v>
      </c>
      <c r="J30" t="s">
        <v>165</v>
      </c>
      <c r="K30" t="s">
        <v>170</v>
      </c>
      <c r="L30">
        <v>3.7</v>
      </c>
      <c r="M30" t="s">
        <v>37</v>
      </c>
      <c r="N30" t="s">
        <v>33</v>
      </c>
      <c r="O30">
        <v>55</v>
      </c>
      <c r="P30" t="s">
        <v>33</v>
      </c>
      <c r="Q30" t="s">
        <v>38</v>
      </c>
      <c r="R30" t="s">
        <v>39</v>
      </c>
      <c r="S30" t="s">
        <v>40</v>
      </c>
      <c r="T30" t="s">
        <v>101</v>
      </c>
      <c r="U30" t="s">
        <v>42</v>
      </c>
      <c r="V30">
        <v>24</v>
      </c>
      <c r="W30" t="s">
        <v>43</v>
      </c>
      <c r="X30">
        <v>48</v>
      </c>
      <c r="Y30" t="s">
        <v>44</v>
      </c>
      <c r="Z30" t="s">
        <v>45</v>
      </c>
      <c r="AA30" t="s">
        <v>46</v>
      </c>
      <c r="AB30">
        <v>4.5</v>
      </c>
      <c r="AC30" t="s">
        <v>33</v>
      </c>
      <c r="AD30" t="s">
        <v>63</v>
      </c>
      <c r="AE30">
        <v>3.46</v>
      </c>
      <c r="AF30" s="2">
        <f>LOG(Tabel425[[#This Row],[d_value_min]])</f>
        <v>0.53907609879277663</v>
      </c>
      <c r="AG30" t="s">
        <v>33</v>
      </c>
      <c r="AH30" t="s">
        <v>33</v>
      </c>
      <c r="AI30" t="s">
        <v>33</v>
      </c>
      <c r="AJ30" t="s">
        <v>47</v>
      </c>
      <c r="AK30">
        <v>2012</v>
      </c>
      <c r="AL30" t="s">
        <v>102</v>
      </c>
      <c r="AM30" t="s">
        <v>49</v>
      </c>
      <c r="AN30" t="s">
        <v>103</v>
      </c>
    </row>
    <row r="31" spans="1:40">
      <c r="A31" t="s">
        <v>531</v>
      </c>
      <c r="B31" t="s">
        <v>100</v>
      </c>
      <c r="C31" t="s">
        <v>32</v>
      </c>
      <c r="D31" t="s">
        <v>33</v>
      </c>
      <c r="E31" t="s">
        <v>34</v>
      </c>
      <c r="F31" t="s">
        <v>35</v>
      </c>
      <c r="G31" t="s">
        <v>36</v>
      </c>
      <c r="H31" t="str">
        <f t="shared" si="1"/>
        <v>Apple Juice</v>
      </c>
      <c r="I31" t="s">
        <v>169</v>
      </c>
      <c r="J31" t="s">
        <v>165</v>
      </c>
      <c r="K31" t="s">
        <v>170</v>
      </c>
      <c r="L31">
        <v>3.7</v>
      </c>
      <c r="M31" t="s">
        <v>37</v>
      </c>
      <c r="N31" t="s">
        <v>33</v>
      </c>
      <c r="O31">
        <v>55</v>
      </c>
      <c r="P31" t="s">
        <v>33</v>
      </c>
      <c r="Q31" t="s">
        <v>38</v>
      </c>
      <c r="R31" t="s">
        <v>39</v>
      </c>
      <c r="S31" t="s">
        <v>40</v>
      </c>
      <c r="T31" t="s">
        <v>104</v>
      </c>
      <c r="U31" t="s">
        <v>42</v>
      </c>
      <c r="V31">
        <v>24</v>
      </c>
      <c r="W31" t="s">
        <v>43</v>
      </c>
      <c r="X31">
        <v>48</v>
      </c>
      <c r="Y31" t="s">
        <v>44</v>
      </c>
      <c r="Z31" t="s">
        <v>45</v>
      </c>
      <c r="AA31" t="s">
        <v>46</v>
      </c>
      <c r="AB31">
        <v>4.5</v>
      </c>
      <c r="AC31" t="s">
        <v>33</v>
      </c>
      <c r="AD31" t="s">
        <v>63</v>
      </c>
      <c r="AE31">
        <v>0.9</v>
      </c>
      <c r="AF31" s="2">
        <f>LOG(Tabel425[[#This Row],[d_value_min]])</f>
        <v>-4.5757490560675115E-2</v>
      </c>
      <c r="AG31" t="s">
        <v>33</v>
      </c>
      <c r="AH31" t="s">
        <v>33</v>
      </c>
      <c r="AI31" t="s">
        <v>33</v>
      </c>
      <c r="AJ31" t="s">
        <v>47</v>
      </c>
      <c r="AK31">
        <v>2012</v>
      </c>
      <c r="AL31" t="s">
        <v>102</v>
      </c>
      <c r="AM31" t="s">
        <v>49</v>
      </c>
      <c r="AN31" t="s">
        <v>103</v>
      </c>
    </row>
    <row r="32" spans="1:40">
      <c r="A32" t="s">
        <v>531</v>
      </c>
      <c r="B32" t="s">
        <v>100</v>
      </c>
      <c r="C32" t="s">
        <v>32</v>
      </c>
      <c r="D32" t="s">
        <v>33</v>
      </c>
      <c r="E32" t="s">
        <v>34</v>
      </c>
      <c r="F32" t="s">
        <v>35</v>
      </c>
      <c r="G32" t="s">
        <v>36</v>
      </c>
      <c r="H32" t="str">
        <f t="shared" si="1"/>
        <v>Apple Juice</v>
      </c>
      <c r="I32" t="s">
        <v>169</v>
      </c>
      <c r="J32" t="s">
        <v>165</v>
      </c>
      <c r="K32" t="s">
        <v>170</v>
      </c>
      <c r="L32">
        <v>3.7</v>
      </c>
      <c r="M32" t="s">
        <v>37</v>
      </c>
      <c r="N32" t="s">
        <v>33</v>
      </c>
      <c r="O32">
        <v>55</v>
      </c>
      <c r="P32" t="s">
        <v>33</v>
      </c>
      <c r="Q32" t="s">
        <v>38</v>
      </c>
      <c r="R32" t="s">
        <v>39</v>
      </c>
      <c r="S32" t="s">
        <v>40</v>
      </c>
      <c r="T32" t="s">
        <v>105</v>
      </c>
      <c r="U32" t="s">
        <v>42</v>
      </c>
      <c r="V32">
        <v>24</v>
      </c>
      <c r="W32" t="s">
        <v>43</v>
      </c>
      <c r="X32">
        <v>48</v>
      </c>
      <c r="Y32" t="s">
        <v>44</v>
      </c>
      <c r="Z32" t="s">
        <v>45</v>
      </c>
      <c r="AA32" t="s">
        <v>46</v>
      </c>
      <c r="AB32">
        <v>4.5</v>
      </c>
      <c r="AC32" t="s">
        <v>33</v>
      </c>
      <c r="AD32" t="s">
        <v>63</v>
      </c>
      <c r="AE32">
        <v>4.43</v>
      </c>
      <c r="AF32" s="2">
        <f>LOG(Tabel425[[#This Row],[d_value_min]])</f>
        <v>0.64640372622306952</v>
      </c>
      <c r="AG32" t="s">
        <v>33</v>
      </c>
      <c r="AH32" t="s">
        <v>33</v>
      </c>
      <c r="AI32" t="s">
        <v>33</v>
      </c>
      <c r="AJ32" t="s">
        <v>47</v>
      </c>
      <c r="AK32">
        <v>2012</v>
      </c>
      <c r="AL32" t="s">
        <v>102</v>
      </c>
      <c r="AM32" t="s">
        <v>49</v>
      </c>
      <c r="AN32" t="s">
        <v>103</v>
      </c>
    </row>
    <row r="33" spans="1:40">
      <c r="A33" t="s">
        <v>531</v>
      </c>
      <c r="B33" t="s">
        <v>106</v>
      </c>
      <c r="C33" t="s">
        <v>32</v>
      </c>
      <c r="D33" t="s">
        <v>33</v>
      </c>
      <c r="E33" t="s">
        <v>34</v>
      </c>
      <c r="F33" t="s">
        <v>107</v>
      </c>
      <c r="G33" t="s">
        <v>36</v>
      </c>
      <c r="H33" t="str">
        <f t="shared" si="1"/>
        <v>Coconut endoperm  Juice</v>
      </c>
      <c r="I33" t="s">
        <v>169</v>
      </c>
      <c r="J33" t="s">
        <v>165</v>
      </c>
      <c r="L33">
        <v>5.2</v>
      </c>
      <c r="M33" t="s">
        <v>81</v>
      </c>
      <c r="N33" t="s">
        <v>33</v>
      </c>
      <c r="O33">
        <v>63</v>
      </c>
      <c r="P33" t="s">
        <v>33</v>
      </c>
      <c r="Q33" t="s">
        <v>38</v>
      </c>
      <c r="R33" t="s">
        <v>39</v>
      </c>
      <c r="S33" t="s">
        <v>40</v>
      </c>
      <c r="T33" t="s">
        <v>41</v>
      </c>
      <c r="U33" t="s">
        <v>42</v>
      </c>
      <c r="V33">
        <v>24</v>
      </c>
      <c r="W33" t="s">
        <v>43</v>
      </c>
      <c r="X33">
        <v>24</v>
      </c>
      <c r="Y33" t="s">
        <v>44</v>
      </c>
      <c r="Z33" t="s">
        <v>45</v>
      </c>
      <c r="AA33" t="s">
        <v>46</v>
      </c>
      <c r="AB33">
        <v>7</v>
      </c>
      <c r="AC33" t="s">
        <v>33</v>
      </c>
      <c r="AD33" t="s">
        <v>63</v>
      </c>
      <c r="AE33">
        <v>0.46</v>
      </c>
      <c r="AF33" s="2">
        <f>LOG(Tabel425[[#This Row],[d_value_min]])</f>
        <v>-0.33724216831842591</v>
      </c>
      <c r="AG33" t="s">
        <v>33</v>
      </c>
      <c r="AH33" t="s">
        <v>33</v>
      </c>
      <c r="AI33">
        <v>4.95</v>
      </c>
      <c r="AJ33" t="s">
        <v>108</v>
      </c>
      <c r="AK33">
        <v>2018</v>
      </c>
      <c r="AL33" t="s">
        <v>109</v>
      </c>
      <c r="AM33" t="s">
        <v>49</v>
      </c>
      <c r="AN33" t="s">
        <v>110</v>
      </c>
    </row>
    <row r="34" spans="1:40">
      <c r="A34" t="s">
        <v>531</v>
      </c>
      <c r="B34" t="s">
        <v>106</v>
      </c>
      <c r="C34" t="s">
        <v>32</v>
      </c>
      <c r="D34" t="s">
        <v>33</v>
      </c>
      <c r="E34" t="s">
        <v>34</v>
      </c>
      <c r="F34" t="s">
        <v>107</v>
      </c>
      <c r="G34" t="s">
        <v>36</v>
      </c>
      <c r="H34" t="str">
        <f t="shared" si="1"/>
        <v>Coconut endoperm  Juice</v>
      </c>
      <c r="I34" t="s">
        <v>169</v>
      </c>
      <c r="J34" t="s">
        <v>165</v>
      </c>
      <c r="L34">
        <v>5.2</v>
      </c>
      <c r="M34" t="s">
        <v>81</v>
      </c>
      <c r="N34" t="s">
        <v>33</v>
      </c>
      <c r="O34">
        <v>60</v>
      </c>
      <c r="P34" t="s">
        <v>33</v>
      </c>
      <c r="Q34" t="s">
        <v>38</v>
      </c>
      <c r="R34" t="s">
        <v>39</v>
      </c>
      <c r="S34" t="s">
        <v>40</v>
      </c>
      <c r="T34" t="s">
        <v>41</v>
      </c>
      <c r="U34" t="s">
        <v>42</v>
      </c>
      <c r="V34">
        <v>24</v>
      </c>
      <c r="W34" t="s">
        <v>43</v>
      </c>
      <c r="X34">
        <v>24</v>
      </c>
      <c r="Y34" t="s">
        <v>44</v>
      </c>
      <c r="Z34" t="s">
        <v>45</v>
      </c>
      <c r="AA34" t="s">
        <v>46</v>
      </c>
      <c r="AB34">
        <v>7</v>
      </c>
      <c r="AC34" t="s">
        <v>33</v>
      </c>
      <c r="AD34" t="s">
        <v>63</v>
      </c>
      <c r="AE34">
        <v>3.38</v>
      </c>
      <c r="AF34" s="2">
        <f>LOG(Tabel425[[#This Row],[d_value_min]])</f>
        <v>0.52891670027765469</v>
      </c>
      <c r="AG34" t="s">
        <v>33</v>
      </c>
      <c r="AH34" t="s">
        <v>33</v>
      </c>
      <c r="AI34">
        <v>4.95</v>
      </c>
      <c r="AJ34" t="s">
        <v>108</v>
      </c>
      <c r="AK34">
        <v>2018</v>
      </c>
      <c r="AL34" t="s">
        <v>109</v>
      </c>
      <c r="AM34" t="s">
        <v>49</v>
      </c>
      <c r="AN34" t="s">
        <v>110</v>
      </c>
    </row>
    <row r="35" spans="1:40">
      <c r="A35" t="s">
        <v>531</v>
      </c>
      <c r="B35" t="s">
        <v>106</v>
      </c>
      <c r="C35" t="s">
        <v>32</v>
      </c>
      <c r="D35" t="s">
        <v>33</v>
      </c>
      <c r="E35" t="s">
        <v>34</v>
      </c>
      <c r="F35" t="s">
        <v>107</v>
      </c>
      <c r="G35" t="s">
        <v>36</v>
      </c>
      <c r="H35" t="str">
        <f t="shared" si="1"/>
        <v>Coconut endoperm  Juice</v>
      </c>
      <c r="I35" t="s">
        <v>169</v>
      </c>
      <c r="J35" t="s">
        <v>165</v>
      </c>
      <c r="L35">
        <v>5.2</v>
      </c>
      <c r="M35" t="s">
        <v>81</v>
      </c>
      <c r="N35" t="s">
        <v>33</v>
      </c>
      <c r="O35">
        <v>57</v>
      </c>
      <c r="P35" t="s">
        <v>33</v>
      </c>
      <c r="Q35" t="s">
        <v>38</v>
      </c>
      <c r="R35" t="s">
        <v>39</v>
      </c>
      <c r="S35" t="s">
        <v>40</v>
      </c>
      <c r="T35" t="s">
        <v>41</v>
      </c>
      <c r="U35" t="s">
        <v>42</v>
      </c>
      <c r="V35">
        <v>24</v>
      </c>
      <c r="W35" t="s">
        <v>43</v>
      </c>
      <c r="X35">
        <v>24</v>
      </c>
      <c r="Y35" t="s">
        <v>44</v>
      </c>
      <c r="Z35" t="s">
        <v>45</v>
      </c>
      <c r="AA35" t="s">
        <v>46</v>
      </c>
      <c r="AB35">
        <v>7</v>
      </c>
      <c r="AC35" t="s">
        <v>33</v>
      </c>
      <c r="AD35" t="s">
        <v>63</v>
      </c>
      <c r="AE35">
        <v>10.79</v>
      </c>
      <c r="AF35" s="2">
        <f>LOG(Tabel425[[#This Row],[d_value_min]])</f>
        <v>1.0330214446829107</v>
      </c>
      <c r="AG35" t="s">
        <v>33</v>
      </c>
      <c r="AH35" t="s">
        <v>33</v>
      </c>
      <c r="AI35">
        <v>4.95</v>
      </c>
      <c r="AJ35" t="s">
        <v>108</v>
      </c>
      <c r="AK35">
        <v>2018</v>
      </c>
      <c r="AL35" t="s">
        <v>109</v>
      </c>
      <c r="AM35" t="s">
        <v>49</v>
      </c>
      <c r="AN35" t="s">
        <v>110</v>
      </c>
    </row>
    <row r="36" spans="1:40">
      <c r="A36" t="s">
        <v>531</v>
      </c>
      <c r="B36" t="s">
        <v>106</v>
      </c>
      <c r="C36" t="s">
        <v>32</v>
      </c>
      <c r="D36" t="s">
        <v>33</v>
      </c>
      <c r="E36" t="s">
        <v>34</v>
      </c>
      <c r="F36" t="s">
        <v>107</v>
      </c>
      <c r="G36" t="s">
        <v>36</v>
      </c>
      <c r="H36" t="str">
        <f t="shared" si="1"/>
        <v>Coconut endoperm  Juice</v>
      </c>
      <c r="I36" t="s">
        <v>169</v>
      </c>
      <c r="J36" t="s">
        <v>165</v>
      </c>
      <c r="L36">
        <v>5.2</v>
      </c>
      <c r="M36" t="s">
        <v>81</v>
      </c>
      <c r="N36" t="s">
        <v>33</v>
      </c>
      <c r="O36">
        <v>55</v>
      </c>
      <c r="P36" t="s">
        <v>33</v>
      </c>
      <c r="Q36" t="s">
        <v>38</v>
      </c>
      <c r="R36" t="s">
        <v>39</v>
      </c>
      <c r="S36" t="s">
        <v>40</v>
      </c>
      <c r="T36" t="s">
        <v>41</v>
      </c>
      <c r="U36" t="s">
        <v>42</v>
      </c>
      <c r="V36">
        <v>24</v>
      </c>
      <c r="W36" t="s">
        <v>43</v>
      </c>
      <c r="X36">
        <v>24</v>
      </c>
      <c r="Y36" t="s">
        <v>44</v>
      </c>
      <c r="Z36" t="s">
        <v>45</v>
      </c>
      <c r="AA36" t="s">
        <v>46</v>
      </c>
      <c r="AB36">
        <v>7</v>
      </c>
      <c r="AC36" t="s">
        <v>33</v>
      </c>
      <c r="AD36" t="s">
        <v>63</v>
      </c>
      <c r="AE36">
        <v>19.75</v>
      </c>
      <c r="AF36" s="2">
        <f>LOG(Tabel425[[#This Row],[d_value_min]])</f>
        <v>1.2955670999624791</v>
      </c>
      <c r="AG36" t="s">
        <v>33</v>
      </c>
      <c r="AH36" t="s">
        <v>33</v>
      </c>
      <c r="AI36">
        <v>4.95</v>
      </c>
      <c r="AJ36" t="s">
        <v>108</v>
      </c>
      <c r="AK36">
        <v>2018</v>
      </c>
      <c r="AL36" t="s">
        <v>109</v>
      </c>
      <c r="AM36" t="s">
        <v>49</v>
      </c>
      <c r="AN36" t="s">
        <v>110</v>
      </c>
    </row>
    <row r="37" spans="1:40">
      <c r="A37" t="s">
        <v>531</v>
      </c>
      <c r="B37" t="s">
        <v>111</v>
      </c>
      <c r="C37" t="s">
        <v>32</v>
      </c>
      <c r="D37" t="s">
        <v>33</v>
      </c>
      <c r="E37" t="s">
        <v>33</v>
      </c>
      <c r="F37" t="s">
        <v>35</v>
      </c>
      <c r="G37" t="s">
        <v>36</v>
      </c>
      <c r="H37" t="str">
        <f t="shared" si="1"/>
        <v>Apple Juice</v>
      </c>
      <c r="I37" t="s">
        <v>169</v>
      </c>
      <c r="J37" t="s">
        <v>165</v>
      </c>
      <c r="K37" t="s">
        <v>170</v>
      </c>
      <c r="L37">
        <v>3.6</v>
      </c>
      <c r="M37" t="s">
        <v>37</v>
      </c>
      <c r="N37" t="s">
        <v>33</v>
      </c>
      <c r="O37">
        <v>54</v>
      </c>
      <c r="P37" s="4">
        <v>21</v>
      </c>
      <c r="Q37" t="s">
        <v>38</v>
      </c>
      <c r="R37" t="s">
        <v>39</v>
      </c>
      <c r="S37" t="s">
        <v>40</v>
      </c>
      <c r="T37" t="s">
        <v>112</v>
      </c>
      <c r="U37" t="s">
        <v>42</v>
      </c>
      <c r="V37">
        <v>24</v>
      </c>
      <c r="W37" t="s">
        <v>43</v>
      </c>
      <c r="X37">
        <v>24</v>
      </c>
      <c r="Y37" t="s">
        <v>69</v>
      </c>
      <c r="Z37" t="s">
        <v>45</v>
      </c>
      <c r="AA37" t="s">
        <v>70</v>
      </c>
      <c r="AB37">
        <v>7.3</v>
      </c>
      <c r="AC37">
        <v>2.2999999999999998</v>
      </c>
      <c r="AD37" t="s">
        <v>34</v>
      </c>
      <c r="AE37" t="s">
        <v>33</v>
      </c>
      <c r="AF37" s="2">
        <f>LOG(Tabel425[[#This Row],[d_est_min]])</f>
        <v>0.65801139665711239</v>
      </c>
      <c r="AG37">
        <v>4.55</v>
      </c>
      <c r="AH37">
        <v>0.36</v>
      </c>
      <c r="AI37" t="s">
        <v>33</v>
      </c>
      <c r="AJ37" t="s">
        <v>113</v>
      </c>
      <c r="AK37">
        <v>2013</v>
      </c>
      <c r="AL37" t="s">
        <v>114</v>
      </c>
      <c r="AM37" t="s">
        <v>49</v>
      </c>
      <c r="AN37" t="s">
        <v>115</v>
      </c>
    </row>
    <row r="38" spans="1:40">
      <c r="A38" t="s">
        <v>531</v>
      </c>
      <c r="B38" t="s">
        <v>111</v>
      </c>
      <c r="C38" t="s">
        <v>32</v>
      </c>
      <c r="D38" t="s">
        <v>33</v>
      </c>
      <c r="E38" t="s">
        <v>33</v>
      </c>
      <c r="F38" t="s">
        <v>62</v>
      </c>
      <c r="G38" t="s">
        <v>36</v>
      </c>
      <c r="H38" t="str">
        <f t="shared" si="1"/>
        <v>Orange Juice</v>
      </c>
      <c r="I38" t="s">
        <v>169</v>
      </c>
      <c r="J38" t="s">
        <v>165</v>
      </c>
      <c r="K38" t="s">
        <v>170</v>
      </c>
      <c r="L38">
        <v>3.3</v>
      </c>
      <c r="M38" t="s">
        <v>37</v>
      </c>
      <c r="N38" t="s">
        <v>33</v>
      </c>
      <c r="O38">
        <v>54</v>
      </c>
      <c r="P38" s="4">
        <v>42</v>
      </c>
      <c r="Q38" t="s">
        <v>38</v>
      </c>
      <c r="R38" t="s">
        <v>39</v>
      </c>
      <c r="S38" t="s">
        <v>40</v>
      </c>
      <c r="T38" t="s">
        <v>112</v>
      </c>
      <c r="U38" t="s">
        <v>42</v>
      </c>
      <c r="V38">
        <v>24</v>
      </c>
      <c r="W38" t="s">
        <v>43</v>
      </c>
      <c r="X38">
        <v>24</v>
      </c>
      <c r="Y38" t="s">
        <v>69</v>
      </c>
      <c r="Z38" t="s">
        <v>45</v>
      </c>
      <c r="AA38" t="s">
        <v>70</v>
      </c>
      <c r="AB38">
        <v>7.3</v>
      </c>
      <c r="AC38">
        <v>2.2999999999999998</v>
      </c>
      <c r="AD38" t="s">
        <v>34</v>
      </c>
      <c r="AE38" t="s">
        <v>33</v>
      </c>
      <c r="AF38" s="2">
        <f>LOG(Tabel425[[#This Row],[d_est_min]])</f>
        <v>0.9132839017604184</v>
      </c>
      <c r="AG38">
        <v>8.19</v>
      </c>
      <c r="AH38">
        <v>0.2</v>
      </c>
      <c r="AI38" t="s">
        <v>33</v>
      </c>
      <c r="AJ38" t="s">
        <v>113</v>
      </c>
      <c r="AK38">
        <v>2013</v>
      </c>
      <c r="AL38" t="s">
        <v>114</v>
      </c>
      <c r="AM38" t="s">
        <v>49</v>
      </c>
      <c r="AN38" t="s">
        <v>115</v>
      </c>
    </row>
    <row r="39" spans="1:40">
      <c r="A39" t="s">
        <v>531</v>
      </c>
      <c r="B39" t="s">
        <v>111</v>
      </c>
      <c r="C39" t="s">
        <v>32</v>
      </c>
      <c r="D39" t="s">
        <v>33</v>
      </c>
      <c r="E39" t="s">
        <v>33</v>
      </c>
      <c r="F39" t="s">
        <v>116</v>
      </c>
      <c r="G39" t="s">
        <v>36</v>
      </c>
      <c r="H39" t="str">
        <f t="shared" si="1"/>
        <v>Tomato Juice</v>
      </c>
      <c r="I39" t="s">
        <v>169</v>
      </c>
      <c r="J39" t="s">
        <v>165</v>
      </c>
      <c r="K39" t="s">
        <v>170</v>
      </c>
      <c r="L39">
        <v>3.8</v>
      </c>
      <c r="M39" t="s">
        <v>37</v>
      </c>
      <c r="N39" t="s">
        <v>33</v>
      </c>
      <c r="O39">
        <v>54</v>
      </c>
      <c r="P39" s="4">
        <v>24</v>
      </c>
      <c r="Q39" t="s">
        <v>38</v>
      </c>
      <c r="R39" t="s">
        <v>39</v>
      </c>
      <c r="S39" t="s">
        <v>40</v>
      </c>
      <c r="T39" t="s">
        <v>112</v>
      </c>
      <c r="U39" t="s">
        <v>42</v>
      </c>
      <c r="V39">
        <v>24</v>
      </c>
      <c r="W39" t="s">
        <v>43</v>
      </c>
      <c r="X39">
        <v>24</v>
      </c>
      <c r="Y39" t="s">
        <v>69</v>
      </c>
      <c r="Z39" t="s">
        <v>45</v>
      </c>
      <c r="AA39" t="s">
        <v>70</v>
      </c>
      <c r="AB39">
        <v>7.3</v>
      </c>
      <c r="AC39">
        <v>2.2999999999999998</v>
      </c>
      <c r="AD39" t="s">
        <v>34</v>
      </c>
      <c r="AE39" t="s">
        <v>33</v>
      </c>
      <c r="AF39" s="2">
        <f>LOG(Tabel425[[#This Row],[d_est_min]])</f>
        <v>0.70500795933333604</v>
      </c>
      <c r="AG39">
        <v>5.07</v>
      </c>
      <c r="AH39">
        <v>0.37</v>
      </c>
      <c r="AI39" t="s">
        <v>33</v>
      </c>
      <c r="AJ39" t="s">
        <v>113</v>
      </c>
      <c r="AK39">
        <v>2013</v>
      </c>
      <c r="AL39" t="s">
        <v>114</v>
      </c>
      <c r="AM39" t="s">
        <v>49</v>
      </c>
      <c r="AN39" t="s">
        <v>115</v>
      </c>
    </row>
    <row r="40" spans="1:40">
      <c r="A40" t="s">
        <v>531</v>
      </c>
      <c r="B40" t="s">
        <v>111</v>
      </c>
      <c r="C40" t="s">
        <v>32</v>
      </c>
      <c r="D40" t="s">
        <v>33</v>
      </c>
      <c r="E40" t="s">
        <v>33</v>
      </c>
      <c r="F40" t="s">
        <v>117</v>
      </c>
      <c r="G40" t="s">
        <v>36</v>
      </c>
      <c r="H40" t="str">
        <f t="shared" si="1"/>
        <v>Mango Juice</v>
      </c>
      <c r="I40" t="s">
        <v>169</v>
      </c>
      <c r="J40" t="s">
        <v>165</v>
      </c>
      <c r="K40" t="s">
        <v>170</v>
      </c>
      <c r="L40">
        <v>3.9</v>
      </c>
      <c r="M40" t="s">
        <v>37</v>
      </c>
      <c r="N40" t="s">
        <v>33</v>
      </c>
      <c r="O40">
        <v>54</v>
      </c>
      <c r="P40" s="4">
        <v>15</v>
      </c>
      <c r="Q40" t="s">
        <v>38</v>
      </c>
      <c r="R40" t="s">
        <v>39</v>
      </c>
      <c r="S40" t="s">
        <v>40</v>
      </c>
      <c r="T40" t="s">
        <v>112</v>
      </c>
      <c r="U40" t="s">
        <v>42</v>
      </c>
      <c r="V40">
        <v>24</v>
      </c>
      <c r="W40" t="s">
        <v>43</v>
      </c>
      <c r="X40">
        <v>24</v>
      </c>
      <c r="Y40" t="s">
        <v>69</v>
      </c>
      <c r="Z40" t="s">
        <v>45</v>
      </c>
      <c r="AA40" t="s">
        <v>70</v>
      </c>
      <c r="AB40">
        <v>7.3</v>
      </c>
      <c r="AC40">
        <v>2.2999999999999998</v>
      </c>
      <c r="AD40" t="s">
        <v>34</v>
      </c>
      <c r="AE40" t="s">
        <v>33</v>
      </c>
      <c r="AF40" s="2">
        <f>LOG(Tabel425[[#This Row],[d_est_min]])</f>
        <v>0.48000694295715063</v>
      </c>
      <c r="AG40">
        <v>3.02</v>
      </c>
      <c r="AH40">
        <v>0.17</v>
      </c>
      <c r="AI40" t="s">
        <v>33</v>
      </c>
      <c r="AJ40" t="s">
        <v>113</v>
      </c>
      <c r="AK40">
        <v>2013</v>
      </c>
      <c r="AL40" t="s">
        <v>114</v>
      </c>
      <c r="AM40" t="s">
        <v>49</v>
      </c>
      <c r="AN40" t="s">
        <v>115</v>
      </c>
    </row>
    <row r="41" spans="1:40">
      <c r="A41" t="s">
        <v>531</v>
      </c>
      <c r="B41" t="s">
        <v>118</v>
      </c>
      <c r="C41" t="s">
        <v>32</v>
      </c>
      <c r="D41" t="s">
        <v>33</v>
      </c>
      <c r="E41" t="s">
        <v>34</v>
      </c>
      <c r="F41" t="s">
        <v>62</v>
      </c>
      <c r="G41" t="s">
        <v>36</v>
      </c>
      <c r="H41" t="str">
        <f t="shared" si="1"/>
        <v>Orange Juice</v>
      </c>
      <c r="I41" t="s">
        <v>169</v>
      </c>
      <c r="J41" t="s">
        <v>165</v>
      </c>
      <c r="K41" t="s">
        <v>170</v>
      </c>
      <c r="L41">
        <v>3.9</v>
      </c>
      <c r="M41" t="s">
        <v>37</v>
      </c>
      <c r="N41" t="s">
        <v>33</v>
      </c>
      <c r="O41">
        <v>60</v>
      </c>
      <c r="P41">
        <v>3.7</v>
      </c>
      <c r="Q41" t="s">
        <v>38</v>
      </c>
      <c r="R41" t="s">
        <v>39</v>
      </c>
      <c r="S41" t="s">
        <v>40</v>
      </c>
      <c r="T41" t="s">
        <v>112</v>
      </c>
      <c r="U41" t="s">
        <v>42</v>
      </c>
      <c r="V41">
        <v>24</v>
      </c>
      <c r="W41" t="s">
        <v>43</v>
      </c>
      <c r="X41" s="3">
        <v>48</v>
      </c>
      <c r="Y41" t="s">
        <v>69</v>
      </c>
      <c r="Z41" t="s">
        <v>45</v>
      </c>
      <c r="AA41" t="s">
        <v>70</v>
      </c>
      <c r="AB41">
        <v>7.5</v>
      </c>
      <c r="AC41">
        <v>3.31</v>
      </c>
      <c r="AD41" t="s">
        <v>63</v>
      </c>
      <c r="AE41" t="s">
        <v>33</v>
      </c>
      <c r="AF41" s="2">
        <f>LOG(Tabel425[[#This Row],[d_est_min]])</f>
        <v>-3.1517051446064863E-2</v>
      </c>
      <c r="AG41">
        <v>0.93</v>
      </c>
      <c r="AH41">
        <v>0.14000000000000001</v>
      </c>
      <c r="AI41" t="s">
        <v>33</v>
      </c>
      <c r="AJ41" t="s">
        <v>71</v>
      </c>
      <c r="AK41">
        <v>2014</v>
      </c>
      <c r="AL41" t="s">
        <v>119</v>
      </c>
      <c r="AM41" t="s">
        <v>49</v>
      </c>
      <c r="AN41" t="s">
        <v>120</v>
      </c>
    </row>
    <row r="42" spans="1:40">
      <c r="A42" t="s">
        <v>531</v>
      </c>
      <c r="B42" t="s">
        <v>118</v>
      </c>
      <c r="C42" t="s">
        <v>32</v>
      </c>
      <c r="D42" t="s">
        <v>33</v>
      </c>
      <c r="E42" t="s">
        <v>34</v>
      </c>
      <c r="F42" t="s">
        <v>62</v>
      </c>
      <c r="G42" t="s">
        <v>36</v>
      </c>
      <c r="H42" t="str">
        <f t="shared" si="1"/>
        <v>Orange Juice</v>
      </c>
      <c r="I42" t="s">
        <v>169</v>
      </c>
      <c r="J42" t="s">
        <v>165</v>
      </c>
      <c r="K42" t="s">
        <v>170</v>
      </c>
      <c r="L42">
        <v>3.7</v>
      </c>
      <c r="M42" t="s">
        <v>37</v>
      </c>
      <c r="N42" t="s">
        <v>33</v>
      </c>
      <c r="O42">
        <v>54</v>
      </c>
      <c r="P42">
        <v>44</v>
      </c>
      <c r="Q42" t="s">
        <v>38</v>
      </c>
      <c r="R42" t="s">
        <v>39</v>
      </c>
      <c r="S42" t="s">
        <v>40</v>
      </c>
      <c r="T42" t="s">
        <v>112</v>
      </c>
      <c r="U42" t="s">
        <v>42</v>
      </c>
      <c r="V42">
        <v>24</v>
      </c>
      <c r="W42" t="s">
        <v>43</v>
      </c>
      <c r="X42" s="3">
        <v>48</v>
      </c>
      <c r="Y42" t="s">
        <v>69</v>
      </c>
      <c r="Z42" t="s">
        <v>45</v>
      </c>
      <c r="AA42" t="s">
        <v>70</v>
      </c>
      <c r="AB42">
        <v>7.5</v>
      </c>
      <c r="AC42">
        <v>2.6</v>
      </c>
      <c r="AD42" t="s">
        <v>63</v>
      </c>
      <c r="AE42" t="s">
        <v>33</v>
      </c>
      <c r="AF42" s="2">
        <f>LOG(Tabel425[[#This Row],[d_est_min]])</f>
        <v>0.99519629159717948</v>
      </c>
      <c r="AG42">
        <v>9.89</v>
      </c>
      <c r="AH42">
        <v>0.71</v>
      </c>
      <c r="AI42" t="s">
        <v>33</v>
      </c>
      <c r="AJ42" t="s">
        <v>71</v>
      </c>
      <c r="AK42">
        <v>2014</v>
      </c>
      <c r="AL42" t="s">
        <v>119</v>
      </c>
      <c r="AM42" t="s">
        <v>49</v>
      </c>
      <c r="AN42" t="s">
        <v>121</v>
      </c>
    </row>
    <row r="43" spans="1:40">
      <c r="A43" t="s">
        <v>531</v>
      </c>
      <c r="B43" t="s">
        <v>122</v>
      </c>
      <c r="C43" t="s">
        <v>32</v>
      </c>
      <c r="D43" t="s">
        <v>33</v>
      </c>
      <c r="E43" t="s">
        <v>34</v>
      </c>
      <c r="F43" t="s">
        <v>123</v>
      </c>
      <c r="G43" t="s">
        <v>124</v>
      </c>
      <c r="H43" t="str">
        <f t="shared" si="1"/>
        <v>Raspberry Puree</v>
      </c>
      <c r="I43" t="s">
        <v>169</v>
      </c>
      <c r="L43">
        <v>3.1</v>
      </c>
      <c r="M43" t="s">
        <v>125</v>
      </c>
      <c r="N43" t="s">
        <v>33</v>
      </c>
      <c r="O43">
        <v>75</v>
      </c>
      <c r="P43">
        <v>0.25</v>
      </c>
      <c r="Q43" t="s">
        <v>38</v>
      </c>
      <c r="R43" t="s">
        <v>39</v>
      </c>
      <c r="S43" t="s">
        <v>40</v>
      </c>
      <c r="T43" t="s">
        <v>126</v>
      </c>
      <c r="U43" t="s">
        <v>42</v>
      </c>
      <c r="V43">
        <v>24</v>
      </c>
      <c r="W43" t="s">
        <v>43</v>
      </c>
      <c r="X43" t="s">
        <v>33</v>
      </c>
      <c r="Y43" t="s">
        <v>127</v>
      </c>
      <c r="Z43" t="s">
        <v>128</v>
      </c>
      <c r="AA43" t="s">
        <v>46</v>
      </c>
      <c r="AB43">
        <v>5.97</v>
      </c>
      <c r="AC43">
        <v>2.63</v>
      </c>
      <c r="AD43" t="s">
        <v>63</v>
      </c>
      <c r="AE43" t="s">
        <v>33</v>
      </c>
      <c r="AF43" s="2">
        <f>LOG(Tabel425[[#This Row],[d_est_min]])</f>
        <v>-1.1258064581395268</v>
      </c>
      <c r="AG43" s="2">
        <f>Tabel425[[#This Row],[Treatment_time_min]]/(Tabel425[[#This Row],[LogN0_CFU/ml]]-Tabel425[[#This Row],[LogN _CFU/ml]])</f>
        <v>7.4850299401197612E-2</v>
      </c>
      <c r="AH43" t="s">
        <v>33</v>
      </c>
      <c r="AI43" t="s">
        <v>33</v>
      </c>
      <c r="AJ43" t="s">
        <v>129</v>
      </c>
      <c r="AK43">
        <v>2008</v>
      </c>
      <c r="AL43" t="s">
        <v>130</v>
      </c>
      <c r="AM43" t="s">
        <v>49</v>
      </c>
      <c r="AN43" t="s">
        <v>33</v>
      </c>
    </row>
    <row r="44" spans="1:40">
      <c r="A44" t="s">
        <v>531</v>
      </c>
      <c r="B44" t="s">
        <v>122</v>
      </c>
      <c r="C44" t="s">
        <v>32</v>
      </c>
      <c r="D44" t="s">
        <v>33</v>
      </c>
      <c r="E44" t="s">
        <v>34</v>
      </c>
      <c r="F44" t="s">
        <v>123</v>
      </c>
      <c r="G44" t="s">
        <v>124</v>
      </c>
      <c r="H44" t="str">
        <f t="shared" si="1"/>
        <v>Raspberry Puree</v>
      </c>
      <c r="I44" t="s">
        <v>169</v>
      </c>
      <c r="L44">
        <v>3.1</v>
      </c>
      <c r="M44" t="s">
        <v>125</v>
      </c>
      <c r="N44" t="s">
        <v>33</v>
      </c>
      <c r="O44">
        <v>65</v>
      </c>
      <c r="P44">
        <v>0.5</v>
      </c>
      <c r="Q44" t="s">
        <v>38</v>
      </c>
      <c r="R44" t="s">
        <v>39</v>
      </c>
      <c r="S44" t="s">
        <v>40</v>
      </c>
      <c r="T44" t="s">
        <v>126</v>
      </c>
      <c r="U44" t="s">
        <v>42</v>
      </c>
      <c r="V44">
        <v>24</v>
      </c>
      <c r="W44" t="s">
        <v>43</v>
      </c>
      <c r="X44" t="s">
        <v>33</v>
      </c>
      <c r="Y44" t="s">
        <v>127</v>
      </c>
      <c r="Z44" t="s">
        <v>128</v>
      </c>
      <c r="AA44" t="s">
        <v>46</v>
      </c>
      <c r="AB44">
        <v>5.97</v>
      </c>
      <c r="AC44">
        <v>3.2</v>
      </c>
      <c r="AD44" t="s">
        <v>63</v>
      </c>
      <c r="AE44" t="s">
        <v>33</v>
      </c>
      <c r="AF44" s="2">
        <f>LOG(Tabel425[[#This Row],[d_est_min]])</f>
        <v>-0.74350976472842967</v>
      </c>
      <c r="AG44" s="2">
        <f>Tabel425[[#This Row],[Treatment_time_min]]/(Tabel425[[#This Row],[LogN0_CFU/ml]]-Tabel425[[#This Row],[LogN _CFU/ml]])</f>
        <v>0.18050541516245491</v>
      </c>
      <c r="AH44" t="s">
        <v>33</v>
      </c>
      <c r="AI44" t="s">
        <v>33</v>
      </c>
      <c r="AJ44" t="s">
        <v>129</v>
      </c>
      <c r="AK44">
        <v>2008</v>
      </c>
      <c r="AL44" s="4" t="s">
        <v>130</v>
      </c>
      <c r="AM44" t="s">
        <v>49</v>
      </c>
      <c r="AN44" t="s">
        <v>33</v>
      </c>
    </row>
    <row r="45" spans="1:40">
      <c r="A45" t="s">
        <v>531</v>
      </c>
      <c r="B45" t="s">
        <v>131</v>
      </c>
      <c r="C45" t="s">
        <v>32</v>
      </c>
      <c r="D45" t="s">
        <v>33</v>
      </c>
      <c r="E45" t="s">
        <v>34</v>
      </c>
      <c r="F45" t="s">
        <v>62</v>
      </c>
      <c r="G45" t="s">
        <v>36</v>
      </c>
      <c r="H45" t="str">
        <f t="shared" si="1"/>
        <v>Orange Juice</v>
      </c>
      <c r="I45" t="s">
        <v>169</v>
      </c>
      <c r="J45" t="s">
        <v>165</v>
      </c>
      <c r="K45" t="s">
        <v>170</v>
      </c>
      <c r="L45">
        <v>3.3</v>
      </c>
      <c r="M45" t="s">
        <v>37</v>
      </c>
      <c r="N45" t="s">
        <v>33</v>
      </c>
      <c r="O45">
        <v>73</v>
      </c>
      <c r="P45" t="s">
        <v>33</v>
      </c>
      <c r="Q45" t="s">
        <v>38</v>
      </c>
      <c r="R45" t="s">
        <v>39</v>
      </c>
      <c r="S45" t="s">
        <v>33</v>
      </c>
      <c r="T45" t="s">
        <v>41</v>
      </c>
      <c r="U45" t="s">
        <v>42</v>
      </c>
      <c r="V45">
        <v>24</v>
      </c>
      <c r="W45" t="s">
        <v>43</v>
      </c>
      <c r="X45">
        <v>24</v>
      </c>
      <c r="Y45" t="s">
        <v>44</v>
      </c>
      <c r="Z45" t="s">
        <v>45</v>
      </c>
      <c r="AA45" t="s">
        <v>46</v>
      </c>
      <c r="AB45">
        <v>7</v>
      </c>
      <c r="AC45" t="s">
        <v>33</v>
      </c>
      <c r="AD45" t="s">
        <v>63</v>
      </c>
      <c r="AE45">
        <v>0.08</v>
      </c>
      <c r="AF45" s="2">
        <f>LOG(Tabel425[[#This Row],[d_value_min]])</f>
        <v>-1.0969100130080565</v>
      </c>
      <c r="AG45" t="s">
        <v>33</v>
      </c>
      <c r="AH45" t="s">
        <v>33</v>
      </c>
      <c r="AI45" t="s">
        <v>33</v>
      </c>
      <c r="AJ45" t="s">
        <v>108</v>
      </c>
      <c r="AK45">
        <v>2015</v>
      </c>
      <c r="AL45" t="s">
        <v>65</v>
      </c>
      <c r="AM45" t="s">
        <v>49</v>
      </c>
      <c r="AN45" t="s">
        <v>132</v>
      </c>
    </row>
    <row r="46" spans="1:40">
      <c r="A46" t="s">
        <v>531</v>
      </c>
      <c r="B46" t="s">
        <v>131</v>
      </c>
      <c r="C46" t="s">
        <v>32</v>
      </c>
      <c r="D46" t="s">
        <v>33</v>
      </c>
      <c r="E46" t="s">
        <v>34</v>
      </c>
      <c r="F46" t="s">
        <v>35</v>
      </c>
      <c r="G46" t="s">
        <v>36</v>
      </c>
      <c r="H46" t="str">
        <f t="shared" si="1"/>
        <v>Apple Juice</v>
      </c>
      <c r="I46" t="s">
        <v>169</v>
      </c>
      <c r="J46" t="s">
        <v>165</v>
      </c>
      <c r="K46" t="s">
        <v>170</v>
      </c>
      <c r="L46">
        <v>3.8</v>
      </c>
      <c r="M46" t="s">
        <v>37</v>
      </c>
      <c r="N46" t="s">
        <v>33</v>
      </c>
      <c r="O46">
        <v>73</v>
      </c>
      <c r="P46" t="s">
        <v>33</v>
      </c>
      <c r="Q46" t="s">
        <v>38</v>
      </c>
      <c r="R46" t="s">
        <v>39</v>
      </c>
      <c r="S46" t="s">
        <v>33</v>
      </c>
      <c r="T46" t="s">
        <v>41</v>
      </c>
      <c r="U46" t="s">
        <v>42</v>
      </c>
      <c r="V46">
        <v>24</v>
      </c>
      <c r="W46" t="s">
        <v>43</v>
      </c>
      <c r="X46">
        <v>24</v>
      </c>
      <c r="Y46" t="s">
        <v>44</v>
      </c>
      <c r="Z46" t="s">
        <v>45</v>
      </c>
      <c r="AA46" t="s">
        <v>46</v>
      </c>
      <c r="AB46">
        <v>7</v>
      </c>
      <c r="AC46" t="s">
        <v>33</v>
      </c>
      <c r="AD46" t="s">
        <v>63</v>
      </c>
      <c r="AE46">
        <v>0.06</v>
      </c>
      <c r="AF46" s="2">
        <f>LOG(Tabel425[[#This Row],[d_value_min]])</f>
        <v>-1.2218487496163564</v>
      </c>
      <c r="AG46" t="s">
        <v>33</v>
      </c>
      <c r="AH46" t="s">
        <v>33</v>
      </c>
      <c r="AI46" t="s">
        <v>33</v>
      </c>
      <c r="AJ46" t="s">
        <v>108</v>
      </c>
      <c r="AK46">
        <v>2015</v>
      </c>
      <c r="AL46" t="s">
        <v>65</v>
      </c>
      <c r="AM46" t="s">
        <v>49</v>
      </c>
      <c r="AN46" t="s">
        <v>133</v>
      </c>
    </row>
    <row r="47" spans="1:40">
      <c r="A47" t="s">
        <v>531</v>
      </c>
      <c r="B47" t="s">
        <v>131</v>
      </c>
      <c r="C47" t="s">
        <v>32</v>
      </c>
      <c r="D47" t="s">
        <v>33</v>
      </c>
      <c r="E47" t="s">
        <v>34</v>
      </c>
      <c r="F47" t="s">
        <v>62</v>
      </c>
      <c r="G47" t="s">
        <v>36</v>
      </c>
      <c r="H47" t="str">
        <f t="shared" si="1"/>
        <v>Orange Juice</v>
      </c>
      <c r="I47" t="s">
        <v>169</v>
      </c>
      <c r="J47" t="s">
        <v>165</v>
      </c>
      <c r="K47" t="s">
        <v>170</v>
      </c>
      <c r="L47">
        <v>3.3</v>
      </c>
      <c r="M47" t="s">
        <v>37</v>
      </c>
      <c r="N47" t="s">
        <v>33</v>
      </c>
      <c r="O47">
        <v>60</v>
      </c>
      <c r="P47" t="s">
        <v>33</v>
      </c>
      <c r="Q47" t="s">
        <v>38</v>
      </c>
      <c r="R47" t="s">
        <v>39</v>
      </c>
      <c r="S47" t="s">
        <v>33</v>
      </c>
      <c r="T47" t="s">
        <v>41</v>
      </c>
      <c r="U47" t="s">
        <v>42</v>
      </c>
      <c r="V47">
        <v>24</v>
      </c>
      <c r="W47" t="s">
        <v>43</v>
      </c>
      <c r="X47">
        <v>24</v>
      </c>
      <c r="Y47" t="s">
        <v>44</v>
      </c>
      <c r="Z47" t="s">
        <v>45</v>
      </c>
      <c r="AA47" t="s">
        <v>46</v>
      </c>
      <c r="AB47">
        <v>7</v>
      </c>
      <c r="AC47" t="s">
        <v>33</v>
      </c>
      <c r="AD47" t="s">
        <v>63</v>
      </c>
      <c r="AE47">
        <v>0.1</v>
      </c>
      <c r="AF47" s="2">
        <f>LOG(Tabel425[[#This Row],[d_value_min]])</f>
        <v>-1</v>
      </c>
      <c r="AG47" t="s">
        <v>33</v>
      </c>
      <c r="AH47" t="s">
        <v>33</v>
      </c>
      <c r="AI47" t="s">
        <v>33</v>
      </c>
      <c r="AJ47" t="s">
        <v>108</v>
      </c>
      <c r="AK47">
        <v>2015</v>
      </c>
      <c r="AL47" t="s">
        <v>65</v>
      </c>
      <c r="AM47" t="s">
        <v>49</v>
      </c>
      <c r="AN47" t="s">
        <v>132</v>
      </c>
    </row>
    <row r="48" spans="1:40">
      <c r="A48" t="s">
        <v>531</v>
      </c>
      <c r="B48" t="s">
        <v>131</v>
      </c>
      <c r="C48" t="s">
        <v>32</v>
      </c>
      <c r="D48" t="s">
        <v>33</v>
      </c>
      <c r="E48" t="s">
        <v>34</v>
      </c>
      <c r="F48" t="s">
        <v>35</v>
      </c>
      <c r="G48" t="s">
        <v>36</v>
      </c>
      <c r="H48" t="str">
        <f t="shared" si="1"/>
        <v>Apple Juice</v>
      </c>
      <c r="I48" t="s">
        <v>169</v>
      </c>
      <c r="J48" t="s">
        <v>165</v>
      </c>
      <c r="K48" t="s">
        <v>170</v>
      </c>
      <c r="L48">
        <v>3.8</v>
      </c>
      <c r="M48" t="s">
        <v>37</v>
      </c>
      <c r="N48" t="s">
        <v>33</v>
      </c>
      <c r="O48">
        <v>60</v>
      </c>
      <c r="P48" t="s">
        <v>33</v>
      </c>
      <c r="Q48" t="s">
        <v>38</v>
      </c>
      <c r="R48" t="s">
        <v>39</v>
      </c>
      <c r="S48" t="s">
        <v>33</v>
      </c>
      <c r="T48" t="s">
        <v>41</v>
      </c>
      <c r="U48" t="s">
        <v>42</v>
      </c>
      <c r="V48">
        <v>24</v>
      </c>
      <c r="W48" t="s">
        <v>43</v>
      </c>
      <c r="X48">
        <v>24</v>
      </c>
      <c r="Y48" t="s">
        <v>44</v>
      </c>
      <c r="Z48" t="s">
        <v>45</v>
      </c>
      <c r="AA48" t="s">
        <v>46</v>
      </c>
      <c r="AB48">
        <v>7</v>
      </c>
      <c r="AC48" t="s">
        <v>33</v>
      </c>
      <c r="AD48" t="s">
        <v>63</v>
      </c>
      <c r="AE48">
        <v>0.12</v>
      </c>
      <c r="AF48" s="2">
        <f>LOG(Tabel425[[#This Row],[d_value_min]])</f>
        <v>-0.92081875395237522</v>
      </c>
      <c r="AG48" t="s">
        <v>33</v>
      </c>
      <c r="AH48" t="s">
        <v>33</v>
      </c>
      <c r="AI48" t="s">
        <v>33</v>
      </c>
      <c r="AJ48" t="s">
        <v>108</v>
      </c>
      <c r="AK48">
        <v>2015</v>
      </c>
      <c r="AL48" t="s">
        <v>65</v>
      </c>
      <c r="AM48" t="s">
        <v>49</v>
      </c>
      <c r="AN48" t="s">
        <v>133</v>
      </c>
    </row>
    <row r="49" spans="1:40">
      <c r="A49" t="s">
        <v>531</v>
      </c>
      <c r="B49" t="s">
        <v>134</v>
      </c>
      <c r="C49" t="s">
        <v>32</v>
      </c>
      <c r="D49" t="s">
        <v>33</v>
      </c>
      <c r="E49" t="s">
        <v>34</v>
      </c>
      <c r="F49" t="s">
        <v>62</v>
      </c>
      <c r="G49" t="s">
        <v>36</v>
      </c>
      <c r="H49" t="str">
        <f t="shared" si="1"/>
        <v>Orange Juice</v>
      </c>
      <c r="I49" t="s">
        <v>169</v>
      </c>
      <c r="J49" t="s">
        <v>165</v>
      </c>
      <c r="K49" t="s">
        <v>170</v>
      </c>
      <c r="L49">
        <v>3.9</v>
      </c>
      <c r="M49" t="s">
        <v>37</v>
      </c>
      <c r="N49" t="s">
        <v>33</v>
      </c>
      <c r="O49" s="5">
        <v>60</v>
      </c>
      <c r="P49" s="2" t="s">
        <v>33</v>
      </c>
      <c r="Q49" t="s">
        <v>38</v>
      </c>
      <c r="R49" t="s">
        <v>39</v>
      </c>
      <c r="S49" t="s">
        <v>40</v>
      </c>
      <c r="T49" t="s">
        <v>88</v>
      </c>
      <c r="U49" t="s">
        <v>42</v>
      </c>
      <c r="V49">
        <v>24</v>
      </c>
      <c r="W49" t="s">
        <v>43</v>
      </c>
      <c r="X49">
        <v>12</v>
      </c>
      <c r="Y49" t="s">
        <v>76</v>
      </c>
      <c r="Z49" t="s">
        <v>45</v>
      </c>
      <c r="AA49" t="s">
        <v>46</v>
      </c>
      <c r="AB49">
        <v>5</v>
      </c>
      <c r="AC49" t="s">
        <v>33</v>
      </c>
      <c r="AD49" t="s">
        <v>63</v>
      </c>
      <c r="AE49" s="2">
        <v>1.1000000000000001</v>
      </c>
      <c r="AF49" s="2">
        <f>LOG(Tabel425[[#This Row],[d_value_min]])</f>
        <v>4.1392685158225077E-2</v>
      </c>
      <c r="AG49" t="s">
        <v>33</v>
      </c>
      <c r="AH49" t="s">
        <v>33</v>
      </c>
      <c r="AI49">
        <v>4.8</v>
      </c>
      <c r="AJ49" t="s">
        <v>135</v>
      </c>
      <c r="AK49">
        <v>2001</v>
      </c>
      <c r="AL49" t="s">
        <v>136</v>
      </c>
      <c r="AM49" t="s">
        <v>49</v>
      </c>
      <c r="AN49" t="s">
        <v>137</v>
      </c>
    </row>
    <row r="50" spans="1:40">
      <c r="A50" t="s">
        <v>531</v>
      </c>
      <c r="B50" t="s">
        <v>134</v>
      </c>
      <c r="C50" t="s">
        <v>32</v>
      </c>
      <c r="D50" t="s">
        <v>33</v>
      </c>
      <c r="E50" t="s">
        <v>34</v>
      </c>
      <c r="F50" t="s">
        <v>62</v>
      </c>
      <c r="G50" t="s">
        <v>36</v>
      </c>
      <c r="H50" t="str">
        <f t="shared" si="1"/>
        <v>Orange Juice</v>
      </c>
      <c r="I50" t="s">
        <v>169</v>
      </c>
      <c r="J50" t="s">
        <v>165</v>
      </c>
      <c r="K50" t="s">
        <v>170</v>
      </c>
      <c r="L50">
        <v>3.9</v>
      </c>
      <c r="M50" t="s">
        <v>37</v>
      </c>
      <c r="N50" t="s">
        <v>33</v>
      </c>
      <c r="O50" s="5">
        <v>60</v>
      </c>
      <c r="P50" s="2" t="s">
        <v>33</v>
      </c>
      <c r="Q50" t="s">
        <v>38</v>
      </c>
      <c r="R50" t="s">
        <v>39</v>
      </c>
      <c r="S50" t="s">
        <v>40</v>
      </c>
      <c r="T50" t="s">
        <v>88</v>
      </c>
      <c r="U50" t="s">
        <v>42</v>
      </c>
      <c r="V50">
        <v>24</v>
      </c>
      <c r="W50" t="s">
        <v>43</v>
      </c>
      <c r="X50">
        <v>12</v>
      </c>
      <c r="Y50" t="s">
        <v>76</v>
      </c>
      <c r="Z50" t="s">
        <v>45</v>
      </c>
      <c r="AA50" t="s">
        <v>46</v>
      </c>
      <c r="AB50">
        <v>5</v>
      </c>
      <c r="AC50" t="s">
        <v>33</v>
      </c>
      <c r="AD50" t="s">
        <v>63</v>
      </c>
      <c r="AE50" s="2">
        <v>1.7</v>
      </c>
      <c r="AF50" s="2">
        <f>LOG(Tabel425[[#This Row],[d_value_min]])</f>
        <v>0.23044892137827391</v>
      </c>
      <c r="AG50" t="s">
        <v>33</v>
      </c>
      <c r="AH50" t="s">
        <v>33</v>
      </c>
      <c r="AI50">
        <v>4.9000000000000004</v>
      </c>
      <c r="AJ50" t="s">
        <v>135</v>
      </c>
      <c r="AK50">
        <v>2001</v>
      </c>
      <c r="AL50" t="s">
        <v>136</v>
      </c>
      <c r="AM50" t="s">
        <v>49</v>
      </c>
      <c r="AN50" t="s">
        <v>138</v>
      </c>
    </row>
    <row r="51" spans="1:40">
      <c r="A51" t="s">
        <v>531</v>
      </c>
      <c r="B51" t="s">
        <v>134</v>
      </c>
      <c r="C51" t="s">
        <v>32</v>
      </c>
      <c r="D51" t="s">
        <v>33</v>
      </c>
      <c r="E51" t="s">
        <v>34</v>
      </c>
      <c r="F51" t="s">
        <v>35</v>
      </c>
      <c r="G51" t="s">
        <v>36</v>
      </c>
      <c r="H51" t="str">
        <f t="shared" si="1"/>
        <v>Apple Juice</v>
      </c>
      <c r="I51" t="s">
        <v>169</v>
      </c>
      <c r="J51" t="s">
        <v>165</v>
      </c>
      <c r="K51" t="s">
        <v>170</v>
      </c>
      <c r="L51">
        <v>3.9</v>
      </c>
      <c r="M51" t="s">
        <v>37</v>
      </c>
      <c r="N51" t="s">
        <v>33</v>
      </c>
      <c r="O51" s="5">
        <v>60</v>
      </c>
      <c r="P51" s="2" t="s">
        <v>33</v>
      </c>
      <c r="Q51" t="s">
        <v>38</v>
      </c>
      <c r="R51" t="s">
        <v>39</v>
      </c>
      <c r="S51" t="s">
        <v>40</v>
      </c>
      <c r="T51" t="s">
        <v>88</v>
      </c>
      <c r="U51" t="s">
        <v>42</v>
      </c>
      <c r="V51">
        <v>24</v>
      </c>
      <c r="W51" t="s">
        <v>43</v>
      </c>
      <c r="X51">
        <v>12</v>
      </c>
      <c r="Y51" t="s">
        <v>76</v>
      </c>
      <c r="Z51" t="s">
        <v>45</v>
      </c>
      <c r="AA51" t="s">
        <v>46</v>
      </c>
      <c r="AB51">
        <v>5</v>
      </c>
      <c r="AC51" t="s">
        <v>33</v>
      </c>
      <c r="AD51" t="s">
        <v>63</v>
      </c>
      <c r="AE51" s="2">
        <v>0.8</v>
      </c>
      <c r="AF51" s="2">
        <f>LOG(Tabel425[[#This Row],[d_value_min]])</f>
        <v>-9.6910013008056392E-2</v>
      </c>
      <c r="AG51" t="s">
        <v>33</v>
      </c>
      <c r="AH51" t="s">
        <v>33</v>
      </c>
      <c r="AI51">
        <v>5.6</v>
      </c>
      <c r="AJ51" t="s">
        <v>135</v>
      </c>
      <c r="AK51">
        <v>2001</v>
      </c>
      <c r="AL51" t="s">
        <v>136</v>
      </c>
      <c r="AM51" t="s">
        <v>49</v>
      </c>
      <c r="AN51" t="s">
        <v>139</v>
      </c>
    </row>
    <row r="52" spans="1:40">
      <c r="A52" t="s">
        <v>531</v>
      </c>
      <c r="B52" t="s">
        <v>134</v>
      </c>
      <c r="C52" t="s">
        <v>32</v>
      </c>
      <c r="D52" t="s">
        <v>33</v>
      </c>
      <c r="E52" t="s">
        <v>34</v>
      </c>
      <c r="F52" t="s">
        <v>35</v>
      </c>
      <c r="G52" t="s">
        <v>36</v>
      </c>
      <c r="H52" t="str">
        <f t="shared" si="1"/>
        <v>Apple Juice</v>
      </c>
      <c r="I52" t="s">
        <v>169</v>
      </c>
      <c r="J52" t="s">
        <v>165</v>
      </c>
      <c r="K52" t="s">
        <v>170</v>
      </c>
      <c r="L52">
        <v>3.9</v>
      </c>
      <c r="M52" t="s">
        <v>37</v>
      </c>
      <c r="N52" t="s">
        <v>33</v>
      </c>
      <c r="O52" s="5">
        <v>60</v>
      </c>
      <c r="P52" s="2" t="s">
        <v>33</v>
      </c>
      <c r="Q52" t="s">
        <v>38</v>
      </c>
      <c r="R52" t="s">
        <v>39</v>
      </c>
      <c r="S52" t="s">
        <v>40</v>
      </c>
      <c r="T52" t="s">
        <v>88</v>
      </c>
      <c r="U52" t="s">
        <v>42</v>
      </c>
      <c r="V52">
        <v>24</v>
      </c>
      <c r="W52" t="s">
        <v>43</v>
      </c>
      <c r="X52">
        <v>12</v>
      </c>
      <c r="Y52" t="s">
        <v>76</v>
      </c>
      <c r="Z52" t="s">
        <v>45</v>
      </c>
      <c r="AA52" t="s">
        <v>46</v>
      </c>
      <c r="AB52">
        <v>5</v>
      </c>
      <c r="AC52" t="s">
        <v>33</v>
      </c>
      <c r="AD52" t="s">
        <v>63</v>
      </c>
      <c r="AE52" s="2">
        <v>1.5</v>
      </c>
      <c r="AF52" s="2">
        <f>LOG(Tabel425[[#This Row],[d_value_min]])</f>
        <v>0.17609125905568124</v>
      </c>
      <c r="AG52" t="s">
        <v>33</v>
      </c>
      <c r="AH52" t="s">
        <v>33</v>
      </c>
      <c r="AI52">
        <v>5.9</v>
      </c>
      <c r="AJ52" t="s">
        <v>135</v>
      </c>
      <c r="AK52">
        <v>2001</v>
      </c>
      <c r="AL52" t="s">
        <v>136</v>
      </c>
      <c r="AM52" t="s">
        <v>49</v>
      </c>
      <c r="AN52" t="s">
        <v>140</v>
      </c>
    </row>
    <row r="53" spans="1:40">
      <c r="A53" t="s">
        <v>531</v>
      </c>
      <c r="B53" t="s">
        <v>134</v>
      </c>
      <c r="C53" t="s">
        <v>32</v>
      </c>
      <c r="D53" t="s">
        <v>33</v>
      </c>
      <c r="E53" t="s">
        <v>34</v>
      </c>
      <c r="F53" t="s">
        <v>141</v>
      </c>
      <c r="G53" t="s">
        <v>36</v>
      </c>
      <c r="H53" t="str">
        <f t="shared" si="1"/>
        <v>Grape Juice</v>
      </c>
      <c r="I53" t="s">
        <v>169</v>
      </c>
      <c r="J53" t="s">
        <v>165</v>
      </c>
      <c r="K53" t="s">
        <v>170</v>
      </c>
      <c r="L53">
        <v>3.9</v>
      </c>
      <c r="M53" t="s">
        <v>37</v>
      </c>
      <c r="N53" t="s">
        <v>33</v>
      </c>
      <c r="O53" s="5">
        <v>60</v>
      </c>
      <c r="P53" s="2" t="s">
        <v>33</v>
      </c>
      <c r="Q53" t="s">
        <v>38</v>
      </c>
      <c r="R53" t="s">
        <v>39</v>
      </c>
      <c r="S53" t="s">
        <v>40</v>
      </c>
      <c r="T53" t="s">
        <v>88</v>
      </c>
      <c r="U53" t="s">
        <v>42</v>
      </c>
      <c r="V53">
        <v>24</v>
      </c>
      <c r="W53" t="s">
        <v>43</v>
      </c>
      <c r="X53">
        <v>12</v>
      </c>
      <c r="Y53" t="s">
        <v>76</v>
      </c>
      <c r="Z53" t="s">
        <v>45</v>
      </c>
      <c r="AA53" t="s">
        <v>46</v>
      </c>
      <c r="AB53">
        <v>5</v>
      </c>
      <c r="AC53" t="s">
        <v>33</v>
      </c>
      <c r="AD53" t="s">
        <v>63</v>
      </c>
      <c r="AE53" s="2">
        <v>0.7</v>
      </c>
      <c r="AF53" s="2">
        <f>LOG(Tabel425[[#This Row],[d_value_min]])</f>
        <v>-0.15490195998574319</v>
      </c>
      <c r="AG53" t="s">
        <v>33</v>
      </c>
      <c r="AH53" t="s">
        <v>33</v>
      </c>
      <c r="AI53">
        <v>5.3</v>
      </c>
      <c r="AJ53" t="s">
        <v>135</v>
      </c>
      <c r="AK53">
        <v>2001</v>
      </c>
      <c r="AL53" t="s">
        <v>136</v>
      </c>
      <c r="AM53" t="s">
        <v>49</v>
      </c>
      <c r="AN53" t="s">
        <v>142</v>
      </c>
    </row>
    <row r="54" spans="1:40">
      <c r="A54" t="s">
        <v>531</v>
      </c>
      <c r="B54" t="s">
        <v>134</v>
      </c>
      <c r="C54" t="s">
        <v>32</v>
      </c>
      <c r="D54" t="s">
        <v>33</v>
      </c>
      <c r="E54" t="s">
        <v>34</v>
      </c>
      <c r="F54" t="s">
        <v>141</v>
      </c>
      <c r="G54" t="s">
        <v>36</v>
      </c>
      <c r="H54" t="str">
        <f t="shared" si="1"/>
        <v>Grape Juice</v>
      </c>
      <c r="I54" t="s">
        <v>169</v>
      </c>
      <c r="J54" t="s">
        <v>165</v>
      </c>
      <c r="K54" t="s">
        <v>170</v>
      </c>
      <c r="L54">
        <v>3.9</v>
      </c>
      <c r="M54" t="s">
        <v>37</v>
      </c>
      <c r="N54" t="s">
        <v>33</v>
      </c>
      <c r="O54" s="5">
        <v>60</v>
      </c>
      <c r="P54" s="2" t="s">
        <v>33</v>
      </c>
      <c r="Q54" t="s">
        <v>38</v>
      </c>
      <c r="R54" t="s">
        <v>39</v>
      </c>
      <c r="S54" t="s">
        <v>40</v>
      </c>
      <c r="T54" t="s">
        <v>88</v>
      </c>
      <c r="U54" t="s">
        <v>42</v>
      </c>
      <c r="V54">
        <v>24</v>
      </c>
      <c r="W54" t="s">
        <v>43</v>
      </c>
      <c r="X54">
        <v>12</v>
      </c>
      <c r="Y54" t="s">
        <v>76</v>
      </c>
      <c r="Z54" t="s">
        <v>45</v>
      </c>
      <c r="AA54" t="s">
        <v>46</v>
      </c>
      <c r="AB54">
        <v>5</v>
      </c>
      <c r="AC54" t="s">
        <v>33</v>
      </c>
      <c r="AD54" t="s">
        <v>63</v>
      </c>
      <c r="AE54" s="2">
        <v>1.2</v>
      </c>
      <c r="AF54" s="2">
        <f>LOG(Tabel425[[#This Row],[d_value_min]])</f>
        <v>7.9181246047624818E-2</v>
      </c>
      <c r="AG54" t="s">
        <v>33</v>
      </c>
      <c r="AH54" t="s">
        <v>33</v>
      </c>
      <c r="AI54">
        <v>5.7</v>
      </c>
      <c r="AJ54" t="s">
        <v>135</v>
      </c>
      <c r="AK54">
        <v>2001</v>
      </c>
      <c r="AL54" t="s">
        <v>136</v>
      </c>
      <c r="AM54" t="s">
        <v>49</v>
      </c>
      <c r="AN54" t="s">
        <v>143</v>
      </c>
    </row>
    <row r="55" spans="1:40">
      <c r="A55" t="s">
        <v>531</v>
      </c>
      <c r="B55" t="s">
        <v>134</v>
      </c>
      <c r="C55" t="s">
        <v>32</v>
      </c>
      <c r="D55" t="s">
        <v>33</v>
      </c>
      <c r="E55" t="s">
        <v>34</v>
      </c>
      <c r="F55" t="s">
        <v>62</v>
      </c>
      <c r="G55" t="s">
        <v>36</v>
      </c>
      <c r="H55" t="str">
        <f t="shared" si="1"/>
        <v>Orange Juice</v>
      </c>
      <c r="I55" t="s">
        <v>169</v>
      </c>
      <c r="J55" t="s">
        <v>165</v>
      </c>
      <c r="K55" t="s">
        <v>170</v>
      </c>
      <c r="L55">
        <v>3.9</v>
      </c>
      <c r="M55" t="s">
        <v>37</v>
      </c>
      <c r="N55" t="s">
        <v>33</v>
      </c>
      <c r="O55" s="5">
        <v>58</v>
      </c>
      <c r="P55" s="2" t="s">
        <v>33</v>
      </c>
      <c r="Q55" t="s">
        <v>38</v>
      </c>
      <c r="R55" t="s">
        <v>39</v>
      </c>
      <c r="S55" t="s">
        <v>40</v>
      </c>
      <c r="T55" t="s">
        <v>88</v>
      </c>
      <c r="U55" t="s">
        <v>42</v>
      </c>
      <c r="V55">
        <v>24</v>
      </c>
      <c r="W55" t="s">
        <v>43</v>
      </c>
      <c r="X55">
        <v>12</v>
      </c>
      <c r="Y55" t="s">
        <v>76</v>
      </c>
      <c r="Z55" t="s">
        <v>45</v>
      </c>
      <c r="AA55" t="s">
        <v>46</v>
      </c>
      <c r="AB55">
        <v>5</v>
      </c>
      <c r="AC55" t="s">
        <v>33</v>
      </c>
      <c r="AD55" t="s">
        <v>63</v>
      </c>
      <c r="AE55" s="2">
        <v>3.2</v>
      </c>
      <c r="AF55" s="2">
        <f>LOG(Tabel425[[#This Row],[d_value_min]])</f>
        <v>0.50514997831990605</v>
      </c>
      <c r="AG55" t="s">
        <v>33</v>
      </c>
      <c r="AH55" t="s">
        <v>33</v>
      </c>
      <c r="AI55">
        <v>4.8</v>
      </c>
      <c r="AJ55" t="s">
        <v>135</v>
      </c>
      <c r="AK55">
        <v>2001</v>
      </c>
      <c r="AL55" t="s">
        <v>136</v>
      </c>
      <c r="AM55" t="s">
        <v>49</v>
      </c>
      <c r="AN55" t="s">
        <v>137</v>
      </c>
    </row>
    <row r="56" spans="1:40">
      <c r="A56" t="s">
        <v>531</v>
      </c>
      <c r="B56" t="s">
        <v>134</v>
      </c>
      <c r="C56" t="s">
        <v>32</v>
      </c>
      <c r="D56" t="s">
        <v>33</v>
      </c>
      <c r="E56" t="s">
        <v>34</v>
      </c>
      <c r="F56" t="s">
        <v>62</v>
      </c>
      <c r="G56" t="s">
        <v>36</v>
      </c>
      <c r="H56" t="str">
        <f t="shared" si="1"/>
        <v>Orange Juice</v>
      </c>
      <c r="I56" t="s">
        <v>169</v>
      </c>
      <c r="J56" t="s">
        <v>165</v>
      </c>
      <c r="K56" t="s">
        <v>170</v>
      </c>
      <c r="L56">
        <v>3.9</v>
      </c>
      <c r="M56" t="s">
        <v>37</v>
      </c>
      <c r="N56" t="s">
        <v>33</v>
      </c>
      <c r="O56" s="5">
        <v>58</v>
      </c>
      <c r="P56" s="2" t="s">
        <v>33</v>
      </c>
      <c r="Q56" t="s">
        <v>38</v>
      </c>
      <c r="R56" t="s">
        <v>39</v>
      </c>
      <c r="S56" t="s">
        <v>40</v>
      </c>
      <c r="T56" t="s">
        <v>88</v>
      </c>
      <c r="U56" t="s">
        <v>42</v>
      </c>
      <c r="V56">
        <v>24</v>
      </c>
      <c r="W56" t="s">
        <v>43</v>
      </c>
      <c r="X56">
        <v>12</v>
      </c>
      <c r="Y56" t="s">
        <v>76</v>
      </c>
      <c r="Z56" t="s">
        <v>45</v>
      </c>
      <c r="AA56" t="s">
        <v>46</v>
      </c>
      <c r="AB56">
        <v>5</v>
      </c>
      <c r="AC56" t="s">
        <v>33</v>
      </c>
      <c r="AD56" t="s">
        <v>63</v>
      </c>
      <c r="AE56" s="2">
        <v>5</v>
      </c>
      <c r="AF56" s="2">
        <f>LOG(Tabel425[[#This Row],[d_value_min]])</f>
        <v>0.69897000433601886</v>
      </c>
      <c r="AG56" t="s">
        <v>33</v>
      </c>
      <c r="AH56" t="s">
        <v>33</v>
      </c>
      <c r="AI56">
        <v>4.9000000000000004</v>
      </c>
      <c r="AJ56" t="s">
        <v>135</v>
      </c>
      <c r="AK56">
        <v>2001</v>
      </c>
      <c r="AL56" t="s">
        <v>136</v>
      </c>
      <c r="AM56" t="s">
        <v>49</v>
      </c>
      <c r="AN56" t="s">
        <v>138</v>
      </c>
    </row>
    <row r="57" spans="1:40">
      <c r="A57" t="s">
        <v>531</v>
      </c>
      <c r="B57" t="s">
        <v>134</v>
      </c>
      <c r="C57" t="s">
        <v>32</v>
      </c>
      <c r="D57" t="s">
        <v>33</v>
      </c>
      <c r="E57" t="s">
        <v>34</v>
      </c>
      <c r="F57" t="s">
        <v>35</v>
      </c>
      <c r="G57" t="s">
        <v>36</v>
      </c>
      <c r="H57" t="str">
        <f t="shared" si="1"/>
        <v>Apple Juice</v>
      </c>
      <c r="I57" t="s">
        <v>169</v>
      </c>
      <c r="J57" t="s">
        <v>165</v>
      </c>
      <c r="K57" t="s">
        <v>170</v>
      </c>
      <c r="L57">
        <v>3.9</v>
      </c>
      <c r="M57" t="s">
        <v>37</v>
      </c>
      <c r="N57" t="s">
        <v>33</v>
      </c>
      <c r="O57" s="5">
        <v>58</v>
      </c>
      <c r="P57" s="2" t="s">
        <v>33</v>
      </c>
      <c r="Q57" t="s">
        <v>38</v>
      </c>
      <c r="R57" t="s">
        <v>39</v>
      </c>
      <c r="S57" t="s">
        <v>40</v>
      </c>
      <c r="T57" t="s">
        <v>88</v>
      </c>
      <c r="U57" t="s">
        <v>42</v>
      </c>
      <c r="V57">
        <v>24</v>
      </c>
      <c r="W57" t="s">
        <v>43</v>
      </c>
      <c r="X57">
        <v>12</v>
      </c>
      <c r="Y57" t="s">
        <v>76</v>
      </c>
      <c r="Z57" t="s">
        <v>45</v>
      </c>
      <c r="AA57" t="s">
        <v>46</v>
      </c>
      <c r="AB57">
        <v>5</v>
      </c>
      <c r="AC57" t="s">
        <v>33</v>
      </c>
      <c r="AD57" t="s">
        <v>63</v>
      </c>
      <c r="AE57" s="2">
        <v>1.9</v>
      </c>
      <c r="AF57" s="2">
        <f>LOG(Tabel425[[#This Row],[d_value_min]])</f>
        <v>0.27875360095282892</v>
      </c>
      <c r="AG57" t="s">
        <v>33</v>
      </c>
      <c r="AH57" t="s">
        <v>33</v>
      </c>
      <c r="AI57">
        <v>5.6</v>
      </c>
      <c r="AJ57" t="s">
        <v>135</v>
      </c>
      <c r="AK57">
        <v>2001</v>
      </c>
      <c r="AL57" t="s">
        <v>136</v>
      </c>
      <c r="AM57" t="s">
        <v>49</v>
      </c>
      <c r="AN57" t="s">
        <v>139</v>
      </c>
    </row>
    <row r="58" spans="1:40">
      <c r="A58" t="s">
        <v>531</v>
      </c>
      <c r="B58" t="s">
        <v>134</v>
      </c>
      <c r="C58" t="s">
        <v>32</v>
      </c>
      <c r="D58" t="s">
        <v>33</v>
      </c>
      <c r="E58" t="s">
        <v>34</v>
      </c>
      <c r="F58" t="s">
        <v>35</v>
      </c>
      <c r="G58" t="s">
        <v>36</v>
      </c>
      <c r="H58" t="str">
        <f t="shared" si="1"/>
        <v>Apple Juice</v>
      </c>
      <c r="I58" t="s">
        <v>169</v>
      </c>
      <c r="J58" t="s">
        <v>165</v>
      </c>
      <c r="K58" t="s">
        <v>170</v>
      </c>
      <c r="L58">
        <v>3.9</v>
      </c>
      <c r="M58" t="s">
        <v>37</v>
      </c>
      <c r="N58" t="s">
        <v>33</v>
      </c>
      <c r="O58" s="5">
        <v>58</v>
      </c>
      <c r="P58" s="2" t="s">
        <v>33</v>
      </c>
      <c r="Q58" t="s">
        <v>38</v>
      </c>
      <c r="R58" t="s">
        <v>39</v>
      </c>
      <c r="S58" t="s">
        <v>40</v>
      </c>
      <c r="T58" t="s">
        <v>88</v>
      </c>
      <c r="U58" t="s">
        <v>42</v>
      </c>
      <c r="V58">
        <v>24</v>
      </c>
      <c r="W58" t="s">
        <v>43</v>
      </c>
      <c r="X58">
        <v>12</v>
      </c>
      <c r="Y58" t="s">
        <v>76</v>
      </c>
      <c r="Z58" t="s">
        <v>45</v>
      </c>
      <c r="AA58" t="s">
        <v>46</v>
      </c>
      <c r="AB58">
        <v>5</v>
      </c>
      <c r="AC58" t="s">
        <v>33</v>
      </c>
      <c r="AD58" t="s">
        <v>63</v>
      </c>
      <c r="AE58" s="2">
        <v>3.5</v>
      </c>
      <c r="AF58" s="2">
        <f>LOG(Tabel425[[#This Row],[d_value_min]])</f>
        <v>0.54406804435027567</v>
      </c>
      <c r="AG58" t="s">
        <v>33</v>
      </c>
      <c r="AH58" t="s">
        <v>33</v>
      </c>
      <c r="AI58">
        <v>5.9</v>
      </c>
      <c r="AJ58" t="s">
        <v>135</v>
      </c>
      <c r="AK58">
        <v>2001</v>
      </c>
      <c r="AL58" t="s">
        <v>136</v>
      </c>
      <c r="AM58" t="s">
        <v>49</v>
      </c>
      <c r="AN58" t="s">
        <v>140</v>
      </c>
    </row>
    <row r="59" spans="1:40">
      <c r="A59" t="s">
        <v>531</v>
      </c>
      <c r="B59" t="s">
        <v>134</v>
      </c>
      <c r="C59" t="s">
        <v>32</v>
      </c>
      <c r="D59" t="s">
        <v>33</v>
      </c>
      <c r="E59" t="s">
        <v>34</v>
      </c>
      <c r="F59" t="s">
        <v>141</v>
      </c>
      <c r="G59" t="s">
        <v>36</v>
      </c>
      <c r="H59" t="str">
        <f t="shared" si="1"/>
        <v>Grape Juice</v>
      </c>
      <c r="I59" t="s">
        <v>169</v>
      </c>
      <c r="J59" t="s">
        <v>165</v>
      </c>
      <c r="K59" t="s">
        <v>170</v>
      </c>
      <c r="L59">
        <v>3.9</v>
      </c>
      <c r="M59" t="s">
        <v>37</v>
      </c>
      <c r="N59" t="s">
        <v>33</v>
      </c>
      <c r="O59" s="5">
        <v>58</v>
      </c>
      <c r="P59" s="2" t="s">
        <v>33</v>
      </c>
      <c r="Q59" t="s">
        <v>38</v>
      </c>
      <c r="R59" t="s">
        <v>39</v>
      </c>
      <c r="S59" t="s">
        <v>40</v>
      </c>
      <c r="T59" t="s">
        <v>88</v>
      </c>
      <c r="U59" t="s">
        <v>42</v>
      </c>
      <c r="V59">
        <v>24</v>
      </c>
      <c r="W59" t="s">
        <v>43</v>
      </c>
      <c r="X59">
        <v>12</v>
      </c>
      <c r="Y59" t="s">
        <v>76</v>
      </c>
      <c r="Z59" t="s">
        <v>45</v>
      </c>
      <c r="AA59" t="s">
        <v>46</v>
      </c>
      <c r="AB59">
        <v>5</v>
      </c>
      <c r="AC59" t="s">
        <v>33</v>
      </c>
      <c r="AD59" t="s">
        <v>63</v>
      </c>
      <c r="AE59" s="2">
        <v>1.6</v>
      </c>
      <c r="AF59" s="2">
        <f>LOG(Tabel425[[#This Row],[d_value_min]])</f>
        <v>0.20411998265592479</v>
      </c>
      <c r="AG59" t="s">
        <v>33</v>
      </c>
      <c r="AH59" t="s">
        <v>33</v>
      </c>
      <c r="AI59">
        <v>5.3</v>
      </c>
      <c r="AJ59" t="s">
        <v>135</v>
      </c>
      <c r="AK59">
        <v>2001</v>
      </c>
      <c r="AL59" t="s">
        <v>136</v>
      </c>
      <c r="AM59" t="s">
        <v>49</v>
      </c>
      <c r="AN59" t="s">
        <v>142</v>
      </c>
    </row>
    <row r="60" spans="1:40">
      <c r="A60" t="s">
        <v>531</v>
      </c>
      <c r="B60" t="s">
        <v>134</v>
      </c>
      <c r="C60" t="s">
        <v>32</v>
      </c>
      <c r="D60" t="s">
        <v>33</v>
      </c>
      <c r="E60" t="s">
        <v>34</v>
      </c>
      <c r="F60" t="s">
        <v>141</v>
      </c>
      <c r="G60" t="s">
        <v>36</v>
      </c>
      <c r="H60" t="str">
        <f t="shared" si="1"/>
        <v>Grape Juice</v>
      </c>
      <c r="I60" t="s">
        <v>169</v>
      </c>
      <c r="J60" t="s">
        <v>165</v>
      </c>
      <c r="K60" t="s">
        <v>170</v>
      </c>
      <c r="L60">
        <v>3.9</v>
      </c>
      <c r="M60" t="s">
        <v>37</v>
      </c>
      <c r="N60" t="s">
        <v>33</v>
      </c>
      <c r="O60" s="5">
        <v>58</v>
      </c>
      <c r="P60" s="2" t="s">
        <v>33</v>
      </c>
      <c r="Q60" t="s">
        <v>38</v>
      </c>
      <c r="R60" t="s">
        <v>39</v>
      </c>
      <c r="S60" t="s">
        <v>40</v>
      </c>
      <c r="T60" t="s">
        <v>88</v>
      </c>
      <c r="U60" t="s">
        <v>42</v>
      </c>
      <c r="V60">
        <v>24</v>
      </c>
      <c r="W60" t="s">
        <v>43</v>
      </c>
      <c r="X60">
        <v>12</v>
      </c>
      <c r="Y60" t="s">
        <v>76</v>
      </c>
      <c r="Z60" t="s">
        <v>45</v>
      </c>
      <c r="AA60" t="s">
        <v>46</v>
      </c>
      <c r="AB60">
        <v>5</v>
      </c>
      <c r="AC60" t="s">
        <v>33</v>
      </c>
      <c r="AD60" t="s">
        <v>63</v>
      </c>
      <c r="AE60" s="2">
        <v>2.7</v>
      </c>
      <c r="AF60" s="2">
        <f>LOG(Tabel425[[#This Row],[d_value_min]])</f>
        <v>0.43136376415898736</v>
      </c>
      <c r="AG60" t="s">
        <v>33</v>
      </c>
      <c r="AH60" t="s">
        <v>33</v>
      </c>
      <c r="AI60">
        <v>5.7</v>
      </c>
      <c r="AJ60" t="s">
        <v>135</v>
      </c>
      <c r="AK60">
        <v>2001</v>
      </c>
      <c r="AL60" t="s">
        <v>136</v>
      </c>
      <c r="AM60" t="s">
        <v>49</v>
      </c>
      <c r="AN60" t="s">
        <v>143</v>
      </c>
    </row>
    <row r="61" spans="1:40">
      <c r="A61" t="s">
        <v>531</v>
      </c>
      <c r="B61" t="s">
        <v>134</v>
      </c>
      <c r="C61" t="s">
        <v>32</v>
      </c>
      <c r="D61" t="s">
        <v>33</v>
      </c>
      <c r="E61" t="s">
        <v>34</v>
      </c>
      <c r="F61" t="s">
        <v>62</v>
      </c>
      <c r="G61" t="s">
        <v>36</v>
      </c>
      <c r="H61" t="str">
        <f t="shared" si="1"/>
        <v>Orange Juice</v>
      </c>
      <c r="I61" t="s">
        <v>169</v>
      </c>
      <c r="J61" t="s">
        <v>165</v>
      </c>
      <c r="K61" t="s">
        <v>170</v>
      </c>
      <c r="L61">
        <v>3.9</v>
      </c>
      <c r="M61" t="s">
        <v>37</v>
      </c>
      <c r="N61" t="s">
        <v>33</v>
      </c>
      <c r="O61" s="5">
        <v>56</v>
      </c>
      <c r="P61" s="2" t="s">
        <v>33</v>
      </c>
      <c r="Q61" t="s">
        <v>38</v>
      </c>
      <c r="R61" t="s">
        <v>39</v>
      </c>
      <c r="S61" t="s">
        <v>40</v>
      </c>
      <c r="T61" t="s">
        <v>88</v>
      </c>
      <c r="U61" t="s">
        <v>42</v>
      </c>
      <c r="V61">
        <v>24</v>
      </c>
      <c r="W61" t="s">
        <v>43</v>
      </c>
      <c r="X61">
        <v>12</v>
      </c>
      <c r="Y61" t="s">
        <v>76</v>
      </c>
      <c r="Z61" t="s">
        <v>45</v>
      </c>
      <c r="AA61" t="s">
        <v>46</v>
      </c>
      <c r="AB61">
        <v>5</v>
      </c>
      <c r="AC61" t="s">
        <v>33</v>
      </c>
      <c r="AD61" t="s">
        <v>63</v>
      </c>
      <c r="AE61" s="2">
        <v>7.5</v>
      </c>
      <c r="AF61" s="2">
        <f>LOG(Tabel425[[#This Row],[d_value_min]])</f>
        <v>0.87506126339170009</v>
      </c>
      <c r="AG61" t="s">
        <v>33</v>
      </c>
      <c r="AH61" t="s">
        <v>33</v>
      </c>
      <c r="AI61">
        <v>4.8</v>
      </c>
      <c r="AJ61" t="s">
        <v>135</v>
      </c>
      <c r="AK61">
        <v>2001</v>
      </c>
      <c r="AL61" t="s">
        <v>136</v>
      </c>
      <c r="AM61" t="s">
        <v>49</v>
      </c>
      <c r="AN61" t="s">
        <v>137</v>
      </c>
    </row>
    <row r="62" spans="1:40">
      <c r="A62" t="s">
        <v>531</v>
      </c>
      <c r="B62" t="s">
        <v>134</v>
      </c>
      <c r="C62" t="s">
        <v>32</v>
      </c>
      <c r="D62" t="s">
        <v>33</v>
      </c>
      <c r="E62" t="s">
        <v>34</v>
      </c>
      <c r="F62" t="s">
        <v>62</v>
      </c>
      <c r="G62" t="s">
        <v>36</v>
      </c>
      <c r="H62" t="str">
        <f t="shared" si="1"/>
        <v>Orange Juice</v>
      </c>
      <c r="I62" t="s">
        <v>169</v>
      </c>
      <c r="J62" t="s">
        <v>165</v>
      </c>
      <c r="K62" t="s">
        <v>170</v>
      </c>
      <c r="L62">
        <v>3.9</v>
      </c>
      <c r="M62" t="s">
        <v>37</v>
      </c>
      <c r="N62" t="s">
        <v>33</v>
      </c>
      <c r="O62" s="5">
        <v>56</v>
      </c>
      <c r="P62" s="2" t="s">
        <v>33</v>
      </c>
      <c r="Q62" t="s">
        <v>38</v>
      </c>
      <c r="R62" t="s">
        <v>39</v>
      </c>
      <c r="S62" t="s">
        <v>40</v>
      </c>
      <c r="T62" t="s">
        <v>88</v>
      </c>
      <c r="U62" t="s">
        <v>42</v>
      </c>
      <c r="V62">
        <v>24</v>
      </c>
      <c r="W62" t="s">
        <v>43</v>
      </c>
      <c r="X62">
        <v>12</v>
      </c>
      <c r="Y62" t="s">
        <v>76</v>
      </c>
      <c r="Z62" t="s">
        <v>45</v>
      </c>
      <c r="AA62" t="s">
        <v>46</v>
      </c>
      <c r="AB62">
        <v>5</v>
      </c>
      <c r="AC62" t="s">
        <v>33</v>
      </c>
      <c r="AD62" t="s">
        <v>63</v>
      </c>
      <c r="AE62" s="2">
        <v>11</v>
      </c>
      <c r="AF62" s="2">
        <f>LOG(Tabel425[[#This Row],[d_value_min]])</f>
        <v>1.0413926851582251</v>
      </c>
      <c r="AG62" t="s">
        <v>33</v>
      </c>
      <c r="AH62" t="s">
        <v>33</v>
      </c>
      <c r="AI62">
        <v>4.9000000000000004</v>
      </c>
      <c r="AJ62" t="s">
        <v>135</v>
      </c>
      <c r="AK62">
        <v>2001</v>
      </c>
      <c r="AL62" t="s">
        <v>136</v>
      </c>
      <c r="AM62" t="s">
        <v>49</v>
      </c>
      <c r="AN62" t="s">
        <v>138</v>
      </c>
    </row>
    <row r="63" spans="1:40">
      <c r="A63" t="s">
        <v>531</v>
      </c>
      <c r="B63" t="s">
        <v>134</v>
      </c>
      <c r="C63" t="s">
        <v>32</v>
      </c>
      <c r="D63" t="s">
        <v>33</v>
      </c>
      <c r="E63" t="s">
        <v>34</v>
      </c>
      <c r="F63" t="s">
        <v>35</v>
      </c>
      <c r="G63" t="s">
        <v>36</v>
      </c>
      <c r="H63" t="str">
        <f t="shared" si="1"/>
        <v>Apple Juice</v>
      </c>
      <c r="I63" t="s">
        <v>169</v>
      </c>
      <c r="J63" t="s">
        <v>165</v>
      </c>
      <c r="K63" t="s">
        <v>170</v>
      </c>
      <c r="L63">
        <v>3.9</v>
      </c>
      <c r="M63" t="s">
        <v>37</v>
      </c>
      <c r="N63" t="s">
        <v>33</v>
      </c>
      <c r="O63" s="5">
        <v>56</v>
      </c>
      <c r="P63" s="2" t="s">
        <v>33</v>
      </c>
      <c r="Q63" t="s">
        <v>38</v>
      </c>
      <c r="R63" t="s">
        <v>39</v>
      </c>
      <c r="S63" t="s">
        <v>40</v>
      </c>
      <c r="T63" t="s">
        <v>88</v>
      </c>
      <c r="U63" t="s">
        <v>42</v>
      </c>
      <c r="V63">
        <v>24</v>
      </c>
      <c r="W63" t="s">
        <v>43</v>
      </c>
      <c r="X63">
        <v>12</v>
      </c>
      <c r="Y63" t="s">
        <v>76</v>
      </c>
      <c r="Z63" t="s">
        <v>45</v>
      </c>
      <c r="AA63" t="s">
        <v>46</v>
      </c>
      <c r="AB63">
        <v>5</v>
      </c>
      <c r="AC63" t="s">
        <v>33</v>
      </c>
      <c r="AD63" t="s">
        <v>63</v>
      </c>
      <c r="AE63" s="2">
        <v>4.0999999999999996</v>
      </c>
      <c r="AF63" s="2">
        <f>LOG(Tabel425[[#This Row],[d_value_min]])</f>
        <v>0.61278385671973545</v>
      </c>
      <c r="AG63" t="s">
        <v>33</v>
      </c>
      <c r="AH63" t="s">
        <v>33</v>
      </c>
      <c r="AI63">
        <v>5.6</v>
      </c>
      <c r="AJ63" t="s">
        <v>135</v>
      </c>
      <c r="AK63">
        <v>2001</v>
      </c>
      <c r="AL63" t="s">
        <v>136</v>
      </c>
      <c r="AM63" t="s">
        <v>49</v>
      </c>
      <c r="AN63" t="s">
        <v>139</v>
      </c>
    </row>
    <row r="64" spans="1:40">
      <c r="A64" t="s">
        <v>531</v>
      </c>
      <c r="B64" t="s">
        <v>134</v>
      </c>
      <c r="C64" t="s">
        <v>32</v>
      </c>
      <c r="D64" t="s">
        <v>33</v>
      </c>
      <c r="E64" t="s">
        <v>34</v>
      </c>
      <c r="F64" t="s">
        <v>35</v>
      </c>
      <c r="G64" t="s">
        <v>36</v>
      </c>
      <c r="H64" t="str">
        <f t="shared" si="1"/>
        <v>Apple Juice</v>
      </c>
      <c r="I64" t="s">
        <v>169</v>
      </c>
      <c r="J64" t="s">
        <v>165</v>
      </c>
      <c r="K64" t="s">
        <v>170</v>
      </c>
      <c r="L64">
        <v>3.9</v>
      </c>
      <c r="M64" t="s">
        <v>37</v>
      </c>
      <c r="N64" t="s">
        <v>33</v>
      </c>
      <c r="O64" s="5">
        <v>56</v>
      </c>
      <c r="P64" s="2" t="s">
        <v>33</v>
      </c>
      <c r="Q64" t="s">
        <v>38</v>
      </c>
      <c r="R64" t="s">
        <v>39</v>
      </c>
      <c r="S64" t="s">
        <v>40</v>
      </c>
      <c r="T64" t="s">
        <v>88</v>
      </c>
      <c r="U64" t="s">
        <v>42</v>
      </c>
      <c r="V64">
        <v>24</v>
      </c>
      <c r="W64" t="s">
        <v>43</v>
      </c>
      <c r="X64">
        <v>12</v>
      </c>
      <c r="Y64" t="s">
        <v>76</v>
      </c>
      <c r="Z64" t="s">
        <v>45</v>
      </c>
      <c r="AA64" t="s">
        <v>46</v>
      </c>
      <c r="AB64">
        <v>5</v>
      </c>
      <c r="AC64" t="s">
        <v>33</v>
      </c>
      <c r="AD64" t="s">
        <v>63</v>
      </c>
      <c r="AE64" s="2">
        <v>7</v>
      </c>
      <c r="AF64" s="2">
        <f>LOG(Tabel425[[#This Row],[d_value_min]])</f>
        <v>0.84509804001425681</v>
      </c>
      <c r="AG64" t="s">
        <v>33</v>
      </c>
      <c r="AH64" t="s">
        <v>33</v>
      </c>
      <c r="AI64">
        <v>5.9</v>
      </c>
      <c r="AJ64" t="s">
        <v>135</v>
      </c>
      <c r="AK64">
        <v>2001</v>
      </c>
      <c r="AL64" t="s">
        <v>136</v>
      </c>
      <c r="AM64" t="s">
        <v>49</v>
      </c>
      <c r="AN64" t="s">
        <v>140</v>
      </c>
    </row>
    <row r="65" spans="1:40">
      <c r="A65" t="s">
        <v>531</v>
      </c>
      <c r="B65" t="s">
        <v>134</v>
      </c>
      <c r="C65" t="s">
        <v>32</v>
      </c>
      <c r="D65" t="s">
        <v>33</v>
      </c>
      <c r="E65" t="s">
        <v>34</v>
      </c>
      <c r="F65" t="s">
        <v>141</v>
      </c>
      <c r="G65" t="s">
        <v>36</v>
      </c>
      <c r="H65" t="str">
        <f t="shared" si="1"/>
        <v>Grape Juice</v>
      </c>
      <c r="I65" t="s">
        <v>169</v>
      </c>
      <c r="J65" t="s">
        <v>165</v>
      </c>
      <c r="K65" t="s">
        <v>170</v>
      </c>
      <c r="L65">
        <v>3.9</v>
      </c>
      <c r="M65" t="s">
        <v>37</v>
      </c>
      <c r="N65" t="s">
        <v>33</v>
      </c>
      <c r="O65" s="5">
        <v>56</v>
      </c>
      <c r="P65" s="2" t="s">
        <v>33</v>
      </c>
      <c r="Q65" t="s">
        <v>38</v>
      </c>
      <c r="R65" t="s">
        <v>39</v>
      </c>
      <c r="S65" t="s">
        <v>40</v>
      </c>
      <c r="T65" t="s">
        <v>88</v>
      </c>
      <c r="U65" t="s">
        <v>42</v>
      </c>
      <c r="V65">
        <v>24</v>
      </c>
      <c r="W65" t="s">
        <v>43</v>
      </c>
      <c r="X65">
        <v>12</v>
      </c>
      <c r="Y65" t="s">
        <v>76</v>
      </c>
      <c r="Z65" t="s">
        <v>45</v>
      </c>
      <c r="AA65" t="s">
        <v>46</v>
      </c>
      <c r="AB65">
        <v>5</v>
      </c>
      <c r="AC65" t="s">
        <v>33</v>
      </c>
      <c r="AD65" t="s">
        <v>63</v>
      </c>
      <c r="AE65" s="2">
        <v>4</v>
      </c>
      <c r="AF65" s="2">
        <f>LOG(Tabel425[[#This Row],[d_value_min]])</f>
        <v>0.6020599913279624</v>
      </c>
      <c r="AG65" t="s">
        <v>33</v>
      </c>
      <c r="AH65" t="s">
        <v>33</v>
      </c>
      <c r="AI65">
        <v>5.3</v>
      </c>
      <c r="AJ65" t="s">
        <v>135</v>
      </c>
      <c r="AK65">
        <v>2001</v>
      </c>
      <c r="AL65" t="s">
        <v>136</v>
      </c>
      <c r="AM65" t="s">
        <v>49</v>
      </c>
      <c r="AN65" t="s">
        <v>142</v>
      </c>
    </row>
    <row r="66" spans="1:40">
      <c r="A66" t="s">
        <v>531</v>
      </c>
      <c r="B66" t="s">
        <v>134</v>
      </c>
      <c r="C66" t="s">
        <v>32</v>
      </c>
      <c r="D66" t="s">
        <v>33</v>
      </c>
      <c r="E66" t="s">
        <v>34</v>
      </c>
      <c r="F66" t="s">
        <v>141</v>
      </c>
      <c r="G66" t="s">
        <v>36</v>
      </c>
      <c r="H66" t="str">
        <f t="shared" si="1"/>
        <v>Grape Juice</v>
      </c>
      <c r="I66" t="s">
        <v>169</v>
      </c>
      <c r="J66" t="s">
        <v>165</v>
      </c>
      <c r="K66" t="s">
        <v>170</v>
      </c>
      <c r="L66">
        <v>3.9</v>
      </c>
      <c r="M66" t="s">
        <v>37</v>
      </c>
      <c r="N66" t="s">
        <v>33</v>
      </c>
      <c r="O66" s="5">
        <v>56</v>
      </c>
      <c r="P66" s="2" t="s">
        <v>33</v>
      </c>
      <c r="Q66" t="s">
        <v>38</v>
      </c>
      <c r="R66" t="s">
        <v>39</v>
      </c>
      <c r="S66" t="s">
        <v>40</v>
      </c>
      <c r="T66" t="s">
        <v>88</v>
      </c>
      <c r="U66" t="s">
        <v>42</v>
      </c>
      <c r="V66">
        <v>24</v>
      </c>
      <c r="W66" t="s">
        <v>43</v>
      </c>
      <c r="X66">
        <v>12</v>
      </c>
      <c r="Y66" t="s">
        <v>76</v>
      </c>
      <c r="Z66" t="s">
        <v>45</v>
      </c>
      <c r="AA66" t="s">
        <v>46</v>
      </c>
      <c r="AB66">
        <v>5</v>
      </c>
      <c r="AC66" t="s">
        <v>33</v>
      </c>
      <c r="AD66" t="s">
        <v>63</v>
      </c>
      <c r="AE66" s="2">
        <v>6.1</v>
      </c>
      <c r="AF66" s="2">
        <f>LOG(Tabel425[[#This Row],[d_value_min]])</f>
        <v>0.78532983501076703</v>
      </c>
      <c r="AG66" t="s">
        <v>33</v>
      </c>
      <c r="AH66" t="s">
        <v>33</v>
      </c>
      <c r="AI66">
        <v>5.7</v>
      </c>
      <c r="AJ66" t="s">
        <v>135</v>
      </c>
      <c r="AK66">
        <v>2001</v>
      </c>
      <c r="AL66" t="s">
        <v>136</v>
      </c>
      <c r="AM66" t="s">
        <v>49</v>
      </c>
      <c r="AN66" t="s">
        <v>143</v>
      </c>
    </row>
    <row r="67" spans="1:40">
      <c r="A67" t="s">
        <v>531</v>
      </c>
      <c r="B67" t="s">
        <v>144</v>
      </c>
      <c r="C67" t="s">
        <v>32</v>
      </c>
      <c r="D67" t="s">
        <v>33</v>
      </c>
      <c r="E67" t="s">
        <v>34</v>
      </c>
      <c r="F67" t="s">
        <v>35</v>
      </c>
      <c r="G67" t="s">
        <v>36</v>
      </c>
      <c r="H67" t="str">
        <f t="shared" si="1"/>
        <v>Apple Juice</v>
      </c>
      <c r="I67" t="s">
        <v>169</v>
      </c>
      <c r="J67" t="s">
        <v>165</v>
      </c>
      <c r="K67" t="s">
        <v>170</v>
      </c>
      <c r="L67">
        <v>3.4</v>
      </c>
      <c r="M67" t="s">
        <v>37</v>
      </c>
      <c r="N67" t="s">
        <v>33</v>
      </c>
      <c r="O67">
        <v>61</v>
      </c>
      <c r="P67" t="s">
        <v>33</v>
      </c>
      <c r="Q67" t="s">
        <v>38</v>
      </c>
      <c r="R67" t="s">
        <v>39</v>
      </c>
      <c r="S67" t="s">
        <v>40</v>
      </c>
      <c r="T67" t="s">
        <v>145</v>
      </c>
      <c r="U67" t="s">
        <v>42</v>
      </c>
      <c r="V67">
        <v>24</v>
      </c>
      <c r="W67" t="s">
        <v>43</v>
      </c>
      <c r="X67">
        <v>48</v>
      </c>
      <c r="Y67" t="s">
        <v>57</v>
      </c>
      <c r="Z67" t="s">
        <v>45</v>
      </c>
      <c r="AA67" t="s">
        <v>46</v>
      </c>
      <c r="AB67">
        <v>6</v>
      </c>
      <c r="AC67" t="s">
        <v>33</v>
      </c>
      <c r="AD67" t="s">
        <v>34</v>
      </c>
      <c r="AE67">
        <v>0.44</v>
      </c>
      <c r="AF67" s="2">
        <f>LOG(Tabel425[[#This Row],[d_value_min]])</f>
        <v>-0.35654732351381258</v>
      </c>
      <c r="AG67" t="s">
        <v>33</v>
      </c>
      <c r="AH67" t="s">
        <v>33</v>
      </c>
      <c r="AI67" t="s">
        <v>33</v>
      </c>
      <c r="AJ67" t="s">
        <v>146</v>
      </c>
      <c r="AK67">
        <v>1998</v>
      </c>
      <c r="AL67" t="s">
        <v>147</v>
      </c>
      <c r="AM67" t="s">
        <v>49</v>
      </c>
      <c r="AN67" t="s">
        <v>33</v>
      </c>
    </row>
    <row r="68" spans="1:40">
      <c r="A68" t="s">
        <v>531</v>
      </c>
      <c r="B68" t="s">
        <v>144</v>
      </c>
      <c r="C68" t="s">
        <v>32</v>
      </c>
      <c r="D68" t="s">
        <v>33</v>
      </c>
      <c r="E68" t="s">
        <v>34</v>
      </c>
      <c r="F68" t="s">
        <v>35</v>
      </c>
      <c r="G68" t="s">
        <v>36</v>
      </c>
      <c r="H68" t="str">
        <f t="shared" si="1"/>
        <v>Apple Juice</v>
      </c>
      <c r="I68" t="s">
        <v>169</v>
      </c>
      <c r="J68" t="s">
        <v>165</v>
      </c>
      <c r="K68" t="s">
        <v>170</v>
      </c>
      <c r="L68">
        <v>3.4</v>
      </c>
      <c r="M68" t="s">
        <v>37</v>
      </c>
      <c r="N68" t="s">
        <v>33</v>
      </c>
      <c r="O68">
        <v>61</v>
      </c>
      <c r="P68" t="s">
        <v>33</v>
      </c>
      <c r="Q68" t="s">
        <v>38</v>
      </c>
      <c r="R68" t="s">
        <v>39</v>
      </c>
      <c r="S68" t="s">
        <v>40</v>
      </c>
      <c r="T68" t="s">
        <v>148</v>
      </c>
      <c r="U68" t="s">
        <v>42</v>
      </c>
      <c r="V68">
        <v>24</v>
      </c>
      <c r="W68" t="s">
        <v>43</v>
      </c>
      <c r="X68">
        <v>48</v>
      </c>
      <c r="Y68" t="s">
        <v>57</v>
      </c>
      <c r="Z68" t="s">
        <v>45</v>
      </c>
      <c r="AA68" t="s">
        <v>46</v>
      </c>
      <c r="AB68">
        <v>6</v>
      </c>
      <c r="AC68" t="s">
        <v>33</v>
      </c>
      <c r="AD68" t="s">
        <v>34</v>
      </c>
      <c r="AE68">
        <v>0.62</v>
      </c>
      <c r="AF68" s="2">
        <f>LOG(Tabel425[[#This Row],[d_value_min]])</f>
        <v>-0.20760831050174613</v>
      </c>
      <c r="AG68" t="s">
        <v>33</v>
      </c>
      <c r="AH68" t="s">
        <v>33</v>
      </c>
      <c r="AI68" t="s">
        <v>33</v>
      </c>
      <c r="AJ68" t="s">
        <v>146</v>
      </c>
      <c r="AK68">
        <v>1998</v>
      </c>
      <c r="AL68" t="s">
        <v>147</v>
      </c>
      <c r="AM68" t="s">
        <v>49</v>
      </c>
      <c r="AN68" t="s">
        <v>33</v>
      </c>
    </row>
    <row r="69" spans="1:40">
      <c r="A69" t="s">
        <v>531</v>
      </c>
      <c r="B69" t="s">
        <v>144</v>
      </c>
      <c r="C69" t="s">
        <v>32</v>
      </c>
      <c r="D69" t="s">
        <v>33</v>
      </c>
      <c r="E69" t="s">
        <v>34</v>
      </c>
      <c r="F69" t="s">
        <v>35</v>
      </c>
      <c r="G69" t="s">
        <v>53</v>
      </c>
      <c r="H69" t="str">
        <f t="shared" si="1"/>
        <v>Apple Cider</v>
      </c>
      <c r="I69" t="s">
        <v>169</v>
      </c>
      <c r="L69">
        <v>3.4</v>
      </c>
      <c r="M69" t="s">
        <v>54</v>
      </c>
      <c r="N69" t="s">
        <v>33</v>
      </c>
      <c r="O69">
        <v>61</v>
      </c>
      <c r="P69" t="s">
        <v>33</v>
      </c>
      <c r="Q69" t="s">
        <v>38</v>
      </c>
      <c r="R69" t="s">
        <v>39</v>
      </c>
      <c r="S69" t="s">
        <v>40</v>
      </c>
      <c r="T69" t="s">
        <v>145</v>
      </c>
      <c r="U69" t="s">
        <v>42</v>
      </c>
      <c r="V69">
        <v>24</v>
      </c>
      <c r="W69" t="s">
        <v>43</v>
      </c>
      <c r="X69">
        <v>48</v>
      </c>
      <c r="Y69" t="s">
        <v>57</v>
      </c>
      <c r="Z69" t="s">
        <v>45</v>
      </c>
      <c r="AA69" t="s">
        <v>46</v>
      </c>
      <c r="AB69">
        <v>6</v>
      </c>
      <c r="AC69" t="s">
        <v>33</v>
      </c>
      <c r="AD69" t="s">
        <v>34</v>
      </c>
      <c r="AE69">
        <v>0.36</v>
      </c>
      <c r="AF69" s="2">
        <f>LOG(Tabel425[[#This Row],[d_value_min]])</f>
        <v>-0.44369749923271273</v>
      </c>
      <c r="AG69" t="s">
        <v>33</v>
      </c>
      <c r="AH69" t="s">
        <v>33</v>
      </c>
      <c r="AI69" t="s">
        <v>33</v>
      </c>
      <c r="AJ69" t="s">
        <v>146</v>
      </c>
      <c r="AK69">
        <v>1998</v>
      </c>
      <c r="AL69" t="s">
        <v>147</v>
      </c>
      <c r="AM69" t="s">
        <v>49</v>
      </c>
      <c r="AN69" t="s">
        <v>33</v>
      </c>
    </row>
    <row r="70" spans="1:40">
      <c r="A70" t="s">
        <v>531</v>
      </c>
      <c r="B70" t="s">
        <v>144</v>
      </c>
      <c r="C70" t="s">
        <v>32</v>
      </c>
      <c r="D70" t="s">
        <v>33</v>
      </c>
      <c r="E70" t="s">
        <v>34</v>
      </c>
      <c r="F70" t="s">
        <v>35</v>
      </c>
      <c r="G70" t="s">
        <v>53</v>
      </c>
      <c r="H70" t="str">
        <f t="shared" ref="H70:H83" si="2">F70&amp;" "&amp;G70</f>
        <v>Apple Cider</v>
      </c>
      <c r="I70" t="s">
        <v>169</v>
      </c>
      <c r="L70">
        <v>3.4</v>
      </c>
      <c r="M70" t="s">
        <v>54</v>
      </c>
      <c r="N70" t="s">
        <v>33</v>
      </c>
      <c r="O70">
        <v>61</v>
      </c>
      <c r="P70" t="s">
        <v>33</v>
      </c>
      <c r="Q70" t="s">
        <v>38</v>
      </c>
      <c r="R70" t="s">
        <v>39</v>
      </c>
      <c r="S70" t="s">
        <v>40</v>
      </c>
      <c r="T70" t="s">
        <v>148</v>
      </c>
      <c r="U70" t="s">
        <v>42</v>
      </c>
      <c r="V70">
        <v>24</v>
      </c>
      <c r="W70" t="s">
        <v>43</v>
      </c>
      <c r="X70">
        <v>48</v>
      </c>
      <c r="Y70" t="s">
        <v>57</v>
      </c>
      <c r="Z70" t="s">
        <v>45</v>
      </c>
      <c r="AA70" t="s">
        <v>46</v>
      </c>
      <c r="AB70">
        <v>6</v>
      </c>
      <c r="AC70" t="s">
        <v>33</v>
      </c>
      <c r="AD70" t="s">
        <v>34</v>
      </c>
      <c r="AE70">
        <v>0.76</v>
      </c>
      <c r="AF70" s="2">
        <f>LOG(Tabel425[[#This Row],[d_value_min]])</f>
        <v>-0.11918640771920865</v>
      </c>
      <c r="AG70" t="s">
        <v>33</v>
      </c>
      <c r="AH70" t="s">
        <v>33</v>
      </c>
      <c r="AI70" t="s">
        <v>33</v>
      </c>
      <c r="AJ70" t="s">
        <v>146</v>
      </c>
      <c r="AK70">
        <v>1998</v>
      </c>
      <c r="AL70" t="s">
        <v>147</v>
      </c>
      <c r="AM70" t="s">
        <v>49</v>
      </c>
      <c r="AN70" t="s">
        <v>33</v>
      </c>
    </row>
    <row r="71" spans="1:40">
      <c r="A71" t="s">
        <v>531</v>
      </c>
      <c r="B71" t="s">
        <v>144</v>
      </c>
      <c r="C71" t="s">
        <v>32</v>
      </c>
      <c r="D71" t="s">
        <v>33</v>
      </c>
      <c r="E71" t="s">
        <v>34</v>
      </c>
      <c r="F71" t="s">
        <v>35</v>
      </c>
      <c r="G71" t="s">
        <v>53</v>
      </c>
      <c r="H71" t="str">
        <f t="shared" si="2"/>
        <v>Apple Cider</v>
      </c>
      <c r="I71" t="s">
        <v>169</v>
      </c>
      <c r="L71">
        <v>3.4</v>
      </c>
      <c r="M71" t="s">
        <v>54</v>
      </c>
      <c r="N71" t="s">
        <v>33</v>
      </c>
      <c r="O71">
        <v>61</v>
      </c>
      <c r="P71" t="s">
        <v>33</v>
      </c>
      <c r="Q71" t="s">
        <v>38</v>
      </c>
      <c r="R71" t="s">
        <v>39</v>
      </c>
      <c r="S71" t="s">
        <v>40</v>
      </c>
      <c r="T71" t="s">
        <v>145</v>
      </c>
      <c r="U71" t="s">
        <v>42</v>
      </c>
      <c r="V71">
        <v>24</v>
      </c>
      <c r="W71" t="s">
        <v>43</v>
      </c>
      <c r="X71">
        <v>48</v>
      </c>
      <c r="Y71" t="s">
        <v>57</v>
      </c>
      <c r="Z71" t="s">
        <v>45</v>
      </c>
      <c r="AA71" t="s">
        <v>46</v>
      </c>
      <c r="AB71">
        <v>6</v>
      </c>
      <c r="AC71" t="s">
        <v>33</v>
      </c>
      <c r="AD71" t="s">
        <v>34</v>
      </c>
      <c r="AE71">
        <v>0.46</v>
      </c>
      <c r="AF71" s="2">
        <f>LOG(Tabel425[[#This Row],[d_value_min]])</f>
        <v>-0.33724216831842591</v>
      </c>
      <c r="AG71" t="s">
        <v>33</v>
      </c>
      <c r="AH71" t="s">
        <v>33</v>
      </c>
      <c r="AI71" t="s">
        <v>33</v>
      </c>
      <c r="AJ71" t="s">
        <v>146</v>
      </c>
      <c r="AK71">
        <v>1998</v>
      </c>
      <c r="AL71" t="s">
        <v>147</v>
      </c>
      <c r="AM71" t="s">
        <v>49</v>
      </c>
      <c r="AN71" t="s">
        <v>149</v>
      </c>
    </row>
    <row r="72" spans="1:40">
      <c r="A72" t="s">
        <v>531</v>
      </c>
      <c r="B72" t="s">
        <v>144</v>
      </c>
      <c r="C72" t="s">
        <v>32</v>
      </c>
      <c r="D72" t="s">
        <v>33</v>
      </c>
      <c r="E72" t="s">
        <v>34</v>
      </c>
      <c r="F72" t="s">
        <v>35</v>
      </c>
      <c r="G72" t="s">
        <v>53</v>
      </c>
      <c r="H72" t="str">
        <f t="shared" si="2"/>
        <v>Apple Cider</v>
      </c>
      <c r="I72" t="s">
        <v>169</v>
      </c>
      <c r="L72">
        <v>3.4</v>
      </c>
      <c r="M72" t="s">
        <v>54</v>
      </c>
      <c r="N72" t="s">
        <v>33</v>
      </c>
      <c r="O72">
        <v>61</v>
      </c>
      <c r="P72" t="s">
        <v>33</v>
      </c>
      <c r="Q72" t="s">
        <v>38</v>
      </c>
      <c r="R72" t="s">
        <v>39</v>
      </c>
      <c r="S72" t="s">
        <v>40</v>
      </c>
      <c r="T72" t="s">
        <v>148</v>
      </c>
      <c r="U72" t="s">
        <v>42</v>
      </c>
      <c r="V72">
        <v>24</v>
      </c>
      <c r="W72" t="s">
        <v>43</v>
      </c>
      <c r="X72">
        <v>48</v>
      </c>
      <c r="Y72" t="s">
        <v>57</v>
      </c>
      <c r="Z72" t="s">
        <v>45</v>
      </c>
      <c r="AA72" t="s">
        <v>46</v>
      </c>
      <c r="AB72">
        <v>6</v>
      </c>
      <c r="AC72" t="s">
        <v>33</v>
      </c>
      <c r="AD72" t="s">
        <v>34</v>
      </c>
      <c r="AE72">
        <v>0.62</v>
      </c>
      <c r="AF72" s="2">
        <f>LOG(Tabel425[[#This Row],[d_value_min]])</f>
        <v>-0.20760831050174613</v>
      </c>
      <c r="AG72" t="s">
        <v>33</v>
      </c>
      <c r="AH72" t="s">
        <v>33</v>
      </c>
      <c r="AI72" t="s">
        <v>33</v>
      </c>
      <c r="AJ72" t="s">
        <v>146</v>
      </c>
      <c r="AK72">
        <v>1998</v>
      </c>
      <c r="AL72" t="s">
        <v>147</v>
      </c>
      <c r="AM72" t="s">
        <v>49</v>
      </c>
      <c r="AN72" t="s">
        <v>149</v>
      </c>
    </row>
    <row r="73" spans="1:40">
      <c r="A73" t="s">
        <v>531</v>
      </c>
      <c r="B73" t="s">
        <v>150</v>
      </c>
      <c r="C73" t="s">
        <v>32</v>
      </c>
      <c r="D73" t="s">
        <v>33</v>
      </c>
      <c r="E73" t="s">
        <v>34</v>
      </c>
      <c r="F73" t="s">
        <v>141</v>
      </c>
      <c r="G73" t="s">
        <v>36</v>
      </c>
      <c r="H73" t="str">
        <f t="shared" si="2"/>
        <v>Grape Juice</v>
      </c>
      <c r="I73" t="s">
        <v>169</v>
      </c>
      <c r="J73" t="s">
        <v>165</v>
      </c>
      <c r="K73" t="s">
        <v>170</v>
      </c>
      <c r="L73">
        <v>3.3</v>
      </c>
      <c r="M73" t="s">
        <v>37</v>
      </c>
      <c r="N73" t="s">
        <v>33</v>
      </c>
      <c r="O73">
        <v>62</v>
      </c>
      <c r="P73" t="s">
        <v>33</v>
      </c>
      <c r="Q73" t="s">
        <v>38</v>
      </c>
      <c r="R73" t="s">
        <v>39</v>
      </c>
      <c r="S73" t="s">
        <v>40</v>
      </c>
      <c r="T73" t="s">
        <v>41</v>
      </c>
      <c r="U73" t="s">
        <v>42</v>
      </c>
      <c r="V73">
        <v>12</v>
      </c>
      <c r="W73" t="s">
        <v>43</v>
      </c>
      <c r="X73" s="3">
        <v>48</v>
      </c>
      <c r="Y73" t="s">
        <v>151</v>
      </c>
      <c r="Z73" t="s">
        <v>128</v>
      </c>
      <c r="AA73" t="s">
        <v>46</v>
      </c>
      <c r="AB73" s="3">
        <v>5.5</v>
      </c>
      <c r="AC73" t="s">
        <v>33</v>
      </c>
      <c r="AD73" t="s">
        <v>63</v>
      </c>
      <c r="AE73">
        <v>1.57</v>
      </c>
      <c r="AF73" s="2">
        <f>LOG(Tabel425[[#This Row],[d_value_min]])</f>
        <v>0.19589965240923377</v>
      </c>
      <c r="AG73" t="s">
        <v>33</v>
      </c>
      <c r="AH73" t="s">
        <v>33</v>
      </c>
      <c r="AI73">
        <v>9.1999999999999993</v>
      </c>
      <c r="AJ73" t="s">
        <v>152</v>
      </c>
      <c r="AK73">
        <v>2006</v>
      </c>
      <c r="AL73" t="s">
        <v>153</v>
      </c>
      <c r="AM73" t="s">
        <v>49</v>
      </c>
      <c r="AN73" t="s">
        <v>154</v>
      </c>
    </row>
    <row r="74" spans="1:40">
      <c r="A74" t="s">
        <v>531</v>
      </c>
      <c r="B74" t="s">
        <v>150</v>
      </c>
      <c r="C74" t="s">
        <v>32</v>
      </c>
      <c r="D74" t="s">
        <v>33</v>
      </c>
      <c r="E74" t="s">
        <v>34</v>
      </c>
      <c r="F74" t="s">
        <v>141</v>
      </c>
      <c r="G74" t="s">
        <v>36</v>
      </c>
      <c r="H74" t="str">
        <f t="shared" si="2"/>
        <v>Grape Juice</v>
      </c>
      <c r="I74" t="s">
        <v>169</v>
      </c>
      <c r="J74" t="s">
        <v>165</v>
      </c>
      <c r="K74" t="s">
        <v>170</v>
      </c>
      <c r="L74">
        <v>3.3</v>
      </c>
      <c r="M74" t="s">
        <v>37</v>
      </c>
      <c r="N74" t="s">
        <v>33</v>
      </c>
      <c r="O74">
        <v>62</v>
      </c>
      <c r="P74" t="s">
        <v>33</v>
      </c>
      <c r="Q74" t="s">
        <v>38</v>
      </c>
      <c r="R74" t="s">
        <v>39</v>
      </c>
      <c r="S74" t="s">
        <v>40</v>
      </c>
      <c r="T74" t="s">
        <v>41</v>
      </c>
      <c r="U74" t="s">
        <v>42</v>
      </c>
      <c r="V74">
        <v>12</v>
      </c>
      <c r="W74" t="s">
        <v>43</v>
      </c>
      <c r="X74" s="3">
        <v>48</v>
      </c>
      <c r="Y74" t="s">
        <v>151</v>
      </c>
      <c r="Z74" t="s">
        <v>128</v>
      </c>
      <c r="AA74" t="s">
        <v>46</v>
      </c>
      <c r="AB74" s="3">
        <v>5.5</v>
      </c>
      <c r="AC74" t="s">
        <v>33</v>
      </c>
      <c r="AD74" t="s">
        <v>63</v>
      </c>
      <c r="AE74">
        <v>0.79</v>
      </c>
      <c r="AF74" s="2">
        <f>LOG(Tabel425[[#This Row],[d_value_min]])</f>
        <v>-0.10237290870955855</v>
      </c>
      <c r="AG74" t="s">
        <v>33</v>
      </c>
      <c r="AH74" t="s">
        <v>33</v>
      </c>
      <c r="AI74">
        <v>7.7</v>
      </c>
      <c r="AJ74" t="s">
        <v>152</v>
      </c>
      <c r="AK74">
        <v>2006</v>
      </c>
      <c r="AL74" t="s">
        <v>153</v>
      </c>
      <c r="AM74" t="s">
        <v>49</v>
      </c>
      <c r="AN74" t="s">
        <v>155</v>
      </c>
    </row>
    <row r="75" spans="1:40">
      <c r="A75" t="s">
        <v>531</v>
      </c>
      <c r="B75" t="s">
        <v>150</v>
      </c>
      <c r="C75" t="s">
        <v>32</v>
      </c>
      <c r="D75" t="s">
        <v>33</v>
      </c>
      <c r="E75" t="s">
        <v>34</v>
      </c>
      <c r="F75" t="s">
        <v>141</v>
      </c>
      <c r="G75" t="s">
        <v>36</v>
      </c>
      <c r="H75" t="str">
        <f t="shared" si="2"/>
        <v>Grape Juice</v>
      </c>
      <c r="I75" t="s">
        <v>169</v>
      </c>
      <c r="J75" t="s">
        <v>165</v>
      </c>
      <c r="K75" t="s">
        <v>170</v>
      </c>
      <c r="L75">
        <v>3.3</v>
      </c>
      <c r="M75" t="s">
        <v>37</v>
      </c>
      <c r="N75" t="s">
        <v>33</v>
      </c>
      <c r="O75">
        <v>60</v>
      </c>
      <c r="P75" t="s">
        <v>33</v>
      </c>
      <c r="Q75" t="s">
        <v>38</v>
      </c>
      <c r="R75" t="s">
        <v>39</v>
      </c>
      <c r="S75" t="s">
        <v>40</v>
      </c>
      <c r="T75" t="s">
        <v>41</v>
      </c>
      <c r="U75" t="s">
        <v>42</v>
      </c>
      <c r="V75">
        <v>12</v>
      </c>
      <c r="W75" t="s">
        <v>43</v>
      </c>
      <c r="X75" s="3">
        <v>48</v>
      </c>
      <c r="Y75" t="s">
        <v>151</v>
      </c>
      <c r="Z75" t="s">
        <v>128</v>
      </c>
      <c r="AA75" t="s">
        <v>46</v>
      </c>
      <c r="AB75" s="3">
        <v>5.5</v>
      </c>
      <c r="AC75" t="s">
        <v>33</v>
      </c>
      <c r="AD75" t="s">
        <v>63</v>
      </c>
      <c r="AE75">
        <v>2.41</v>
      </c>
      <c r="AF75" s="2">
        <f>LOG(Tabel425[[#This Row],[d_value_min]])</f>
        <v>0.3820170425748684</v>
      </c>
      <c r="AG75" t="s">
        <v>33</v>
      </c>
      <c r="AH75" t="s">
        <v>33</v>
      </c>
      <c r="AI75">
        <v>9.1999999999999993</v>
      </c>
      <c r="AJ75" t="s">
        <v>152</v>
      </c>
      <c r="AK75">
        <v>2006</v>
      </c>
      <c r="AL75" t="s">
        <v>153</v>
      </c>
      <c r="AM75" t="s">
        <v>49</v>
      </c>
      <c r="AN75" t="s">
        <v>154</v>
      </c>
    </row>
    <row r="76" spans="1:40">
      <c r="A76" t="s">
        <v>531</v>
      </c>
      <c r="B76" t="s">
        <v>150</v>
      </c>
      <c r="C76" t="s">
        <v>32</v>
      </c>
      <c r="D76" t="s">
        <v>33</v>
      </c>
      <c r="E76" t="s">
        <v>34</v>
      </c>
      <c r="F76" t="s">
        <v>141</v>
      </c>
      <c r="G76" t="s">
        <v>36</v>
      </c>
      <c r="H76" t="str">
        <f t="shared" si="2"/>
        <v>Grape Juice</v>
      </c>
      <c r="I76" t="s">
        <v>169</v>
      </c>
      <c r="J76" t="s">
        <v>165</v>
      </c>
      <c r="K76" t="s">
        <v>170</v>
      </c>
      <c r="L76">
        <v>3.3</v>
      </c>
      <c r="M76" t="s">
        <v>37</v>
      </c>
      <c r="N76" t="s">
        <v>33</v>
      </c>
      <c r="O76">
        <v>60</v>
      </c>
      <c r="P76" t="s">
        <v>33</v>
      </c>
      <c r="Q76" t="s">
        <v>38</v>
      </c>
      <c r="R76" t="s">
        <v>39</v>
      </c>
      <c r="S76" t="s">
        <v>40</v>
      </c>
      <c r="T76" t="s">
        <v>41</v>
      </c>
      <c r="U76" t="s">
        <v>42</v>
      </c>
      <c r="V76">
        <v>12</v>
      </c>
      <c r="W76" t="s">
        <v>43</v>
      </c>
      <c r="X76" s="3">
        <v>48</v>
      </c>
      <c r="Y76" t="s">
        <v>151</v>
      </c>
      <c r="Z76" t="s">
        <v>128</v>
      </c>
      <c r="AA76" t="s">
        <v>46</v>
      </c>
      <c r="AB76" s="3">
        <v>5.5</v>
      </c>
      <c r="AC76" t="s">
        <v>33</v>
      </c>
      <c r="AD76" t="s">
        <v>63</v>
      </c>
      <c r="AE76">
        <v>1.71</v>
      </c>
      <c r="AF76" s="2">
        <f>LOG(Tabel425[[#This Row],[d_value_min]])</f>
        <v>0.23299611039215382</v>
      </c>
      <c r="AG76" t="s">
        <v>33</v>
      </c>
      <c r="AH76" t="s">
        <v>33</v>
      </c>
      <c r="AI76">
        <v>7.7</v>
      </c>
      <c r="AJ76" t="s">
        <v>152</v>
      </c>
      <c r="AK76">
        <v>2006</v>
      </c>
      <c r="AL76" t="s">
        <v>153</v>
      </c>
      <c r="AM76" t="s">
        <v>49</v>
      </c>
      <c r="AN76" t="s">
        <v>155</v>
      </c>
    </row>
    <row r="77" spans="1:40">
      <c r="A77" t="s">
        <v>531</v>
      </c>
      <c r="B77" t="s">
        <v>150</v>
      </c>
      <c r="C77" t="s">
        <v>32</v>
      </c>
      <c r="D77" t="s">
        <v>33</v>
      </c>
      <c r="E77" t="s">
        <v>34</v>
      </c>
      <c r="F77" t="s">
        <v>141</v>
      </c>
      <c r="G77" t="s">
        <v>36</v>
      </c>
      <c r="H77" t="str">
        <f t="shared" si="2"/>
        <v>Grape Juice</v>
      </c>
      <c r="I77" t="s">
        <v>169</v>
      </c>
      <c r="J77" t="s">
        <v>165</v>
      </c>
      <c r="K77" t="s">
        <v>170</v>
      </c>
      <c r="L77">
        <v>3.3</v>
      </c>
      <c r="M77" t="s">
        <v>37</v>
      </c>
      <c r="N77" t="s">
        <v>33</v>
      </c>
      <c r="O77">
        <v>58</v>
      </c>
      <c r="P77" t="s">
        <v>33</v>
      </c>
      <c r="Q77" t="s">
        <v>38</v>
      </c>
      <c r="R77" t="s">
        <v>39</v>
      </c>
      <c r="S77" t="s">
        <v>40</v>
      </c>
      <c r="T77" t="s">
        <v>41</v>
      </c>
      <c r="U77" t="s">
        <v>42</v>
      </c>
      <c r="V77">
        <v>12</v>
      </c>
      <c r="W77" t="s">
        <v>43</v>
      </c>
      <c r="X77" s="3">
        <v>48</v>
      </c>
      <c r="Y77" t="s">
        <v>151</v>
      </c>
      <c r="Z77" t="s">
        <v>128</v>
      </c>
      <c r="AA77" t="s">
        <v>46</v>
      </c>
      <c r="AB77" s="3">
        <v>5.5</v>
      </c>
      <c r="AC77" t="s">
        <v>33</v>
      </c>
      <c r="AD77" t="s">
        <v>63</v>
      </c>
      <c r="AE77">
        <v>4.2300000000000004</v>
      </c>
      <c r="AF77" s="2">
        <f>LOG(Tabel425[[#This Row],[d_value_min]])</f>
        <v>0.6263403673750424</v>
      </c>
      <c r="AG77" t="s">
        <v>33</v>
      </c>
      <c r="AH77" t="s">
        <v>33</v>
      </c>
      <c r="AI77">
        <v>9.1999999999999993</v>
      </c>
      <c r="AJ77" t="s">
        <v>152</v>
      </c>
      <c r="AK77">
        <v>2006</v>
      </c>
      <c r="AL77" t="s">
        <v>153</v>
      </c>
      <c r="AM77" t="s">
        <v>49</v>
      </c>
      <c r="AN77" t="s">
        <v>154</v>
      </c>
    </row>
    <row r="78" spans="1:40">
      <c r="A78" t="s">
        <v>531</v>
      </c>
      <c r="B78" t="s">
        <v>150</v>
      </c>
      <c r="C78" t="s">
        <v>32</v>
      </c>
      <c r="D78" t="s">
        <v>33</v>
      </c>
      <c r="E78" t="s">
        <v>34</v>
      </c>
      <c r="F78" t="s">
        <v>141</v>
      </c>
      <c r="G78" t="s">
        <v>36</v>
      </c>
      <c r="H78" t="str">
        <f t="shared" si="2"/>
        <v>Grape Juice</v>
      </c>
      <c r="I78" t="s">
        <v>169</v>
      </c>
      <c r="J78" t="s">
        <v>165</v>
      </c>
      <c r="K78" t="s">
        <v>170</v>
      </c>
      <c r="L78">
        <v>3.3</v>
      </c>
      <c r="M78" t="s">
        <v>37</v>
      </c>
      <c r="N78" t="s">
        <v>33</v>
      </c>
      <c r="O78">
        <v>58</v>
      </c>
      <c r="P78" t="s">
        <v>33</v>
      </c>
      <c r="Q78" t="s">
        <v>38</v>
      </c>
      <c r="R78" t="s">
        <v>39</v>
      </c>
      <c r="S78" t="s">
        <v>40</v>
      </c>
      <c r="T78" t="s">
        <v>41</v>
      </c>
      <c r="U78" t="s">
        <v>42</v>
      </c>
      <c r="V78">
        <v>12</v>
      </c>
      <c r="W78" t="s">
        <v>43</v>
      </c>
      <c r="X78" s="3">
        <v>48</v>
      </c>
      <c r="Y78" t="s">
        <v>151</v>
      </c>
      <c r="Z78" t="s">
        <v>128</v>
      </c>
      <c r="AA78" t="s">
        <v>46</v>
      </c>
      <c r="AB78" s="3">
        <v>5.5</v>
      </c>
      <c r="AC78" t="s">
        <v>33</v>
      </c>
      <c r="AD78" t="s">
        <v>63</v>
      </c>
      <c r="AE78">
        <v>2.1</v>
      </c>
      <c r="AF78" s="2">
        <f>LOG(Tabel425[[#This Row],[d_value_min]])</f>
        <v>0.3222192947339193</v>
      </c>
      <c r="AG78" t="s">
        <v>33</v>
      </c>
      <c r="AH78" t="s">
        <v>33</v>
      </c>
      <c r="AI78">
        <v>7.7</v>
      </c>
      <c r="AJ78" t="s">
        <v>152</v>
      </c>
      <c r="AK78">
        <v>2006</v>
      </c>
      <c r="AL78" t="s">
        <v>153</v>
      </c>
      <c r="AM78" t="s">
        <v>49</v>
      </c>
      <c r="AN78" t="s">
        <v>155</v>
      </c>
    </row>
    <row r="79" spans="1:40">
      <c r="A79" t="s">
        <v>531</v>
      </c>
      <c r="B79" t="s">
        <v>150</v>
      </c>
      <c r="C79" t="s">
        <v>32</v>
      </c>
      <c r="D79" t="s">
        <v>33</v>
      </c>
      <c r="E79" t="s">
        <v>34</v>
      </c>
      <c r="F79" t="s">
        <v>141</v>
      </c>
      <c r="G79" t="s">
        <v>36</v>
      </c>
      <c r="H79" t="str">
        <f t="shared" si="2"/>
        <v>Grape Juice</v>
      </c>
      <c r="I79" t="s">
        <v>169</v>
      </c>
      <c r="J79" t="s">
        <v>165</v>
      </c>
      <c r="K79" t="s">
        <v>170</v>
      </c>
      <c r="L79">
        <v>3.3</v>
      </c>
      <c r="M79" t="s">
        <v>37</v>
      </c>
      <c r="N79" t="s">
        <v>33</v>
      </c>
      <c r="O79">
        <v>56</v>
      </c>
      <c r="P79" t="s">
        <v>33</v>
      </c>
      <c r="Q79" t="s">
        <v>38</v>
      </c>
      <c r="R79" t="s">
        <v>39</v>
      </c>
      <c r="S79" t="s">
        <v>40</v>
      </c>
      <c r="T79" t="s">
        <v>41</v>
      </c>
      <c r="U79" t="s">
        <v>42</v>
      </c>
      <c r="V79">
        <v>12</v>
      </c>
      <c r="W79" t="s">
        <v>43</v>
      </c>
      <c r="X79" s="3">
        <v>48</v>
      </c>
      <c r="Y79" t="s">
        <v>151</v>
      </c>
      <c r="Z79" t="s">
        <v>128</v>
      </c>
      <c r="AA79" t="s">
        <v>46</v>
      </c>
      <c r="AB79" s="3">
        <v>5.5</v>
      </c>
      <c r="AC79" t="s">
        <v>33</v>
      </c>
      <c r="AD79" t="s">
        <v>63</v>
      </c>
      <c r="AE79">
        <v>6.93</v>
      </c>
      <c r="AF79" s="2">
        <f>LOG(Tabel425[[#This Row],[d_value_min]])</f>
        <v>0.84073323461180671</v>
      </c>
      <c r="AG79" t="s">
        <v>33</v>
      </c>
      <c r="AH79" t="s">
        <v>33</v>
      </c>
      <c r="AI79">
        <v>9.1999999999999993</v>
      </c>
      <c r="AJ79" t="s">
        <v>152</v>
      </c>
      <c r="AK79">
        <v>2006</v>
      </c>
      <c r="AL79" t="s">
        <v>153</v>
      </c>
      <c r="AM79" t="s">
        <v>49</v>
      </c>
      <c r="AN79" t="s">
        <v>154</v>
      </c>
    </row>
    <row r="80" spans="1:40">
      <c r="A80" t="s">
        <v>531</v>
      </c>
      <c r="B80" t="s">
        <v>150</v>
      </c>
      <c r="C80" t="s">
        <v>32</v>
      </c>
      <c r="D80" t="s">
        <v>33</v>
      </c>
      <c r="E80" t="s">
        <v>34</v>
      </c>
      <c r="F80" t="s">
        <v>141</v>
      </c>
      <c r="G80" t="s">
        <v>36</v>
      </c>
      <c r="H80" t="str">
        <f t="shared" si="2"/>
        <v>Grape Juice</v>
      </c>
      <c r="I80" t="s">
        <v>169</v>
      </c>
      <c r="J80" t="s">
        <v>165</v>
      </c>
      <c r="K80" t="s">
        <v>170</v>
      </c>
      <c r="L80">
        <v>3.3</v>
      </c>
      <c r="M80" t="s">
        <v>37</v>
      </c>
      <c r="N80" t="s">
        <v>33</v>
      </c>
      <c r="O80">
        <v>56</v>
      </c>
      <c r="P80" t="s">
        <v>33</v>
      </c>
      <c r="Q80" t="s">
        <v>38</v>
      </c>
      <c r="R80" t="s">
        <v>39</v>
      </c>
      <c r="S80" t="s">
        <v>40</v>
      </c>
      <c r="T80" t="s">
        <v>41</v>
      </c>
      <c r="U80" t="s">
        <v>42</v>
      </c>
      <c r="V80">
        <v>12</v>
      </c>
      <c r="W80" t="s">
        <v>43</v>
      </c>
      <c r="X80" s="3">
        <v>48</v>
      </c>
      <c r="Y80" t="s">
        <v>151</v>
      </c>
      <c r="Z80" t="s">
        <v>128</v>
      </c>
      <c r="AA80" t="s">
        <v>46</v>
      </c>
      <c r="AB80" s="3">
        <v>5.5</v>
      </c>
      <c r="AC80" t="s">
        <v>33</v>
      </c>
      <c r="AD80" t="s">
        <v>63</v>
      </c>
      <c r="AE80">
        <v>4.96</v>
      </c>
      <c r="AF80" s="2">
        <f>LOG(Tabel425[[#This Row],[d_value_min]])</f>
        <v>0.69548167649019743</v>
      </c>
      <c r="AG80" t="s">
        <v>33</v>
      </c>
      <c r="AH80" t="s">
        <v>33</v>
      </c>
      <c r="AI80">
        <v>7.7</v>
      </c>
      <c r="AJ80" t="s">
        <v>152</v>
      </c>
      <c r="AK80">
        <v>2006</v>
      </c>
      <c r="AL80" t="s">
        <v>153</v>
      </c>
      <c r="AM80" t="s">
        <v>49</v>
      </c>
      <c r="AN80" t="s">
        <v>155</v>
      </c>
    </row>
    <row r="81" spans="1:40">
      <c r="A81" t="s">
        <v>531</v>
      </c>
      <c r="B81" t="s">
        <v>156</v>
      </c>
      <c r="C81" t="s">
        <v>32</v>
      </c>
      <c r="D81" t="s">
        <v>33</v>
      </c>
      <c r="E81" t="s">
        <v>33</v>
      </c>
      <c r="F81" t="s">
        <v>35</v>
      </c>
      <c r="G81" t="s">
        <v>36</v>
      </c>
      <c r="H81" t="str">
        <f t="shared" si="2"/>
        <v>Apple Juice</v>
      </c>
      <c r="I81" t="s">
        <v>169</v>
      </c>
      <c r="J81" t="s">
        <v>165</v>
      </c>
      <c r="K81" t="s">
        <v>170</v>
      </c>
      <c r="L81">
        <v>3.4</v>
      </c>
      <c r="M81" t="s">
        <v>37</v>
      </c>
      <c r="N81" t="s">
        <v>33</v>
      </c>
      <c r="O81">
        <v>60</v>
      </c>
      <c r="P81" t="s">
        <v>33</v>
      </c>
      <c r="Q81" t="s">
        <v>38</v>
      </c>
      <c r="R81" t="s">
        <v>39</v>
      </c>
      <c r="S81" t="s">
        <v>40</v>
      </c>
      <c r="T81" t="s">
        <v>41</v>
      </c>
      <c r="U81" t="s">
        <v>42</v>
      </c>
      <c r="V81" t="s">
        <v>33</v>
      </c>
      <c r="W81" t="s">
        <v>33</v>
      </c>
      <c r="X81" t="s">
        <v>33</v>
      </c>
      <c r="Y81" t="s">
        <v>33</v>
      </c>
      <c r="Z81" t="s">
        <v>33</v>
      </c>
      <c r="AA81" t="s">
        <v>46</v>
      </c>
      <c r="AB81" t="s">
        <v>33</v>
      </c>
      <c r="AC81" t="s">
        <v>33</v>
      </c>
      <c r="AD81" t="s">
        <v>33</v>
      </c>
      <c r="AE81" s="6">
        <v>0.8</v>
      </c>
      <c r="AF81" s="2">
        <f>LOG(Tabel425[[#This Row],[d_value_min]])</f>
        <v>-9.6910013008056392E-2</v>
      </c>
      <c r="AG81" t="s">
        <v>33</v>
      </c>
      <c r="AH81" t="s">
        <v>33</v>
      </c>
      <c r="AI81">
        <v>7.4</v>
      </c>
      <c r="AJ81" t="s">
        <v>157</v>
      </c>
      <c r="AK81">
        <v>2000</v>
      </c>
      <c r="AL81" t="s">
        <v>158</v>
      </c>
      <c r="AM81" t="s">
        <v>49</v>
      </c>
      <c r="AN81" t="s">
        <v>159</v>
      </c>
    </row>
    <row r="82" spans="1:40">
      <c r="A82" t="s">
        <v>531</v>
      </c>
      <c r="B82" t="s">
        <v>160</v>
      </c>
      <c r="C82" t="s">
        <v>33</v>
      </c>
      <c r="D82" t="s">
        <v>33</v>
      </c>
      <c r="E82" t="s">
        <v>33</v>
      </c>
      <c r="F82" t="s">
        <v>35</v>
      </c>
      <c r="G82" t="s">
        <v>36</v>
      </c>
      <c r="H82" t="str">
        <f t="shared" si="2"/>
        <v>Apple Juice</v>
      </c>
      <c r="I82" t="s">
        <v>169</v>
      </c>
      <c r="J82" t="s">
        <v>165</v>
      </c>
      <c r="K82" t="s">
        <v>170</v>
      </c>
      <c r="L82">
        <v>3.6</v>
      </c>
      <c r="M82" t="s">
        <v>37</v>
      </c>
      <c r="N82" t="s">
        <v>33</v>
      </c>
      <c r="O82">
        <v>58</v>
      </c>
      <c r="P82" t="s">
        <v>33</v>
      </c>
      <c r="Q82" t="s">
        <v>38</v>
      </c>
      <c r="R82" t="s">
        <v>39</v>
      </c>
      <c r="S82" t="s">
        <v>40</v>
      </c>
      <c r="U82" t="s">
        <v>42</v>
      </c>
      <c r="V82" t="s">
        <v>33</v>
      </c>
      <c r="W82" t="s">
        <v>33</v>
      </c>
      <c r="X82" t="s">
        <v>33</v>
      </c>
      <c r="Y82" t="s">
        <v>33</v>
      </c>
      <c r="Z82" t="s">
        <v>33</v>
      </c>
      <c r="AA82" t="s">
        <v>46</v>
      </c>
      <c r="AB82" t="s">
        <v>33</v>
      </c>
      <c r="AC82" t="s">
        <v>33</v>
      </c>
      <c r="AD82" t="s">
        <v>33</v>
      </c>
      <c r="AE82" s="6">
        <v>1</v>
      </c>
      <c r="AF82" s="2">
        <f>LOG(Tabel425[[#This Row],[d_value_min]])</f>
        <v>0</v>
      </c>
      <c r="AG82" t="s">
        <v>33</v>
      </c>
      <c r="AH82" t="s">
        <v>33</v>
      </c>
      <c r="AI82">
        <v>4.8</v>
      </c>
      <c r="AJ82" t="s">
        <v>161</v>
      </c>
      <c r="AK82">
        <v>2011</v>
      </c>
      <c r="AL82" t="s">
        <v>33</v>
      </c>
      <c r="AM82" t="s">
        <v>162</v>
      </c>
      <c r="AN82" t="s">
        <v>163</v>
      </c>
    </row>
    <row r="83" spans="1:40">
      <c r="A83" t="s">
        <v>531</v>
      </c>
      <c r="B83" t="s">
        <v>160</v>
      </c>
      <c r="C83" t="s">
        <v>33</v>
      </c>
      <c r="D83" t="s">
        <v>33</v>
      </c>
      <c r="E83" t="s">
        <v>33</v>
      </c>
      <c r="F83" t="s">
        <v>35</v>
      </c>
      <c r="G83" t="s">
        <v>36</v>
      </c>
      <c r="H83" t="str">
        <f t="shared" si="2"/>
        <v>Apple Juice</v>
      </c>
      <c r="I83" t="s">
        <v>169</v>
      </c>
      <c r="J83" t="s">
        <v>165</v>
      </c>
      <c r="K83" t="s">
        <v>170</v>
      </c>
      <c r="L83">
        <v>4.5</v>
      </c>
      <c r="M83" t="s">
        <v>37</v>
      </c>
      <c r="N83" t="s">
        <v>33</v>
      </c>
      <c r="O83">
        <v>58</v>
      </c>
      <c r="P83" t="s">
        <v>33</v>
      </c>
      <c r="Q83" t="s">
        <v>38</v>
      </c>
      <c r="R83" t="s">
        <v>39</v>
      </c>
      <c r="S83" t="s">
        <v>40</v>
      </c>
      <c r="U83" t="s">
        <v>42</v>
      </c>
      <c r="V83" t="s">
        <v>33</v>
      </c>
      <c r="W83" t="s">
        <v>33</v>
      </c>
      <c r="X83" t="s">
        <v>33</v>
      </c>
      <c r="Y83" t="s">
        <v>33</v>
      </c>
      <c r="Z83" t="s">
        <v>33</v>
      </c>
      <c r="AA83" t="s">
        <v>46</v>
      </c>
      <c r="AB83" t="s">
        <v>33</v>
      </c>
      <c r="AC83" t="s">
        <v>33</v>
      </c>
      <c r="AD83" t="s">
        <v>33</v>
      </c>
      <c r="AE83">
        <v>2.5</v>
      </c>
      <c r="AF83" s="2">
        <f>LOG(Tabel425[[#This Row],[d_value_min]])</f>
        <v>0.3979400086720376</v>
      </c>
      <c r="AG83" t="s">
        <v>33</v>
      </c>
      <c r="AH83" t="s">
        <v>33</v>
      </c>
      <c r="AI83">
        <v>4.8</v>
      </c>
      <c r="AJ83" t="s">
        <v>161</v>
      </c>
      <c r="AK83">
        <v>2011</v>
      </c>
      <c r="AL83" t="s">
        <v>33</v>
      </c>
      <c r="AM83" t="s">
        <v>162</v>
      </c>
      <c r="AN83" t="s">
        <v>163</v>
      </c>
    </row>
    <row r="84" spans="1:40">
      <c r="A84" t="s">
        <v>530</v>
      </c>
      <c r="F84" t="s">
        <v>501</v>
      </c>
      <c r="G84" t="s">
        <v>512</v>
      </c>
      <c r="H84" t="str">
        <f>F84</f>
        <v>Cream</v>
      </c>
      <c r="I84" t="s">
        <v>169</v>
      </c>
      <c r="O84" s="45">
        <v>57.2</v>
      </c>
      <c r="Q84" t="s">
        <v>38</v>
      </c>
      <c r="R84" t="s">
        <v>39</v>
      </c>
      <c r="T84" t="s">
        <v>514</v>
      </c>
      <c r="AE84" s="6">
        <v>3.5</v>
      </c>
      <c r="AF84" s="6">
        <v>0.54406804435027567</v>
      </c>
      <c r="AJ84" t="s">
        <v>494</v>
      </c>
      <c r="AK84">
        <v>1996</v>
      </c>
    </row>
    <row r="85" spans="1:40">
      <c r="A85" t="s">
        <v>530</v>
      </c>
      <c r="F85" t="s">
        <v>502</v>
      </c>
      <c r="G85" t="s">
        <v>512</v>
      </c>
      <c r="H85" t="str">
        <f t="shared" ref="H85:H148" si="3">F85</f>
        <v>Ice cream</v>
      </c>
      <c r="I85" t="s">
        <v>169</v>
      </c>
      <c r="O85" s="45">
        <v>57.2</v>
      </c>
      <c r="Q85" t="s">
        <v>38</v>
      </c>
      <c r="R85" t="s">
        <v>39</v>
      </c>
      <c r="T85" t="s">
        <v>514</v>
      </c>
      <c r="AE85" s="6">
        <v>5.0999999999999996</v>
      </c>
      <c r="AF85" s="6">
        <v>0.70757017609793638</v>
      </c>
      <c r="AJ85" t="s">
        <v>494</v>
      </c>
      <c r="AK85">
        <v>1996</v>
      </c>
    </row>
    <row r="86" spans="1:40">
      <c r="A86" t="s">
        <v>530</v>
      </c>
      <c r="F86" t="s">
        <v>503</v>
      </c>
      <c r="G86" t="s">
        <v>512</v>
      </c>
      <c r="H86" t="str">
        <f t="shared" si="3"/>
        <v>Milk</v>
      </c>
      <c r="I86" t="s">
        <v>169</v>
      </c>
      <c r="O86" s="45">
        <v>57.2</v>
      </c>
      <c r="Q86" t="s">
        <v>38</v>
      </c>
      <c r="R86" t="s">
        <v>39</v>
      </c>
      <c r="T86" t="s">
        <v>514</v>
      </c>
      <c r="AE86" s="6">
        <v>2.6</v>
      </c>
      <c r="AF86" s="6">
        <v>0.41497334797081797</v>
      </c>
      <c r="AJ86" t="s">
        <v>494</v>
      </c>
      <c r="AK86">
        <v>1996</v>
      </c>
    </row>
    <row r="87" spans="1:40">
      <c r="A87" t="s">
        <v>530</v>
      </c>
      <c r="F87" t="s">
        <v>503</v>
      </c>
      <c r="G87" t="s">
        <v>512</v>
      </c>
      <c r="H87" t="str">
        <f t="shared" si="3"/>
        <v>Milk</v>
      </c>
      <c r="I87" t="s">
        <v>169</v>
      </c>
      <c r="O87" s="45">
        <v>57.2</v>
      </c>
      <c r="Q87" t="s">
        <v>38</v>
      </c>
      <c r="R87" t="s">
        <v>39</v>
      </c>
      <c r="T87" t="s">
        <v>514</v>
      </c>
      <c r="AE87" s="6">
        <v>1.3</v>
      </c>
      <c r="AF87" s="6">
        <v>0.11394335230683679</v>
      </c>
      <c r="AJ87" t="s">
        <v>494</v>
      </c>
      <c r="AK87">
        <v>1996</v>
      </c>
    </row>
    <row r="88" spans="1:40">
      <c r="A88" t="s">
        <v>530</v>
      </c>
      <c r="F88" t="s">
        <v>503</v>
      </c>
      <c r="G88" t="s">
        <v>512</v>
      </c>
      <c r="H88" t="str">
        <f t="shared" si="3"/>
        <v>Milk</v>
      </c>
      <c r="I88" t="s">
        <v>169</v>
      </c>
      <c r="O88" s="45">
        <v>50</v>
      </c>
      <c r="Q88" t="s">
        <v>38</v>
      </c>
      <c r="R88" t="s">
        <v>39</v>
      </c>
      <c r="T88" t="s">
        <v>515</v>
      </c>
      <c r="AE88" s="6">
        <v>20.58</v>
      </c>
      <c r="AF88" s="6">
        <v>1.3134453704264142</v>
      </c>
      <c r="AJ88" t="s">
        <v>495</v>
      </c>
      <c r="AK88">
        <v>1980</v>
      </c>
    </row>
    <row r="89" spans="1:40">
      <c r="A89" t="s">
        <v>530</v>
      </c>
      <c r="F89" t="s">
        <v>503</v>
      </c>
      <c r="G89" t="s">
        <v>512</v>
      </c>
      <c r="H89" t="str">
        <f t="shared" si="3"/>
        <v>Milk</v>
      </c>
      <c r="I89" t="s">
        <v>169</v>
      </c>
      <c r="O89" s="45">
        <v>55</v>
      </c>
      <c r="Q89" t="s">
        <v>38</v>
      </c>
      <c r="R89" t="s">
        <v>39</v>
      </c>
      <c r="T89" t="s">
        <v>515</v>
      </c>
      <c r="AE89" s="6">
        <v>5.53</v>
      </c>
      <c r="AF89" s="6">
        <v>0.74272513130469831</v>
      </c>
      <c r="AJ89" t="s">
        <v>495</v>
      </c>
      <c r="AK89">
        <v>1980</v>
      </c>
    </row>
    <row r="90" spans="1:40">
      <c r="A90" t="s">
        <v>530</v>
      </c>
      <c r="F90" t="s">
        <v>503</v>
      </c>
      <c r="G90" t="s">
        <v>512</v>
      </c>
      <c r="H90" t="str">
        <f t="shared" si="3"/>
        <v>Milk</v>
      </c>
      <c r="I90" t="s">
        <v>169</v>
      </c>
      <c r="O90" s="45">
        <v>50</v>
      </c>
      <c r="Q90" t="s">
        <v>38</v>
      </c>
      <c r="R90" t="s">
        <v>39</v>
      </c>
      <c r="T90" t="s">
        <v>516</v>
      </c>
      <c r="AE90" s="6">
        <v>50.37</v>
      </c>
      <c r="AF90" s="6">
        <v>1.7021719508577111</v>
      </c>
      <c r="AJ90" t="s">
        <v>495</v>
      </c>
      <c r="AK90">
        <v>1980</v>
      </c>
    </row>
    <row r="91" spans="1:40">
      <c r="A91" t="s">
        <v>530</v>
      </c>
      <c r="F91" t="s">
        <v>503</v>
      </c>
      <c r="G91" t="s">
        <v>512</v>
      </c>
      <c r="H91" t="str">
        <f t="shared" si="3"/>
        <v>Milk</v>
      </c>
      <c r="I91" t="s">
        <v>169</v>
      </c>
      <c r="O91" s="45">
        <v>55</v>
      </c>
      <c r="Q91" t="s">
        <v>38</v>
      </c>
      <c r="R91" t="s">
        <v>39</v>
      </c>
      <c r="T91" t="s">
        <v>516</v>
      </c>
      <c r="AE91" s="6">
        <v>27.32</v>
      </c>
      <c r="AF91" s="6">
        <v>1.436480695009495</v>
      </c>
      <c r="AJ91" t="s">
        <v>495</v>
      </c>
      <c r="AK91">
        <v>1980</v>
      </c>
    </row>
    <row r="92" spans="1:40">
      <c r="A92" t="s">
        <v>530</v>
      </c>
      <c r="F92" t="s">
        <v>503</v>
      </c>
      <c r="G92" t="s">
        <v>512</v>
      </c>
      <c r="H92" t="str">
        <f t="shared" si="3"/>
        <v>Milk</v>
      </c>
      <c r="I92" t="s">
        <v>169</v>
      </c>
      <c r="O92" s="45">
        <v>60</v>
      </c>
      <c r="Q92" t="s">
        <v>38</v>
      </c>
      <c r="R92" t="s">
        <v>39</v>
      </c>
      <c r="T92" t="s">
        <v>516</v>
      </c>
      <c r="AE92" s="6">
        <v>7.79</v>
      </c>
      <c r="AF92" s="6">
        <v>0.89153745767256443</v>
      </c>
      <c r="AJ92" t="s">
        <v>495</v>
      </c>
      <c r="AK92">
        <v>1980</v>
      </c>
    </row>
    <row r="93" spans="1:40">
      <c r="A93" t="s">
        <v>530</v>
      </c>
      <c r="F93" t="s">
        <v>503</v>
      </c>
      <c r="G93" t="s">
        <v>512</v>
      </c>
      <c r="H93" t="str">
        <f t="shared" si="3"/>
        <v>Milk</v>
      </c>
      <c r="I93" t="s">
        <v>169</v>
      </c>
      <c r="O93" s="45">
        <v>50</v>
      </c>
      <c r="Q93" t="s">
        <v>38</v>
      </c>
      <c r="R93" t="s">
        <v>39</v>
      </c>
      <c r="AE93" s="6">
        <v>51.87</v>
      </c>
      <c r="AF93" s="6">
        <v>1.7149162479935849</v>
      </c>
      <c r="AJ93" t="s">
        <v>495</v>
      </c>
      <c r="AK93">
        <v>1980</v>
      </c>
    </row>
    <row r="94" spans="1:40">
      <c r="A94" t="s">
        <v>530</v>
      </c>
      <c r="F94" t="s">
        <v>503</v>
      </c>
      <c r="G94" t="s">
        <v>512</v>
      </c>
      <c r="H94" t="str">
        <f t="shared" si="3"/>
        <v>Milk</v>
      </c>
      <c r="I94" t="s">
        <v>169</v>
      </c>
      <c r="O94" s="45">
        <v>55</v>
      </c>
      <c r="Q94" t="s">
        <v>38</v>
      </c>
      <c r="R94" t="s">
        <v>39</v>
      </c>
      <c r="AE94" s="6">
        <v>34.49</v>
      </c>
      <c r="AF94" s="6">
        <v>1.5376931943673908</v>
      </c>
      <c r="AJ94" t="s">
        <v>495</v>
      </c>
      <c r="AK94">
        <v>1980</v>
      </c>
    </row>
    <row r="95" spans="1:40">
      <c r="A95" t="s">
        <v>530</v>
      </c>
      <c r="F95" t="s">
        <v>503</v>
      </c>
      <c r="G95" t="s">
        <v>512</v>
      </c>
      <c r="H95" t="str">
        <f t="shared" si="3"/>
        <v>Milk</v>
      </c>
      <c r="I95" t="s">
        <v>169</v>
      </c>
      <c r="O95" s="45">
        <v>60</v>
      </c>
      <c r="Q95" t="s">
        <v>38</v>
      </c>
      <c r="R95" t="s">
        <v>39</v>
      </c>
      <c r="AE95" s="6">
        <v>8.3699999999999992</v>
      </c>
      <c r="AF95" s="6">
        <v>0.92272545799326</v>
      </c>
      <c r="AJ95" t="s">
        <v>495</v>
      </c>
      <c r="AK95">
        <v>1980</v>
      </c>
    </row>
    <row r="96" spans="1:40">
      <c r="A96" t="s">
        <v>530</v>
      </c>
      <c r="F96" t="s">
        <v>503</v>
      </c>
      <c r="G96" t="s">
        <v>512</v>
      </c>
      <c r="H96" t="str">
        <f t="shared" si="3"/>
        <v>Milk</v>
      </c>
      <c r="I96" t="s">
        <v>169</v>
      </c>
      <c r="O96" s="45">
        <v>55</v>
      </c>
      <c r="Q96" t="s">
        <v>38</v>
      </c>
      <c r="R96" t="s">
        <v>39</v>
      </c>
      <c r="T96" t="s">
        <v>517</v>
      </c>
      <c r="AE96" s="6">
        <v>8.5</v>
      </c>
      <c r="AF96" s="6">
        <v>0.92941892571429274</v>
      </c>
      <c r="AJ96" t="s">
        <v>494</v>
      </c>
      <c r="AK96">
        <v>1996</v>
      </c>
    </row>
    <row r="97" spans="1:37">
      <c r="A97" t="s">
        <v>530</v>
      </c>
      <c r="F97" t="s">
        <v>503</v>
      </c>
      <c r="G97" t="s">
        <v>512</v>
      </c>
      <c r="H97" t="str">
        <f t="shared" si="3"/>
        <v>Milk</v>
      </c>
      <c r="I97" t="s">
        <v>169</v>
      </c>
      <c r="O97" s="45">
        <v>55</v>
      </c>
      <c r="Q97" t="s">
        <v>38</v>
      </c>
      <c r="R97" t="s">
        <v>39</v>
      </c>
      <c r="T97" t="s">
        <v>517</v>
      </c>
      <c r="AE97" s="6">
        <v>11</v>
      </c>
      <c r="AF97" s="6">
        <v>1.0413926851582251</v>
      </c>
      <c r="AJ97" t="s">
        <v>494</v>
      </c>
      <c r="AK97">
        <v>1996</v>
      </c>
    </row>
    <row r="98" spans="1:37">
      <c r="A98" t="s">
        <v>530</v>
      </c>
      <c r="F98" t="s">
        <v>503</v>
      </c>
      <c r="G98" t="s">
        <v>512</v>
      </c>
      <c r="H98" t="str">
        <f t="shared" si="3"/>
        <v>Milk</v>
      </c>
      <c r="I98" t="s">
        <v>169</v>
      </c>
      <c r="O98" s="45">
        <v>55</v>
      </c>
      <c r="Q98" t="s">
        <v>38</v>
      </c>
      <c r="R98" t="s">
        <v>39</v>
      </c>
      <c r="T98" t="s">
        <v>517</v>
      </c>
      <c r="AE98" s="6">
        <v>14.5</v>
      </c>
      <c r="AF98" s="6">
        <v>1.1613680022349748</v>
      </c>
      <c r="AJ98" t="s">
        <v>494</v>
      </c>
      <c r="AK98">
        <v>1996</v>
      </c>
    </row>
    <row r="99" spans="1:37">
      <c r="A99" t="s">
        <v>530</v>
      </c>
      <c r="F99" t="s">
        <v>503</v>
      </c>
      <c r="G99" t="s">
        <v>512</v>
      </c>
      <c r="H99" t="str">
        <f t="shared" si="3"/>
        <v>Milk</v>
      </c>
      <c r="I99" t="s">
        <v>169</v>
      </c>
      <c r="O99" s="45">
        <v>55</v>
      </c>
      <c r="Q99" t="s">
        <v>38</v>
      </c>
      <c r="R99" t="s">
        <v>39</v>
      </c>
      <c r="T99" t="s">
        <v>517</v>
      </c>
      <c r="AE99" s="6">
        <v>23.5</v>
      </c>
      <c r="AF99" s="6">
        <v>1.3710678622717363</v>
      </c>
      <c r="AJ99" t="s">
        <v>494</v>
      </c>
      <c r="AK99">
        <v>1996</v>
      </c>
    </row>
    <row r="100" spans="1:37">
      <c r="A100" t="s">
        <v>530</v>
      </c>
      <c r="F100" t="s">
        <v>503</v>
      </c>
      <c r="G100" t="s">
        <v>512</v>
      </c>
      <c r="H100" t="str">
        <f t="shared" si="3"/>
        <v>Milk</v>
      </c>
      <c r="I100" t="s">
        <v>169</v>
      </c>
      <c r="O100" s="45">
        <v>50</v>
      </c>
      <c r="Q100" t="s">
        <v>38</v>
      </c>
      <c r="R100" t="s">
        <v>39</v>
      </c>
      <c r="T100" t="s">
        <v>515</v>
      </c>
      <c r="AE100" s="6">
        <v>24.32</v>
      </c>
      <c r="AF100" s="6">
        <v>1.3859635706006974</v>
      </c>
      <c r="AJ100" t="s">
        <v>495</v>
      </c>
      <c r="AK100">
        <v>1980</v>
      </c>
    </row>
    <row r="101" spans="1:37">
      <c r="A101" t="s">
        <v>530</v>
      </c>
      <c r="F101" t="s">
        <v>503</v>
      </c>
      <c r="G101" t="s">
        <v>512</v>
      </c>
      <c r="H101" t="str">
        <f t="shared" si="3"/>
        <v>Milk</v>
      </c>
      <c r="I101" t="s">
        <v>169</v>
      </c>
      <c r="O101" s="45">
        <v>55</v>
      </c>
      <c r="Q101" t="s">
        <v>38</v>
      </c>
      <c r="R101" t="s">
        <v>39</v>
      </c>
      <c r="T101" t="s">
        <v>515</v>
      </c>
      <c r="AE101" s="6">
        <v>6.56</v>
      </c>
      <c r="AF101" s="6">
        <v>0.81690383937566025</v>
      </c>
      <c r="AJ101" t="s">
        <v>495</v>
      </c>
      <c r="AK101">
        <v>1980</v>
      </c>
    </row>
    <row r="102" spans="1:37">
      <c r="A102" t="s">
        <v>530</v>
      </c>
      <c r="F102" t="s">
        <v>503</v>
      </c>
      <c r="G102" t="s">
        <v>512</v>
      </c>
      <c r="H102" t="str">
        <f t="shared" si="3"/>
        <v>Milk</v>
      </c>
      <c r="I102" t="s">
        <v>169</v>
      </c>
      <c r="O102" s="45">
        <v>50</v>
      </c>
      <c r="Q102" t="s">
        <v>38</v>
      </c>
      <c r="R102" t="s">
        <v>39</v>
      </c>
      <c r="T102" t="s">
        <v>516</v>
      </c>
      <c r="AE102" s="6">
        <v>55.24</v>
      </c>
      <c r="AF102" s="6">
        <v>1.7422536699065936</v>
      </c>
      <c r="AJ102" t="s">
        <v>495</v>
      </c>
      <c r="AK102">
        <v>1980</v>
      </c>
    </row>
    <row r="103" spans="1:37">
      <c r="A103" t="s">
        <v>530</v>
      </c>
      <c r="F103" t="s">
        <v>503</v>
      </c>
      <c r="G103" t="s">
        <v>512</v>
      </c>
      <c r="H103" t="str">
        <f t="shared" si="3"/>
        <v>Milk</v>
      </c>
      <c r="I103" t="s">
        <v>169</v>
      </c>
      <c r="O103" s="45">
        <v>55</v>
      </c>
      <c r="Q103" t="s">
        <v>38</v>
      </c>
      <c r="R103" t="s">
        <v>39</v>
      </c>
      <c r="T103" t="s">
        <v>516</v>
      </c>
      <c r="AE103" s="6">
        <v>33.28</v>
      </c>
      <c r="AF103" s="6">
        <v>1.5221833176186863</v>
      </c>
      <c r="AJ103" t="s">
        <v>495</v>
      </c>
      <c r="AK103">
        <v>1980</v>
      </c>
    </row>
    <row r="104" spans="1:37">
      <c r="A104" t="s">
        <v>530</v>
      </c>
      <c r="F104" t="s">
        <v>503</v>
      </c>
      <c r="G104" t="s">
        <v>512</v>
      </c>
      <c r="H104" t="str">
        <f t="shared" si="3"/>
        <v>Milk</v>
      </c>
      <c r="I104" t="s">
        <v>169</v>
      </c>
      <c r="O104" s="45">
        <v>60</v>
      </c>
      <c r="Q104" t="s">
        <v>38</v>
      </c>
      <c r="R104" t="s">
        <v>39</v>
      </c>
      <c r="T104" t="s">
        <v>516</v>
      </c>
      <c r="AE104" s="6">
        <v>8.2799999999999994</v>
      </c>
      <c r="AF104" s="6">
        <v>0.91803033678488011</v>
      </c>
      <c r="AJ104" t="s">
        <v>495</v>
      </c>
      <c r="AK104">
        <v>1980</v>
      </c>
    </row>
    <row r="105" spans="1:37">
      <c r="A105" t="s">
        <v>530</v>
      </c>
      <c r="F105" t="s">
        <v>503</v>
      </c>
      <c r="G105" t="s">
        <v>512</v>
      </c>
      <c r="H105" t="str">
        <f t="shared" si="3"/>
        <v>Milk</v>
      </c>
      <c r="I105" t="s">
        <v>169</v>
      </c>
      <c r="O105" s="45">
        <v>50</v>
      </c>
      <c r="Q105" t="s">
        <v>38</v>
      </c>
      <c r="R105" t="s">
        <v>39</v>
      </c>
      <c r="AE105" s="6">
        <v>58.52</v>
      </c>
      <c r="AF105" s="6">
        <v>1.7673043174532732</v>
      </c>
      <c r="AJ105" t="s">
        <v>495</v>
      </c>
      <c r="AK105">
        <v>1980</v>
      </c>
    </row>
    <row r="106" spans="1:37">
      <c r="A106" t="s">
        <v>530</v>
      </c>
      <c r="F106" t="s">
        <v>503</v>
      </c>
      <c r="G106" t="s">
        <v>512</v>
      </c>
      <c r="H106" t="str">
        <f t="shared" si="3"/>
        <v>Milk</v>
      </c>
      <c r="I106" t="s">
        <v>169</v>
      </c>
      <c r="O106" s="45">
        <v>55</v>
      </c>
      <c r="Q106" t="s">
        <v>38</v>
      </c>
      <c r="R106" t="s">
        <v>39</v>
      </c>
      <c r="AE106" s="6">
        <v>40.130000000000003</v>
      </c>
      <c r="AF106" s="6">
        <v>1.6034691597338389</v>
      </c>
      <c r="AJ106" t="s">
        <v>495</v>
      </c>
      <c r="AK106">
        <v>1980</v>
      </c>
    </row>
    <row r="107" spans="1:37">
      <c r="A107" t="s">
        <v>530</v>
      </c>
      <c r="F107" t="s">
        <v>503</v>
      </c>
      <c r="G107" t="s">
        <v>512</v>
      </c>
      <c r="H107" t="str">
        <f t="shared" si="3"/>
        <v>Milk</v>
      </c>
      <c r="I107" t="s">
        <v>169</v>
      </c>
      <c r="O107" s="45">
        <v>60</v>
      </c>
      <c r="Q107" t="s">
        <v>38</v>
      </c>
      <c r="R107" t="s">
        <v>39</v>
      </c>
      <c r="AE107" s="6">
        <v>9.4</v>
      </c>
      <c r="AF107" s="6">
        <v>0.97312785359969867</v>
      </c>
      <c r="AJ107" t="s">
        <v>495</v>
      </c>
      <c r="AK107">
        <v>1980</v>
      </c>
    </row>
    <row r="108" spans="1:37">
      <c r="A108" t="s">
        <v>530</v>
      </c>
      <c r="F108" t="s">
        <v>503</v>
      </c>
      <c r="G108" t="s">
        <v>512</v>
      </c>
      <c r="H108" t="str">
        <f t="shared" si="3"/>
        <v>Milk</v>
      </c>
      <c r="I108" t="s">
        <v>169</v>
      </c>
      <c r="O108" s="45">
        <v>63</v>
      </c>
      <c r="Q108" t="s">
        <v>38</v>
      </c>
      <c r="R108" t="s">
        <v>39</v>
      </c>
      <c r="T108" t="s">
        <v>40</v>
      </c>
      <c r="AE108" s="6">
        <v>0.05</v>
      </c>
      <c r="AF108" s="6">
        <v>-1.3010299956639813</v>
      </c>
      <c r="AJ108" t="s">
        <v>496</v>
      </c>
      <c r="AK108">
        <v>1997</v>
      </c>
    </row>
    <row r="109" spans="1:37">
      <c r="A109" t="s">
        <v>530</v>
      </c>
      <c r="F109" t="s">
        <v>503</v>
      </c>
      <c r="G109" t="s">
        <v>512</v>
      </c>
      <c r="H109" t="str">
        <f t="shared" si="3"/>
        <v>Milk</v>
      </c>
      <c r="I109" t="s">
        <v>169</v>
      </c>
      <c r="O109" s="45">
        <v>63</v>
      </c>
      <c r="Q109" t="s">
        <v>38</v>
      </c>
      <c r="R109" t="s">
        <v>39</v>
      </c>
      <c r="T109" t="s">
        <v>40</v>
      </c>
      <c r="AE109" s="6">
        <v>0.22</v>
      </c>
      <c r="AF109" s="6">
        <v>-0.65757731917779372</v>
      </c>
      <c r="AJ109" t="s">
        <v>496</v>
      </c>
      <c r="AK109">
        <v>1997</v>
      </c>
    </row>
    <row r="110" spans="1:37">
      <c r="A110" t="s">
        <v>530</v>
      </c>
      <c r="F110" t="s">
        <v>504</v>
      </c>
      <c r="G110" t="s">
        <v>512</v>
      </c>
      <c r="H110" t="str">
        <f t="shared" si="3"/>
        <v>Milk (buffalo)</v>
      </c>
      <c r="I110" t="s">
        <v>169</v>
      </c>
      <c r="O110" s="45">
        <v>50</v>
      </c>
      <c r="Q110" t="s">
        <v>38</v>
      </c>
      <c r="R110" t="s">
        <v>39</v>
      </c>
      <c r="T110" t="s">
        <v>515</v>
      </c>
      <c r="AE110" s="6">
        <v>30.74</v>
      </c>
      <c r="AF110" s="6">
        <v>1.4877038631637263</v>
      </c>
      <c r="AJ110" t="s">
        <v>495</v>
      </c>
      <c r="AK110">
        <v>1980</v>
      </c>
    </row>
    <row r="111" spans="1:37">
      <c r="A111" t="s">
        <v>530</v>
      </c>
      <c r="F111" t="s">
        <v>504</v>
      </c>
      <c r="G111" t="s">
        <v>512</v>
      </c>
      <c r="H111" t="str">
        <f t="shared" si="3"/>
        <v>Milk (buffalo)</v>
      </c>
      <c r="I111" t="s">
        <v>169</v>
      </c>
      <c r="O111" s="45">
        <v>55</v>
      </c>
      <c r="Q111" t="s">
        <v>38</v>
      </c>
      <c r="R111" t="s">
        <v>39</v>
      </c>
      <c r="T111" t="s">
        <v>515</v>
      </c>
      <c r="AE111" s="6">
        <v>8.5399999999999991</v>
      </c>
      <c r="AF111" s="6">
        <v>0.93145787068900499</v>
      </c>
      <c r="AJ111" t="s">
        <v>495</v>
      </c>
      <c r="AK111">
        <v>1980</v>
      </c>
    </row>
    <row r="112" spans="1:37">
      <c r="A112" t="s">
        <v>530</v>
      </c>
      <c r="F112" t="s">
        <v>504</v>
      </c>
      <c r="G112" t="s">
        <v>512</v>
      </c>
      <c r="H112" t="str">
        <f t="shared" si="3"/>
        <v>Milk (buffalo)</v>
      </c>
      <c r="I112" t="s">
        <v>169</v>
      </c>
      <c r="O112" s="45">
        <v>60</v>
      </c>
      <c r="Q112" t="s">
        <v>38</v>
      </c>
      <c r="R112" t="s">
        <v>39</v>
      </c>
      <c r="T112" t="s">
        <v>515</v>
      </c>
      <c r="AE112" s="6">
        <v>1.55</v>
      </c>
      <c r="AF112" s="6">
        <v>0.1903316981702915</v>
      </c>
      <c r="AJ112" t="s">
        <v>495</v>
      </c>
      <c r="AK112">
        <v>1980</v>
      </c>
    </row>
    <row r="113" spans="1:37">
      <c r="A113" t="s">
        <v>530</v>
      </c>
      <c r="F113" t="s">
        <v>504</v>
      </c>
      <c r="G113" t="s">
        <v>512</v>
      </c>
      <c r="H113" t="str">
        <f t="shared" si="3"/>
        <v>Milk (buffalo)</v>
      </c>
      <c r="I113" t="s">
        <v>169</v>
      </c>
      <c r="O113" s="45">
        <v>50</v>
      </c>
      <c r="Q113" t="s">
        <v>38</v>
      </c>
      <c r="R113" t="s">
        <v>39</v>
      </c>
      <c r="T113" t="s">
        <v>516</v>
      </c>
      <c r="AE113" s="6">
        <v>57.81</v>
      </c>
      <c r="AF113" s="6">
        <v>1.7620029693751154</v>
      </c>
      <c r="AJ113" t="s">
        <v>495</v>
      </c>
      <c r="AK113">
        <v>1980</v>
      </c>
    </row>
    <row r="114" spans="1:37">
      <c r="A114" t="s">
        <v>530</v>
      </c>
      <c r="F114" t="s">
        <v>504</v>
      </c>
      <c r="G114" t="s">
        <v>512</v>
      </c>
      <c r="H114" t="str">
        <f t="shared" si="3"/>
        <v>Milk (buffalo)</v>
      </c>
      <c r="I114" t="s">
        <v>169</v>
      </c>
      <c r="O114" s="45">
        <v>55</v>
      </c>
      <c r="Q114" t="s">
        <v>38</v>
      </c>
      <c r="R114" t="s">
        <v>39</v>
      </c>
      <c r="T114" t="s">
        <v>516</v>
      </c>
      <c r="AE114" s="6">
        <v>36.869999999999997</v>
      </c>
      <c r="AF114" s="6">
        <v>1.5666731376061165</v>
      </c>
      <c r="AJ114" t="s">
        <v>495</v>
      </c>
      <c r="AK114">
        <v>1980</v>
      </c>
    </row>
    <row r="115" spans="1:37">
      <c r="A115" t="s">
        <v>530</v>
      </c>
      <c r="F115" t="s">
        <v>504</v>
      </c>
      <c r="G115" t="s">
        <v>512</v>
      </c>
      <c r="H115" t="str">
        <f t="shared" si="3"/>
        <v>Milk (buffalo)</v>
      </c>
      <c r="I115" t="s">
        <v>169</v>
      </c>
      <c r="O115" s="45">
        <v>60</v>
      </c>
      <c r="Q115" t="s">
        <v>38</v>
      </c>
      <c r="R115" t="s">
        <v>39</v>
      </c>
      <c r="T115" t="s">
        <v>516</v>
      </c>
      <c r="AE115" s="6">
        <v>9.76</v>
      </c>
      <c r="AF115" s="6">
        <v>0.98944981766669182</v>
      </c>
      <c r="AJ115" t="s">
        <v>495</v>
      </c>
      <c r="AK115">
        <v>1980</v>
      </c>
    </row>
    <row r="116" spans="1:37">
      <c r="A116" t="s">
        <v>530</v>
      </c>
      <c r="F116" t="s">
        <v>504</v>
      </c>
      <c r="G116" t="s">
        <v>512</v>
      </c>
      <c r="H116" t="str">
        <f t="shared" si="3"/>
        <v>Milk (buffalo)</v>
      </c>
      <c r="I116" t="s">
        <v>169</v>
      </c>
      <c r="O116" s="45">
        <v>50</v>
      </c>
      <c r="Q116" t="s">
        <v>38</v>
      </c>
      <c r="R116" t="s">
        <v>39</v>
      </c>
      <c r="AE116" s="6">
        <v>62.22</v>
      </c>
      <c r="AF116" s="6">
        <v>1.7939300067726847</v>
      </c>
      <c r="AJ116" t="s">
        <v>495</v>
      </c>
      <c r="AK116">
        <v>1980</v>
      </c>
    </row>
    <row r="117" spans="1:37">
      <c r="A117" t="s">
        <v>530</v>
      </c>
      <c r="F117" t="s">
        <v>504</v>
      </c>
      <c r="G117" t="s">
        <v>512</v>
      </c>
      <c r="H117" t="str">
        <f t="shared" si="3"/>
        <v>Milk (buffalo)</v>
      </c>
      <c r="I117" t="s">
        <v>169</v>
      </c>
      <c r="O117" s="45">
        <v>55</v>
      </c>
      <c r="Q117" t="s">
        <v>38</v>
      </c>
      <c r="R117" t="s">
        <v>39</v>
      </c>
      <c r="AE117" s="6">
        <v>44.71</v>
      </c>
      <c r="AF117" s="6">
        <v>1.6504046698680319</v>
      </c>
      <c r="AJ117" t="s">
        <v>495</v>
      </c>
      <c r="AK117">
        <v>1980</v>
      </c>
    </row>
    <row r="118" spans="1:37">
      <c r="A118" t="s">
        <v>530</v>
      </c>
      <c r="F118" t="s">
        <v>504</v>
      </c>
      <c r="G118" t="s">
        <v>512</v>
      </c>
      <c r="H118" t="str">
        <f t="shared" si="3"/>
        <v>Milk (buffalo)</v>
      </c>
      <c r="I118" t="s">
        <v>169</v>
      </c>
      <c r="O118" s="45">
        <v>60</v>
      </c>
      <c r="Q118" t="s">
        <v>38</v>
      </c>
      <c r="R118" t="s">
        <v>39</v>
      </c>
      <c r="AE118" s="6">
        <v>11.12</v>
      </c>
      <c r="AF118" s="6">
        <v>1.0461047872460387</v>
      </c>
      <c r="AJ118" t="s">
        <v>495</v>
      </c>
      <c r="AK118">
        <v>1980</v>
      </c>
    </row>
    <row r="119" spans="1:37">
      <c r="A119" t="s">
        <v>530</v>
      </c>
      <c r="F119" t="s">
        <v>505</v>
      </c>
      <c r="G119" t="s">
        <v>512</v>
      </c>
      <c r="H119" t="str">
        <f t="shared" si="3"/>
        <v>Milk (human)</v>
      </c>
      <c r="I119" t="s">
        <v>169</v>
      </c>
      <c r="O119" s="45">
        <v>58</v>
      </c>
      <c r="Q119" t="s">
        <v>38</v>
      </c>
      <c r="R119" t="s">
        <v>39</v>
      </c>
      <c r="T119" t="s">
        <v>518</v>
      </c>
      <c r="AE119" s="6">
        <v>3.1</v>
      </c>
      <c r="AF119" s="6">
        <v>0.49136169383427269</v>
      </c>
      <c r="AJ119" t="s">
        <v>494</v>
      </c>
      <c r="AK119">
        <v>1996</v>
      </c>
    </row>
    <row r="120" spans="1:37">
      <c r="A120" t="s">
        <v>530</v>
      </c>
      <c r="F120" t="s">
        <v>505</v>
      </c>
      <c r="G120" t="s">
        <v>512</v>
      </c>
      <c r="H120" t="str">
        <f t="shared" si="3"/>
        <v>Milk (human)</v>
      </c>
      <c r="I120" t="s">
        <v>169</v>
      </c>
      <c r="O120" s="45">
        <v>60</v>
      </c>
      <c r="Q120" t="s">
        <v>38</v>
      </c>
      <c r="R120" t="s">
        <v>39</v>
      </c>
      <c r="T120" t="s">
        <v>518</v>
      </c>
      <c r="AE120" s="6">
        <v>0.79</v>
      </c>
      <c r="AF120" s="6">
        <v>-0.10237290870955855</v>
      </c>
      <c r="AJ120" t="s">
        <v>494</v>
      </c>
      <c r="AK120">
        <v>1996</v>
      </c>
    </row>
    <row r="121" spans="1:37">
      <c r="A121" t="s">
        <v>530</v>
      </c>
      <c r="F121" t="s">
        <v>505</v>
      </c>
      <c r="G121" t="s">
        <v>512</v>
      </c>
      <c r="H121" t="str">
        <f t="shared" si="3"/>
        <v>Milk (human)</v>
      </c>
      <c r="I121" t="s">
        <v>169</v>
      </c>
      <c r="O121" s="45">
        <v>62</v>
      </c>
      <c r="Q121" t="s">
        <v>38</v>
      </c>
      <c r="R121" t="s">
        <v>39</v>
      </c>
      <c r="T121" t="s">
        <v>518</v>
      </c>
      <c r="AE121" s="6">
        <v>0.21</v>
      </c>
      <c r="AF121" s="6">
        <v>-0.6777807052660807</v>
      </c>
      <c r="AJ121" t="s">
        <v>494</v>
      </c>
      <c r="AK121">
        <v>1996</v>
      </c>
    </row>
    <row r="122" spans="1:37">
      <c r="A122" t="s">
        <v>530</v>
      </c>
      <c r="F122" t="s">
        <v>505</v>
      </c>
      <c r="G122" t="s">
        <v>512</v>
      </c>
      <c r="H122" t="str">
        <f t="shared" si="3"/>
        <v>Milk (human)</v>
      </c>
      <c r="I122" t="s">
        <v>169</v>
      </c>
      <c r="O122" s="45">
        <v>64</v>
      </c>
      <c r="Q122" t="s">
        <v>38</v>
      </c>
      <c r="R122" t="s">
        <v>39</v>
      </c>
      <c r="T122" t="s">
        <v>518</v>
      </c>
      <c r="AE122" s="6">
        <v>0.05</v>
      </c>
      <c r="AF122" s="6">
        <v>-1.3010299956639813</v>
      </c>
      <c r="AJ122" t="s">
        <v>494</v>
      </c>
      <c r="AK122">
        <v>1996</v>
      </c>
    </row>
    <row r="123" spans="1:37">
      <c r="A123" t="s">
        <v>530</v>
      </c>
      <c r="F123" t="s">
        <v>477</v>
      </c>
      <c r="G123" t="s">
        <v>513</v>
      </c>
      <c r="H123" t="str">
        <f t="shared" si="3"/>
        <v>BHI</v>
      </c>
      <c r="I123" t="s">
        <v>169</v>
      </c>
      <c r="O123" s="45">
        <v>55</v>
      </c>
      <c r="Q123" t="s">
        <v>38</v>
      </c>
      <c r="R123" t="s">
        <v>39</v>
      </c>
      <c r="S123" t="s">
        <v>40</v>
      </c>
      <c r="AE123" s="6">
        <v>15.4</v>
      </c>
      <c r="AF123" s="6">
        <v>1.1875207208364631</v>
      </c>
      <c r="AJ123" t="s">
        <v>497</v>
      </c>
      <c r="AK123">
        <v>2002</v>
      </c>
    </row>
    <row r="124" spans="1:37">
      <c r="A124" t="s">
        <v>530</v>
      </c>
      <c r="F124" t="s">
        <v>477</v>
      </c>
      <c r="G124" t="s">
        <v>513</v>
      </c>
      <c r="H124" t="str">
        <f t="shared" si="3"/>
        <v>BHI</v>
      </c>
      <c r="I124" t="s">
        <v>169</v>
      </c>
      <c r="O124" s="45">
        <v>60</v>
      </c>
      <c r="Q124" t="s">
        <v>38</v>
      </c>
      <c r="R124" t="s">
        <v>39</v>
      </c>
      <c r="S124" t="s">
        <v>40</v>
      </c>
      <c r="AE124" s="6">
        <v>1.51</v>
      </c>
      <c r="AF124" s="6">
        <v>0.17897694729316943</v>
      </c>
      <c r="AJ124" t="s">
        <v>497</v>
      </c>
      <c r="AK124">
        <v>2002</v>
      </c>
    </row>
    <row r="125" spans="1:37">
      <c r="A125" t="s">
        <v>530</v>
      </c>
      <c r="F125" t="s">
        <v>477</v>
      </c>
      <c r="G125" t="s">
        <v>513</v>
      </c>
      <c r="H125" t="str">
        <f t="shared" si="3"/>
        <v>BHI</v>
      </c>
      <c r="I125" t="s">
        <v>169</v>
      </c>
      <c r="O125" s="45">
        <v>55</v>
      </c>
      <c r="Q125" t="s">
        <v>38</v>
      </c>
      <c r="R125" t="s">
        <v>39</v>
      </c>
      <c r="S125" t="s">
        <v>40</v>
      </c>
      <c r="AE125" s="6">
        <v>15.4</v>
      </c>
      <c r="AF125" s="6">
        <v>1.1875207208364631</v>
      </c>
      <c r="AJ125" t="s">
        <v>497</v>
      </c>
      <c r="AK125">
        <v>2002</v>
      </c>
    </row>
    <row r="126" spans="1:37">
      <c r="A126" t="s">
        <v>530</v>
      </c>
      <c r="F126" t="s">
        <v>477</v>
      </c>
      <c r="G126" t="s">
        <v>513</v>
      </c>
      <c r="H126" t="str">
        <f t="shared" si="3"/>
        <v>BHI</v>
      </c>
      <c r="I126" t="s">
        <v>169</v>
      </c>
      <c r="O126" s="45">
        <v>60</v>
      </c>
      <c r="Q126" t="s">
        <v>38</v>
      </c>
      <c r="R126" t="s">
        <v>39</v>
      </c>
      <c r="S126" t="s">
        <v>40</v>
      </c>
      <c r="AE126" s="6">
        <v>1.49</v>
      </c>
      <c r="AF126" s="6">
        <v>0.17318626841227402</v>
      </c>
      <c r="AJ126" t="s">
        <v>497</v>
      </c>
      <c r="AK126">
        <v>2002</v>
      </c>
    </row>
    <row r="127" spans="1:37">
      <c r="A127" t="s">
        <v>530</v>
      </c>
      <c r="F127" t="s">
        <v>477</v>
      </c>
      <c r="G127" t="s">
        <v>513</v>
      </c>
      <c r="H127" t="str">
        <f t="shared" si="3"/>
        <v>BHI</v>
      </c>
      <c r="I127" t="s">
        <v>169</v>
      </c>
      <c r="O127" s="45">
        <v>55</v>
      </c>
      <c r="Q127" t="s">
        <v>38</v>
      </c>
      <c r="R127" t="s">
        <v>39</v>
      </c>
      <c r="S127" t="s">
        <v>40</v>
      </c>
      <c r="AE127" s="6">
        <v>16.600000000000001</v>
      </c>
      <c r="AF127" s="6">
        <v>1.2201080880400552</v>
      </c>
      <c r="AJ127" t="s">
        <v>497</v>
      </c>
      <c r="AK127">
        <v>2002</v>
      </c>
    </row>
    <row r="128" spans="1:37">
      <c r="A128" t="s">
        <v>530</v>
      </c>
      <c r="F128" t="s">
        <v>477</v>
      </c>
      <c r="G128" t="s">
        <v>513</v>
      </c>
      <c r="H128" t="str">
        <f t="shared" si="3"/>
        <v>BHI</v>
      </c>
      <c r="I128" t="s">
        <v>169</v>
      </c>
      <c r="O128" s="45">
        <v>60</v>
      </c>
      <c r="Q128" t="s">
        <v>38</v>
      </c>
      <c r="R128" t="s">
        <v>39</v>
      </c>
      <c r="S128" t="s">
        <v>40</v>
      </c>
      <c r="AE128" s="6">
        <v>1.45</v>
      </c>
      <c r="AF128" s="6">
        <v>0.16136800223497488</v>
      </c>
      <c r="AJ128" t="s">
        <v>497</v>
      </c>
      <c r="AK128">
        <v>2002</v>
      </c>
    </row>
    <row r="129" spans="1:37">
      <c r="A129" t="s">
        <v>530</v>
      </c>
      <c r="F129" t="s">
        <v>477</v>
      </c>
      <c r="G129" t="s">
        <v>513</v>
      </c>
      <c r="H129" t="str">
        <f t="shared" si="3"/>
        <v>BHI</v>
      </c>
      <c r="I129" t="s">
        <v>169</v>
      </c>
      <c r="O129" s="45">
        <v>55</v>
      </c>
      <c r="Q129" t="s">
        <v>38</v>
      </c>
      <c r="R129" t="s">
        <v>39</v>
      </c>
      <c r="S129" t="s">
        <v>40</v>
      </c>
      <c r="AE129" s="6">
        <v>16.8</v>
      </c>
      <c r="AF129" s="6">
        <v>1.2253092817258628</v>
      </c>
      <c r="AJ129" t="s">
        <v>497</v>
      </c>
      <c r="AK129">
        <v>2002</v>
      </c>
    </row>
    <row r="130" spans="1:37">
      <c r="A130" t="s">
        <v>530</v>
      </c>
      <c r="F130" t="s">
        <v>477</v>
      </c>
      <c r="G130" t="s">
        <v>513</v>
      </c>
      <c r="H130" t="str">
        <f t="shared" si="3"/>
        <v>BHI</v>
      </c>
      <c r="I130" t="s">
        <v>169</v>
      </c>
      <c r="O130" s="45">
        <v>60</v>
      </c>
      <c r="Q130" t="s">
        <v>38</v>
      </c>
      <c r="R130" t="s">
        <v>39</v>
      </c>
      <c r="S130" t="s">
        <v>40</v>
      </c>
      <c r="AE130" s="6">
        <v>1.08</v>
      </c>
      <c r="AF130" s="6">
        <v>3.342375548694973E-2</v>
      </c>
      <c r="AJ130" t="s">
        <v>497</v>
      </c>
      <c r="AK130">
        <v>2002</v>
      </c>
    </row>
    <row r="131" spans="1:37">
      <c r="A131" t="s">
        <v>530</v>
      </c>
      <c r="F131" t="s">
        <v>477</v>
      </c>
      <c r="G131" t="s">
        <v>513</v>
      </c>
      <c r="H131" t="str">
        <f t="shared" si="3"/>
        <v>BHI</v>
      </c>
      <c r="I131" t="s">
        <v>169</v>
      </c>
      <c r="O131" s="45">
        <v>55</v>
      </c>
      <c r="Q131" t="s">
        <v>38</v>
      </c>
      <c r="R131" t="s">
        <v>39</v>
      </c>
      <c r="S131" t="s">
        <v>40</v>
      </c>
      <c r="AE131" s="6">
        <v>19.5</v>
      </c>
      <c r="AF131" s="6">
        <v>1.2900346113625181</v>
      </c>
      <c r="AJ131" t="s">
        <v>497</v>
      </c>
      <c r="AK131">
        <v>2002</v>
      </c>
    </row>
    <row r="132" spans="1:37">
      <c r="A132" t="s">
        <v>530</v>
      </c>
      <c r="F132" t="s">
        <v>477</v>
      </c>
      <c r="G132" t="s">
        <v>513</v>
      </c>
      <c r="H132" t="str">
        <f t="shared" si="3"/>
        <v>BHI</v>
      </c>
      <c r="I132" t="s">
        <v>169</v>
      </c>
      <c r="O132" s="45">
        <v>60</v>
      </c>
      <c r="Q132" t="s">
        <v>38</v>
      </c>
      <c r="R132" t="s">
        <v>39</v>
      </c>
      <c r="S132" t="s">
        <v>40</v>
      </c>
      <c r="AE132" s="6">
        <v>1.75</v>
      </c>
      <c r="AF132" s="6">
        <v>0.24303804868629444</v>
      </c>
      <c r="AJ132" t="s">
        <v>497</v>
      </c>
      <c r="AK132">
        <v>2002</v>
      </c>
    </row>
    <row r="133" spans="1:37">
      <c r="A133" t="s">
        <v>530</v>
      </c>
      <c r="F133" t="s">
        <v>477</v>
      </c>
      <c r="G133" t="s">
        <v>513</v>
      </c>
      <c r="H133" t="str">
        <f t="shared" si="3"/>
        <v>BHI</v>
      </c>
      <c r="I133" t="s">
        <v>169</v>
      </c>
      <c r="O133" s="45">
        <v>55</v>
      </c>
      <c r="Q133" t="s">
        <v>38</v>
      </c>
      <c r="R133" t="s">
        <v>39</v>
      </c>
      <c r="S133" t="s">
        <v>40</v>
      </c>
      <c r="AE133" s="6">
        <v>5.7</v>
      </c>
      <c r="AF133" s="6">
        <v>0.75587485567249146</v>
      </c>
      <c r="AJ133" t="s">
        <v>497</v>
      </c>
      <c r="AK133">
        <v>2002</v>
      </c>
    </row>
    <row r="134" spans="1:37">
      <c r="A134" t="s">
        <v>530</v>
      </c>
      <c r="F134" t="s">
        <v>477</v>
      </c>
      <c r="G134" t="s">
        <v>513</v>
      </c>
      <c r="H134" t="str">
        <f t="shared" si="3"/>
        <v>BHI</v>
      </c>
      <c r="I134" t="s">
        <v>169</v>
      </c>
      <c r="O134" s="45">
        <v>60</v>
      </c>
      <c r="Q134" t="s">
        <v>38</v>
      </c>
      <c r="R134" t="s">
        <v>39</v>
      </c>
      <c r="S134" t="s">
        <v>40</v>
      </c>
      <c r="AE134" s="6">
        <v>1.1100000000000001</v>
      </c>
      <c r="AF134" s="6">
        <v>4.5322978786657475E-2</v>
      </c>
      <c r="AJ134" t="s">
        <v>497</v>
      </c>
      <c r="AK134">
        <v>2002</v>
      </c>
    </row>
    <row r="135" spans="1:37">
      <c r="A135" t="s">
        <v>530</v>
      </c>
      <c r="F135" t="s">
        <v>477</v>
      </c>
      <c r="G135" t="s">
        <v>513</v>
      </c>
      <c r="H135" t="str">
        <f t="shared" si="3"/>
        <v>BHI</v>
      </c>
      <c r="I135" t="s">
        <v>169</v>
      </c>
      <c r="O135" s="45">
        <v>55</v>
      </c>
      <c r="Q135" t="s">
        <v>38</v>
      </c>
      <c r="R135" t="s">
        <v>39</v>
      </c>
      <c r="S135" t="s">
        <v>40</v>
      </c>
      <c r="AE135" s="6">
        <v>14</v>
      </c>
      <c r="AF135" s="6">
        <v>1.146128035678238</v>
      </c>
      <c r="AJ135" t="s">
        <v>497</v>
      </c>
      <c r="AK135">
        <v>2002</v>
      </c>
    </row>
    <row r="136" spans="1:37">
      <c r="A136" t="s">
        <v>530</v>
      </c>
      <c r="F136" t="s">
        <v>477</v>
      </c>
      <c r="G136" t="s">
        <v>513</v>
      </c>
      <c r="H136" t="str">
        <f t="shared" si="3"/>
        <v>BHI</v>
      </c>
      <c r="I136" t="s">
        <v>169</v>
      </c>
      <c r="O136" s="45">
        <v>60</v>
      </c>
      <c r="Q136" t="s">
        <v>38</v>
      </c>
      <c r="R136" t="s">
        <v>39</v>
      </c>
      <c r="S136" t="s">
        <v>40</v>
      </c>
      <c r="AE136" s="6">
        <v>0.75</v>
      </c>
      <c r="AF136" s="6">
        <v>-0.12493873660829995</v>
      </c>
      <c r="AJ136" t="s">
        <v>497</v>
      </c>
      <c r="AK136">
        <v>2002</v>
      </c>
    </row>
    <row r="137" spans="1:37">
      <c r="A137" t="s">
        <v>530</v>
      </c>
      <c r="F137" t="s">
        <v>477</v>
      </c>
      <c r="G137" t="s">
        <v>513</v>
      </c>
      <c r="H137" t="str">
        <f t="shared" si="3"/>
        <v>BHI</v>
      </c>
      <c r="I137" t="s">
        <v>169</v>
      </c>
      <c r="O137" s="45">
        <v>55</v>
      </c>
      <c r="Q137" t="s">
        <v>38</v>
      </c>
      <c r="R137" t="s">
        <v>39</v>
      </c>
      <c r="S137" t="s">
        <v>40</v>
      </c>
      <c r="AE137" s="6">
        <v>17.2</v>
      </c>
      <c r="AF137" s="6">
        <v>1.2355284469075489</v>
      </c>
      <c r="AJ137" t="s">
        <v>497</v>
      </c>
      <c r="AK137">
        <v>2002</v>
      </c>
    </row>
    <row r="138" spans="1:37">
      <c r="A138" t="s">
        <v>530</v>
      </c>
      <c r="F138" t="s">
        <v>477</v>
      </c>
      <c r="G138" t="s">
        <v>513</v>
      </c>
      <c r="H138" t="str">
        <f t="shared" si="3"/>
        <v>BHI</v>
      </c>
      <c r="I138" t="s">
        <v>169</v>
      </c>
      <c r="O138" s="45">
        <v>60</v>
      </c>
      <c r="Q138" t="s">
        <v>38</v>
      </c>
      <c r="R138" t="s">
        <v>39</v>
      </c>
      <c r="S138" t="s">
        <v>40</v>
      </c>
      <c r="AE138" s="6">
        <v>1.78</v>
      </c>
      <c r="AF138" s="6">
        <v>0.250420002308894</v>
      </c>
      <c r="AJ138" t="s">
        <v>497</v>
      </c>
      <c r="AK138">
        <v>2002</v>
      </c>
    </row>
    <row r="139" spans="1:37">
      <c r="A139" t="s">
        <v>530</v>
      </c>
      <c r="F139" t="s">
        <v>477</v>
      </c>
      <c r="G139" t="s">
        <v>513</v>
      </c>
      <c r="H139" t="str">
        <f t="shared" si="3"/>
        <v>BHI</v>
      </c>
      <c r="I139" t="s">
        <v>169</v>
      </c>
      <c r="O139" s="45">
        <v>55</v>
      </c>
      <c r="Q139" t="s">
        <v>38</v>
      </c>
      <c r="R139" t="s">
        <v>39</v>
      </c>
      <c r="S139" t="s">
        <v>40</v>
      </c>
      <c r="AE139" s="6">
        <v>20.2</v>
      </c>
      <c r="AF139" s="6">
        <v>1.3053513694466237</v>
      </c>
      <c r="AJ139" t="s">
        <v>497</v>
      </c>
      <c r="AK139">
        <v>2002</v>
      </c>
    </row>
    <row r="140" spans="1:37">
      <c r="A140" t="s">
        <v>530</v>
      </c>
      <c r="F140" t="s">
        <v>477</v>
      </c>
      <c r="G140" t="s">
        <v>513</v>
      </c>
      <c r="H140" t="str">
        <f t="shared" si="3"/>
        <v>BHI</v>
      </c>
      <c r="I140" t="s">
        <v>169</v>
      </c>
      <c r="O140" s="45">
        <v>60</v>
      </c>
      <c r="Q140" t="s">
        <v>38</v>
      </c>
      <c r="R140" t="s">
        <v>39</v>
      </c>
      <c r="S140" t="s">
        <v>40</v>
      </c>
      <c r="AE140" s="6">
        <v>1.7</v>
      </c>
      <c r="AF140" s="6">
        <v>0.23044892137827391</v>
      </c>
      <c r="AJ140" t="s">
        <v>497</v>
      </c>
      <c r="AK140">
        <v>2002</v>
      </c>
    </row>
    <row r="141" spans="1:37">
      <c r="A141" t="s">
        <v>530</v>
      </c>
      <c r="F141" t="s">
        <v>477</v>
      </c>
      <c r="G141" t="s">
        <v>513</v>
      </c>
      <c r="H141" t="str">
        <f t="shared" si="3"/>
        <v>BHI</v>
      </c>
      <c r="I141" t="s">
        <v>169</v>
      </c>
      <c r="O141" s="45">
        <v>55</v>
      </c>
      <c r="Q141" t="s">
        <v>38</v>
      </c>
      <c r="R141" t="s">
        <v>39</v>
      </c>
      <c r="S141" t="s">
        <v>40</v>
      </c>
      <c r="AE141" s="6">
        <v>10.5</v>
      </c>
      <c r="AF141" s="6">
        <v>1.0211892990699381</v>
      </c>
      <c r="AJ141" t="s">
        <v>497</v>
      </c>
      <c r="AK141">
        <v>2002</v>
      </c>
    </row>
    <row r="142" spans="1:37">
      <c r="A142" t="s">
        <v>530</v>
      </c>
      <c r="F142" t="s">
        <v>477</v>
      </c>
      <c r="G142" t="s">
        <v>513</v>
      </c>
      <c r="H142" t="str">
        <f t="shared" si="3"/>
        <v>BHI</v>
      </c>
      <c r="I142" t="s">
        <v>169</v>
      </c>
      <c r="O142" s="45">
        <v>60</v>
      </c>
      <c r="Q142" t="s">
        <v>38</v>
      </c>
      <c r="R142" t="s">
        <v>39</v>
      </c>
      <c r="S142" t="s">
        <v>40</v>
      </c>
      <c r="AE142" s="6">
        <v>1.48</v>
      </c>
      <c r="AF142" s="6">
        <v>0.17026171539495738</v>
      </c>
      <c r="AJ142" t="s">
        <v>497</v>
      </c>
      <c r="AK142">
        <v>2002</v>
      </c>
    </row>
    <row r="143" spans="1:37">
      <c r="A143" t="s">
        <v>530</v>
      </c>
      <c r="F143" t="s">
        <v>477</v>
      </c>
      <c r="G143" t="s">
        <v>513</v>
      </c>
      <c r="H143" t="str">
        <f t="shared" si="3"/>
        <v>BHI</v>
      </c>
      <c r="I143" t="s">
        <v>169</v>
      </c>
      <c r="O143" s="45">
        <v>55</v>
      </c>
      <c r="Q143" t="s">
        <v>38</v>
      </c>
      <c r="R143" t="s">
        <v>39</v>
      </c>
      <c r="S143" t="s">
        <v>40</v>
      </c>
      <c r="AE143" s="6">
        <v>9.1</v>
      </c>
      <c r="AF143" s="6">
        <v>0.95904139232109353</v>
      </c>
      <c r="AJ143" t="s">
        <v>497</v>
      </c>
      <c r="AK143">
        <v>2002</v>
      </c>
    </row>
    <row r="144" spans="1:37">
      <c r="A144" t="s">
        <v>530</v>
      </c>
      <c r="F144" t="s">
        <v>477</v>
      </c>
      <c r="G144" t="s">
        <v>513</v>
      </c>
      <c r="H144" t="str">
        <f t="shared" si="3"/>
        <v>BHI</v>
      </c>
      <c r="I144" t="s">
        <v>169</v>
      </c>
      <c r="O144" s="45">
        <v>60</v>
      </c>
      <c r="Q144" t="s">
        <v>38</v>
      </c>
      <c r="R144" t="s">
        <v>39</v>
      </c>
      <c r="S144" t="s">
        <v>40</v>
      </c>
      <c r="AE144" s="6">
        <v>0.94</v>
      </c>
      <c r="AF144" s="6">
        <v>-2.6872146400301365E-2</v>
      </c>
      <c r="AJ144" t="s">
        <v>497</v>
      </c>
      <c r="AK144">
        <v>2002</v>
      </c>
    </row>
    <row r="145" spans="1:37">
      <c r="A145" t="s">
        <v>530</v>
      </c>
      <c r="F145" t="s">
        <v>477</v>
      </c>
      <c r="G145" t="s">
        <v>513</v>
      </c>
      <c r="H145" t="str">
        <f t="shared" si="3"/>
        <v>BHI</v>
      </c>
      <c r="I145" t="s">
        <v>169</v>
      </c>
      <c r="O145" s="45">
        <v>55</v>
      </c>
      <c r="Q145" t="s">
        <v>38</v>
      </c>
      <c r="R145" t="s">
        <v>39</v>
      </c>
      <c r="S145" t="s">
        <v>40</v>
      </c>
      <c r="AE145" s="6">
        <v>8.8000000000000007</v>
      </c>
      <c r="AF145" s="6">
        <v>0.94448267215016868</v>
      </c>
      <c r="AJ145" t="s">
        <v>497</v>
      </c>
      <c r="AK145">
        <v>2002</v>
      </c>
    </row>
    <row r="146" spans="1:37">
      <c r="A146" t="s">
        <v>530</v>
      </c>
      <c r="F146" t="s">
        <v>477</v>
      </c>
      <c r="G146" t="s">
        <v>513</v>
      </c>
      <c r="H146" t="str">
        <f t="shared" si="3"/>
        <v>BHI</v>
      </c>
      <c r="I146" t="s">
        <v>169</v>
      </c>
      <c r="O146" s="45">
        <v>60</v>
      </c>
      <c r="Q146" t="s">
        <v>38</v>
      </c>
      <c r="R146" t="s">
        <v>39</v>
      </c>
      <c r="S146" t="s">
        <v>40</v>
      </c>
      <c r="AE146" s="6">
        <v>0.69</v>
      </c>
      <c r="AF146" s="6">
        <v>-0.16115090926274472</v>
      </c>
      <c r="AJ146" t="s">
        <v>497</v>
      </c>
      <c r="AK146">
        <v>2002</v>
      </c>
    </row>
    <row r="147" spans="1:37">
      <c r="A147" t="s">
        <v>530</v>
      </c>
      <c r="F147" t="s">
        <v>477</v>
      </c>
      <c r="G147" t="s">
        <v>513</v>
      </c>
      <c r="H147" t="str">
        <f t="shared" si="3"/>
        <v>BHI</v>
      </c>
      <c r="I147" t="s">
        <v>169</v>
      </c>
      <c r="O147" s="45">
        <v>55</v>
      </c>
      <c r="Q147" t="s">
        <v>38</v>
      </c>
      <c r="R147" t="s">
        <v>39</v>
      </c>
      <c r="S147" t="s">
        <v>40</v>
      </c>
      <c r="AE147" s="6">
        <v>2.6</v>
      </c>
      <c r="AF147" s="6">
        <v>0.41497334797081797</v>
      </c>
      <c r="AJ147" t="s">
        <v>497</v>
      </c>
      <c r="AK147">
        <v>2002</v>
      </c>
    </row>
    <row r="148" spans="1:37">
      <c r="A148" t="s">
        <v>530</v>
      </c>
      <c r="F148" t="s">
        <v>477</v>
      </c>
      <c r="G148" t="s">
        <v>513</v>
      </c>
      <c r="H148" t="str">
        <f t="shared" si="3"/>
        <v>BHI</v>
      </c>
      <c r="I148" t="s">
        <v>169</v>
      </c>
      <c r="O148" s="45">
        <v>60</v>
      </c>
      <c r="Q148" t="s">
        <v>38</v>
      </c>
      <c r="R148" t="s">
        <v>39</v>
      </c>
      <c r="S148" t="s">
        <v>40</v>
      </c>
      <c r="AE148" s="6">
        <v>0.84</v>
      </c>
      <c r="AF148" s="6">
        <v>-7.5720713938118356E-2</v>
      </c>
      <c r="AJ148" t="s">
        <v>497</v>
      </c>
      <c r="AK148">
        <v>2002</v>
      </c>
    </row>
    <row r="149" spans="1:37">
      <c r="A149" t="s">
        <v>530</v>
      </c>
      <c r="F149" t="s">
        <v>477</v>
      </c>
      <c r="G149" t="s">
        <v>513</v>
      </c>
      <c r="H149" t="str">
        <f t="shared" ref="H149:H212" si="4">F149</f>
        <v>BHI</v>
      </c>
      <c r="I149" t="s">
        <v>169</v>
      </c>
      <c r="O149" s="45">
        <v>55</v>
      </c>
      <c r="Q149" t="s">
        <v>38</v>
      </c>
      <c r="R149" t="s">
        <v>39</v>
      </c>
      <c r="S149" t="s">
        <v>40</v>
      </c>
      <c r="AE149" s="6">
        <v>5.6</v>
      </c>
      <c r="AF149" s="6">
        <v>0.74818802700620035</v>
      </c>
      <c r="AJ149" t="s">
        <v>497</v>
      </c>
      <c r="AK149">
        <v>2002</v>
      </c>
    </row>
    <row r="150" spans="1:37">
      <c r="A150" t="s">
        <v>530</v>
      </c>
      <c r="F150" t="s">
        <v>477</v>
      </c>
      <c r="G150" t="s">
        <v>513</v>
      </c>
      <c r="H150" t="str">
        <f t="shared" si="4"/>
        <v>BHI</v>
      </c>
      <c r="I150" t="s">
        <v>169</v>
      </c>
      <c r="O150" s="45">
        <v>60</v>
      </c>
      <c r="Q150" t="s">
        <v>38</v>
      </c>
      <c r="R150" t="s">
        <v>39</v>
      </c>
      <c r="S150" t="s">
        <v>40</v>
      </c>
      <c r="AE150" s="6">
        <v>0.91</v>
      </c>
      <c r="AF150" s="6">
        <v>-4.0958607678906384E-2</v>
      </c>
      <c r="AJ150" t="s">
        <v>497</v>
      </c>
      <c r="AK150">
        <v>2002</v>
      </c>
    </row>
    <row r="151" spans="1:37">
      <c r="A151" t="s">
        <v>530</v>
      </c>
      <c r="F151" t="s">
        <v>477</v>
      </c>
      <c r="G151" t="s">
        <v>513</v>
      </c>
      <c r="H151" t="str">
        <f t="shared" si="4"/>
        <v>BHI</v>
      </c>
      <c r="I151" t="s">
        <v>169</v>
      </c>
      <c r="O151" s="45">
        <v>55</v>
      </c>
      <c r="Q151" t="s">
        <v>38</v>
      </c>
      <c r="R151" t="s">
        <v>39</v>
      </c>
      <c r="S151" t="s">
        <v>40</v>
      </c>
      <c r="AE151" s="6">
        <v>10.199999999999999</v>
      </c>
      <c r="AF151" s="6">
        <v>1.0086001717619175</v>
      </c>
      <c r="AJ151" t="s">
        <v>497</v>
      </c>
      <c r="AK151">
        <v>2002</v>
      </c>
    </row>
    <row r="152" spans="1:37">
      <c r="A152" t="s">
        <v>530</v>
      </c>
      <c r="F152" t="s">
        <v>477</v>
      </c>
      <c r="G152" t="s">
        <v>513</v>
      </c>
      <c r="H152" t="str">
        <f t="shared" si="4"/>
        <v>BHI</v>
      </c>
      <c r="I152" t="s">
        <v>169</v>
      </c>
      <c r="O152" s="45">
        <v>60</v>
      </c>
      <c r="Q152" t="s">
        <v>38</v>
      </c>
      <c r="R152" t="s">
        <v>39</v>
      </c>
      <c r="S152" t="s">
        <v>40</v>
      </c>
      <c r="AE152" s="6">
        <v>1.33</v>
      </c>
      <c r="AF152" s="6">
        <v>0.12385164096708581</v>
      </c>
      <c r="AJ152" t="s">
        <v>497</v>
      </c>
      <c r="AK152">
        <v>2002</v>
      </c>
    </row>
    <row r="153" spans="1:37">
      <c r="A153" t="s">
        <v>530</v>
      </c>
      <c r="F153" t="s">
        <v>477</v>
      </c>
      <c r="G153" t="s">
        <v>513</v>
      </c>
      <c r="H153" t="str">
        <f t="shared" si="4"/>
        <v>BHI</v>
      </c>
      <c r="I153" t="s">
        <v>169</v>
      </c>
      <c r="O153" s="45">
        <v>55</v>
      </c>
      <c r="Q153" t="s">
        <v>38</v>
      </c>
      <c r="R153" t="s">
        <v>39</v>
      </c>
      <c r="S153" t="s">
        <v>40</v>
      </c>
      <c r="AE153" s="6">
        <v>18</v>
      </c>
      <c r="AF153" s="6">
        <v>1.255272505103306</v>
      </c>
      <c r="AJ153" t="s">
        <v>497</v>
      </c>
      <c r="AK153">
        <v>2002</v>
      </c>
    </row>
    <row r="154" spans="1:37">
      <c r="A154" t="s">
        <v>530</v>
      </c>
      <c r="F154" t="s">
        <v>477</v>
      </c>
      <c r="G154" t="s">
        <v>513</v>
      </c>
      <c r="H154" t="str">
        <f t="shared" si="4"/>
        <v>BHI</v>
      </c>
      <c r="I154" t="s">
        <v>169</v>
      </c>
      <c r="O154" s="45">
        <v>60</v>
      </c>
      <c r="Q154" t="s">
        <v>38</v>
      </c>
      <c r="R154" t="s">
        <v>39</v>
      </c>
      <c r="S154" t="s">
        <v>40</v>
      </c>
      <c r="AE154" s="6">
        <v>2.13</v>
      </c>
      <c r="AF154" s="6">
        <v>0.32837960343873768</v>
      </c>
      <c r="AJ154" t="s">
        <v>497</v>
      </c>
      <c r="AK154">
        <v>2002</v>
      </c>
    </row>
    <row r="155" spans="1:37">
      <c r="A155" t="s">
        <v>530</v>
      </c>
      <c r="F155" t="s">
        <v>477</v>
      </c>
      <c r="G155" t="s">
        <v>513</v>
      </c>
      <c r="H155" t="str">
        <f t="shared" si="4"/>
        <v>BHI</v>
      </c>
      <c r="I155" t="s">
        <v>169</v>
      </c>
      <c r="O155" s="45">
        <v>55</v>
      </c>
      <c r="Q155" t="s">
        <v>38</v>
      </c>
      <c r="R155" t="s">
        <v>39</v>
      </c>
      <c r="S155" t="s">
        <v>40</v>
      </c>
      <c r="AE155" s="6">
        <v>21.5</v>
      </c>
      <c r="AF155" s="6">
        <v>1.3324384599156054</v>
      </c>
      <c r="AJ155" t="s">
        <v>497</v>
      </c>
      <c r="AK155">
        <v>2002</v>
      </c>
    </row>
    <row r="156" spans="1:37">
      <c r="A156" t="s">
        <v>530</v>
      </c>
      <c r="F156" t="s">
        <v>477</v>
      </c>
      <c r="G156" t="s">
        <v>513</v>
      </c>
      <c r="H156" t="str">
        <f t="shared" si="4"/>
        <v>BHI</v>
      </c>
      <c r="I156" t="s">
        <v>169</v>
      </c>
      <c r="O156" s="45">
        <v>60</v>
      </c>
      <c r="Q156" t="s">
        <v>38</v>
      </c>
      <c r="R156" t="s">
        <v>39</v>
      </c>
      <c r="S156" t="s">
        <v>40</v>
      </c>
      <c r="AE156" s="6">
        <v>2.11</v>
      </c>
      <c r="AF156" s="6">
        <v>0.32428245529769262</v>
      </c>
      <c r="AJ156" t="s">
        <v>497</v>
      </c>
      <c r="AK156">
        <v>2002</v>
      </c>
    </row>
    <row r="157" spans="1:37">
      <c r="A157" t="s">
        <v>530</v>
      </c>
      <c r="F157" t="s">
        <v>506</v>
      </c>
      <c r="G157" t="s">
        <v>513</v>
      </c>
      <c r="H157" t="str">
        <f t="shared" si="4"/>
        <v>Broth and buffers</v>
      </c>
      <c r="I157" t="s">
        <v>169</v>
      </c>
      <c r="O157" s="45">
        <v>60</v>
      </c>
      <c r="Q157" t="s">
        <v>38</v>
      </c>
      <c r="R157" t="s">
        <v>39</v>
      </c>
      <c r="S157" t="s">
        <v>40</v>
      </c>
      <c r="AE157" s="6">
        <v>1.7</v>
      </c>
      <c r="AF157" s="6">
        <v>0.23044892137827391</v>
      </c>
      <c r="AJ157" t="s">
        <v>498</v>
      </c>
      <c r="AK157">
        <v>2000</v>
      </c>
    </row>
    <row r="158" spans="1:37">
      <c r="A158" t="s">
        <v>530</v>
      </c>
      <c r="F158" t="s">
        <v>507</v>
      </c>
      <c r="G158" t="s">
        <v>513</v>
      </c>
      <c r="H158" t="str">
        <f t="shared" si="4"/>
        <v>Phosphate buffer</v>
      </c>
      <c r="I158" t="s">
        <v>169</v>
      </c>
      <c r="O158" s="45">
        <v>60</v>
      </c>
      <c r="Q158" t="s">
        <v>38</v>
      </c>
      <c r="R158" t="s">
        <v>39</v>
      </c>
      <c r="T158">
        <v>234</v>
      </c>
      <c r="AE158" s="6">
        <v>1.2</v>
      </c>
      <c r="AF158" s="6">
        <v>7.9181246047624818E-2</v>
      </c>
      <c r="AJ158" t="s">
        <v>499</v>
      </c>
    </row>
    <row r="159" spans="1:37">
      <c r="A159" t="s">
        <v>530</v>
      </c>
      <c r="F159" t="s">
        <v>507</v>
      </c>
      <c r="G159" t="s">
        <v>513</v>
      </c>
      <c r="H159" t="str">
        <f t="shared" si="4"/>
        <v>Phosphate buffer</v>
      </c>
      <c r="I159" t="s">
        <v>169</v>
      </c>
      <c r="O159" s="45">
        <v>62</v>
      </c>
      <c r="Q159" t="s">
        <v>38</v>
      </c>
      <c r="R159" t="s">
        <v>39</v>
      </c>
      <c r="T159">
        <v>234</v>
      </c>
      <c r="AE159" s="6">
        <v>0.5</v>
      </c>
      <c r="AF159" s="6">
        <v>-0.3010299956639812</v>
      </c>
      <c r="AJ159" t="s">
        <v>499</v>
      </c>
    </row>
    <row r="160" spans="1:37">
      <c r="A160" t="s">
        <v>530</v>
      </c>
      <c r="F160" t="s">
        <v>507</v>
      </c>
      <c r="G160" t="s">
        <v>513</v>
      </c>
      <c r="H160" t="str">
        <f t="shared" si="4"/>
        <v>Phosphate buffer</v>
      </c>
      <c r="I160" t="s">
        <v>169</v>
      </c>
      <c r="O160" s="45">
        <v>64</v>
      </c>
      <c r="Q160" t="s">
        <v>38</v>
      </c>
      <c r="R160" t="s">
        <v>39</v>
      </c>
      <c r="T160">
        <v>234</v>
      </c>
      <c r="AE160" s="6">
        <v>0.2</v>
      </c>
      <c r="AF160" s="6">
        <v>-0.69897000433601875</v>
      </c>
      <c r="AJ160" t="s">
        <v>499</v>
      </c>
    </row>
    <row r="161" spans="1:37">
      <c r="A161" t="s">
        <v>530</v>
      </c>
      <c r="F161" t="s">
        <v>508</v>
      </c>
      <c r="G161" t="s">
        <v>513</v>
      </c>
      <c r="H161" t="str">
        <f t="shared" si="4"/>
        <v>Phosphate buffer (0.01M)</v>
      </c>
      <c r="I161" t="s">
        <v>169</v>
      </c>
      <c r="O161" s="45">
        <v>57.2</v>
      </c>
      <c r="Q161" t="s">
        <v>38</v>
      </c>
      <c r="R161" t="s">
        <v>39</v>
      </c>
      <c r="AE161" s="6">
        <v>7.2</v>
      </c>
      <c r="AF161" s="6">
        <v>0.85733249643126852</v>
      </c>
      <c r="AJ161" t="s">
        <v>500</v>
      </c>
      <c r="AK161">
        <v>1970</v>
      </c>
    </row>
    <row r="162" spans="1:37">
      <c r="A162" t="s">
        <v>530</v>
      </c>
      <c r="F162" t="s">
        <v>508</v>
      </c>
      <c r="G162" t="s">
        <v>513</v>
      </c>
      <c r="H162" t="str">
        <f t="shared" si="4"/>
        <v>Phosphate buffer (0.01M)</v>
      </c>
      <c r="I162" t="s">
        <v>169</v>
      </c>
      <c r="O162" s="45">
        <v>57.2</v>
      </c>
      <c r="Q162" t="s">
        <v>38</v>
      </c>
      <c r="R162" t="s">
        <v>39</v>
      </c>
      <c r="AE162" s="6">
        <v>8.5</v>
      </c>
      <c r="AF162" s="6">
        <v>0.92941892571429274</v>
      </c>
      <c r="AJ162" t="s">
        <v>500</v>
      </c>
      <c r="AK162">
        <v>1970</v>
      </c>
    </row>
    <row r="163" spans="1:37">
      <c r="A163" t="s">
        <v>530</v>
      </c>
      <c r="F163" t="s">
        <v>508</v>
      </c>
      <c r="G163" t="s">
        <v>513</v>
      </c>
      <c r="H163" t="str">
        <f t="shared" si="4"/>
        <v>Phosphate buffer (0.01M)</v>
      </c>
      <c r="I163" t="s">
        <v>169</v>
      </c>
      <c r="O163" s="45">
        <v>57.2</v>
      </c>
      <c r="Q163" t="s">
        <v>38</v>
      </c>
      <c r="R163" t="s">
        <v>39</v>
      </c>
      <c r="AE163" s="6">
        <v>0.5</v>
      </c>
      <c r="AF163" s="6">
        <v>-0.3010299956639812</v>
      </c>
      <c r="AJ163" t="s">
        <v>500</v>
      </c>
      <c r="AK163">
        <v>1970</v>
      </c>
    </row>
    <row r="164" spans="1:37">
      <c r="A164" t="s">
        <v>530</v>
      </c>
      <c r="F164" t="s">
        <v>508</v>
      </c>
      <c r="G164" t="s">
        <v>513</v>
      </c>
      <c r="H164" t="str">
        <f t="shared" si="4"/>
        <v>Phosphate buffer (0.01M)</v>
      </c>
      <c r="I164" t="s">
        <v>169</v>
      </c>
      <c r="O164" s="45">
        <v>57.2</v>
      </c>
      <c r="Q164" t="s">
        <v>38</v>
      </c>
      <c r="R164" t="s">
        <v>39</v>
      </c>
      <c r="AE164" s="6">
        <v>1.2</v>
      </c>
      <c r="AF164" s="6">
        <v>7.9181246047624818E-2</v>
      </c>
      <c r="AJ164" t="s">
        <v>500</v>
      </c>
      <c r="AK164">
        <v>1970</v>
      </c>
    </row>
    <row r="165" spans="1:37">
      <c r="A165" t="s">
        <v>530</v>
      </c>
      <c r="F165" t="s">
        <v>508</v>
      </c>
      <c r="G165" t="s">
        <v>513</v>
      </c>
      <c r="H165" t="str">
        <f t="shared" si="4"/>
        <v>Phosphate buffer (0.01M)</v>
      </c>
      <c r="I165" t="s">
        <v>169</v>
      </c>
      <c r="O165" s="45">
        <v>57.2</v>
      </c>
      <c r="Q165" t="s">
        <v>38</v>
      </c>
      <c r="R165" t="s">
        <v>39</v>
      </c>
      <c r="AE165" s="6">
        <v>12</v>
      </c>
      <c r="AF165" s="6">
        <v>1.0791812460476249</v>
      </c>
      <c r="AJ165" t="s">
        <v>500</v>
      </c>
      <c r="AK165">
        <v>1970</v>
      </c>
    </row>
    <row r="166" spans="1:37">
      <c r="A166" t="s">
        <v>530</v>
      </c>
      <c r="F166" t="s">
        <v>508</v>
      </c>
      <c r="G166" t="s">
        <v>513</v>
      </c>
      <c r="H166" t="str">
        <f t="shared" si="4"/>
        <v>Phosphate buffer (0.01M)</v>
      </c>
      <c r="I166" t="s">
        <v>169</v>
      </c>
      <c r="O166" s="45">
        <v>57.2</v>
      </c>
      <c r="Q166" t="s">
        <v>38</v>
      </c>
      <c r="R166" t="s">
        <v>39</v>
      </c>
      <c r="AE166" s="6">
        <v>14</v>
      </c>
      <c r="AF166" s="6">
        <v>1.146128035678238</v>
      </c>
      <c r="AJ166" t="s">
        <v>500</v>
      </c>
      <c r="AK166">
        <v>1970</v>
      </c>
    </row>
    <row r="167" spans="1:37">
      <c r="A167" t="s">
        <v>530</v>
      </c>
      <c r="F167" t="s">
        <v>508</v>
      </c>
      <c r="G167" t="s">
        <v>513</v>
      </c>
      <c r="H167" t="str">
        <f t="shared" si="4"/>
        <v>Phosphate buffer (0.01M)</v>
      </c>
      <c r="I167" t="s">
        <v>169</v>
      </c>
      <c r="O167" s="45">
        <v>57.2</v>
      </c>
      <c r="Q167" t="s">
        <v>38</v>
      </c>
      <c r="R167" t="s">
        <v>39</v>
      </c>
      <c r="AE167" s="6">
        <v>0.8</v>
      </c>
      <c r="AF167" s="6">
        <v>-9.6910013008056392E-2</v>
      </c>
      <c r="AJ167" t="s">
        <v>500</v>
      </c>
      <c r="AK167">
        <v>1970</v>
      </c>
    </row>
    <row r="168" spans="1:37">
      <c r="A168" t="s">
        <v>530</v>
      </c>
      <c r="F168" t="s">
        <v>508</v>
      </c>
      <c r="G168" t="s">
        <v>513</v>
      </c>
      <c r="H168" t="str">
        <f t="shared" si="4"/>
        <v>Phosphate buffer (0.01M)</v>
      </c>
      <c r="I168" t="s">
        <v>169</v>
      </c>
      <c r="O168" s="45">
        <v>57.2</v>
      </c>
      <c r="Q168" t="s">
        <v>38</v>
      </c>
      <c r="R168" t="s">
        <v>39</v>
      </c>
      <c r="AE168" s="6">
        <v>1.5</v>
      </c>
      <c r="AF168" s="6">
        <v>0.17609125905568124</v>
      </c>
      <c r="AJ168" t="s">
        <v>500</v>
      </c>
      <c r="AK168">
        <v>1970</v>
      </c>
    </row>
    <row r="169" spans="1:37">
      <c r="A169" t="s">
        <v>530</v>
      </c>
      <c r="F169" t="s">
        <v>508</v>
      </c>
      <c r="G169" t="s">
        <v>513</v>
      </c>
      <c r="H169" t="str">
        <f t="shared" si="4"/>
        <v>Phosphate buffer (0.01M)</v>
      </c>
      <c r="I169" t="s">
        <v>169</v>
      </c>
      <c r="O169" s="45">
        <v>57.2</v>
      </c>
      <c r="Q169" t="s">
        <v>38</v>
      </c>
      <c r="R169" t="s">
        <v>39</v>
      </c>
      <c r="AE169" s="6">
        <v>8.5</v>
      </c>
      <c r="AF169" s="6">
        <v>0.92941892571429274</v>
      </c>
      <c r="AJ169" t="s">
        <v>500</v>
      </c>
      <c r="AK169">
        <v>1970</v>
      </c>
    </row>
    <row r="170" spans="1:37">
      <c r="A170" t="s">
        <v>530</v>
      </c>
      <c r="F170" t="s">
        <v>508</v>
      </c>
      <c r="G170" t="s">
        <v>513</v>
      </c>
      <c r="H170" t="str">
        <f t="shared" si="4"/>
        <v>Phosphate buffer (0.01M)</v>
      </c>
      <c r="I170" t="s">
        <v>169</v>
      </c>
      <c r="O170" s="45">
        <v>57.2</v>
      </c>
      <c r="Q170" t="s">
        <v>38</v>
      </c>
      <c r="R170" t="s">
        <v>39</v>
      </c>
      <c r="AE170" s="6">
        <v>12</v>
      </c>
      <c r="AF170" s="6">
        <v>1.0791812460476249</v>
      </c>
      <c r="AJ170" t="s">
        <v>500</v>
      </c>
      <c r="AK170">
        <v>1970</v>
      </c>
    </row>
    <row r="171" spans="1:37">
      <c r="A171" t="s">
        <v>530</v>
      </c>
      <c r="F171" t="s">
        <v>508</v>
      </c>
      <c r="G171" t="s">
        <v>513</v>
      </c>
      <c r="H171" t="str">
        <f t="shared" si="4"/>
        <v>Phosphate buffer (0.01M)</v>
      </c>
      <c r="I171" t="s">
        <v>169</v>
      </c>
      <c r="O171" s="45">
        <v>57.2</v>
      </c>
      <c r="Q171" t="s">
        <v>38</v>
      </c>
      <c r="R171" t="s">
        <v>39</v>
      </c>
      <c r="AE171" s="6">
        <v>30</v>
      </c>
      <c r="AF171" s="6">
        <v>1.4771212547196624</v>
      </c>
      <c r="AJ171" t="s">
        <v>500</v>
      </c>
      <c r="AK171">
        <v>1970</v>
      </c>
    </row>
    <row r="172" spans="1:37">
      <c r="A172" t="s">
        <v>530</v>
      </c>
      <c r="F172" t="s">
        <v>508</v>
      </c>
      <c r="G172" t="s">
        <v>513</v>
      </c>
      <c r="H172" t="str">
        <f t="shared" si="4"/>
        <v>Phosphate buffer (0.01M)</v>
      </c>
      <c r="I172" t="s">
        <v>169</v>
      </c>
      <c r="O172" s="45">
        <v>57.2</v>
      </c>
      <c r="Q172" t="s">
        <v>38</v>
      </c>
      <c r="R172" t="s">
        <v>39</v>
      </c>
      <c r="AE172" s="6">
        <v>38</v>
      </c>
      <c r="AF172" s="6">
        <v>1.5797835966168101</v>
      </c>
      <c r="AJ172" t="s">
        <v>500</v>
      </c>
      <c r="AK172">
        <v>1970</v>
      </c>
    </row>
    <row r="173" spans="1:37">
      <c r="A173" t="s">
        <v>530</v>
      </c>
      <c r="F173" t="s">
        <v>508</v>
      </c>
      <c r="G173" t="s">
        <v>513</v>
      </c>
      <c r="H173" t="str">
        <f t="shared" si="4"/>
        <v>Phosphate buffer (0.01M)</v>
      </c>
      <c r="I173" t="s">
        <v>169</v>
      </c>
      <c r="O173" s="45">
        <v>57.2</v>
      </c>
      <c r="Q173" t="s">
        <v>38</v>
      </c>
      <c r="R173" t="s">
        <v>39</v>
      </c>
      <c r="AE173" s="6">
        <v>35</v>
      </c>
      <c r="AF173" s="6">
        <v>1.5440680443502757</v>
      </c>
      <c r="AJ173" t="s">
        <v>500</v>
      </c>
      <c r="AK173">
        <v>1970</v>
      </c>
    </row>
    <row r="174" spans="1:37">
      <c r="A174" t="s">
        <v>530</v>
      </c>
      <c r="F174" t="s">
        <v>508</v>
      </c>
      <c r="G174" t="s">
        <v>513</v>
      </c>
      <c r="H174" t="str">
        <f t="shared" si="4"/>
        <v>Phosphate buffer (0.01M)</v>
      </c>
      <c r="I174" t="s">
        <v>169</v>
      </c>
      <c r="O174" s="45">
        <v>57.2</v>
      </c>
      <c r="Q174" t="s">
        <v>38</v>
      </c>
      <c r="R174" t="s">
        <v>39</v>
      </c>
      <c r="AE174" s="6">
        <v>60</v>
      </c>
      <c r="AF174" s="6">
        <v>1.7781512503836436</v>
      </c>
      <c r="AJ174" t="s">
        <v>500</v>
      </c>
      <c r="AK174">
        <v>1970</v>
      </c>
    </row>
    <row r="175" spans="1:37">
      <c r="A175" t="s">
        <v>530</v>
      </c>
      <c r="F175" t="s">
        <v>508</v>
      </c>
      <c r="G175" t="s">
        <v>513</v>
      </c>
      <c r="H175" t="str">
        <f t="shared" si="4"/>
        <v>Phosphate buffer (0.01M)</v>
      </c>
      <c r="I175" t="s">
        <v>169</v>
      </c>
      <c r="O175" s="45">
        <v>57.2</v>
      </c>
      <c r="Q175" t="s">
        <v>38</v>
      </c>
      <c r="R175" t="s">
        <v>39</v>
      </c>
      <c r="AE175" s="6">
        <v>30</v>
      </c>
      <c r="AF175" s="6">
        <v>1.4771212547196624</v>
      </c>
      <c r="AJ175" t="s">
        <v>500</v>
      </c>
      <c r="AK175">
        <v>1970</v>
      </c>
    </row>
    <row r="176" spans="1:37">
      <c r="A176" t="s">
        <v>530</v>
      </c>
      <c r="F176" t="s">
        <v>508</v>
      </c>
      <c r="G176" t="s">
        <v>513</v>
      </c>
      <c r="H176" t="str">
        <f t="shared" si="4"/>
        <v>Phosphate buffer (0.01M)</v>
      </c>
      <c r="I176" t="s">
        <v>169</v>
      </c>
      <c r="O176" s="45">
        <v>57.2</v>
      </c>
      <c r="Q176" t="s">
        <v>38</v>
      </c>
      <c r="R176" t="s">
        <v>39</v>
      </c>
      <c r="AE176" s="6">
        <v>70</v>
      </c>
      <c r="AF176" s="6">
        <v>1.8450980400142569</v>
      </c>
      <c r="AJ176" t="s">
        <v>500</v>
      </c>
      <c r="AK176">
        <v>1970</v>
      </c>
    </row>
    <row r="177" spans="1:37">
      <c r="A177" t="s">
        <v>530</v>
      </c>
      <c r="F177" t="s">
        <v>509</v>
      </c>
      <c r="G177" t="s">
        <v>513</v>
      </c>
      <c r="H177" t="str">
        <f t="shared" si="4"/>
        <v>Phosphate buffer (1/15 M)</v>
      </c>
      <c r="I177" t="s">
        <v>169</v>
      </c>
      <c r="O177" s="45">
        <v>60</v>
      </c>
      <c r="Q177" t="s">
        <v>38</v>
      </c>
      <c r="R177" t="s">
        <v>39</v>
      </c>
      <c r="T177" t="s">
        <v>519</v>
      </c>
      <c r="AE177" s="6">
        <v>2.64</v>
      </c>
      <c r="AF177" s="6">
        <v>0.42160392686983106</v>
      </c>
      <c r="AJ177" t="s">
        <v>494</v>
      </c>
      <c r="AK177">
        <v>1996</v>
      </c>
    </row>
    <row r="178" spans="1:37">
      <c r="A178" t="s">
        <v>530</v>
      </c>
      <c r="F178" t="s">
        <v>509</v>
      </c>
      <c r="G178" t="s">
        <v>513</v>
      </c>
      <c r="H178" t="str">
        <f t="shared" si="4"/>
        <v>Phosphate buffer (1/15 M)</v>
      </c>
      <c r="I178" t="s">
        <v>169</v>
      </c>
      <c r="O178" s="45">
        <v>60</v>
      </c>
      <c r="Q178" t="s">
        <v>38</v>
      </c>
      <c r="R178" t="s">
        <v>39</v>
      </c>
      <c r="T178" t="s">
        <v>519</v>
      </c>
      <c r="AE178" s="6">
        <v>0.77</v>
      </c>
      <c r="AF178" s="6">
        <v>-0.11350927482751812</v>
      </c>
      <c r="AJ178" t="s">
        <v>494</v>
      </c>
      <c r="AK178">
        <v>1996</v>
      </c>
    </row>
    <row r="179" spans="1:37">
      <c r="A179" t="s">
        <v>530</v>
      </c>
      <c r="F179" t="s">
        <v>509</v>
      </c>
      <c r="G179" t="s">
        <v>513</v>
      </c>
      <c r="H179" t="str">
        <f t="shared" si="4"/>
        <v>Phosphate buffer (1/15 M)</v>
      </c>
      <c r="I179" t="s">
        <v>169</v>
      </c>
      <c r="O179" s="45">
        <v>60</v>
      </c>
      <c r="Q179" t="s">
        <v>38</v>
      </c>
      <c r="R179" t="s">
        <v>39</v>
      </c>
      <c r="T179" t="s">
        <v>519</v>
      </c>
      <c r="AE179" s="6">
        <v>1.08</v>
      </c>
      <c r="AF179" s="6">
        <v>3.342375548694973E-2</v>
      </c>
      <c r="AJ179" t="s">
        <v>494</v>
      </c>
      <c r="AK179">
        <v>1996</v>
      </c>
    </row>
    <row r="180" spans="1:37">
      <c r="A180" t="s">
        <v>530</v>
      </c>
      <c r="F180" t="s">
        <v>509</v>
      </c>
      <c r="G180" t="s">
        <v>513</v>
      </c>
      <c r="H180" t="str">
        <f t="shared" si="4"/>
        <v>Phosphate buffer (1/15 M)</v>
      </c>
      <c r="I180" t="s">
        <v>169</v>
      </c>
      <c r="O180" s="45">
        <v>60</v>
      </c>
      <c r="Q180" t="s">
        <v>38</v>
      </c>
      <c r="R180" t="s">
        <v>39</v>
      </c>
      <c r="T180" t="s">
        <v>519</v>
      </c>
      <c r="AE180" s="6">
        <v>2.13</v>
      </c>
      <c r="AF180" s="6">
        <v>0.32837960343873768</v>
      </c>
      <c r="AJ180" t="s">
        <v>494</v>
      </c>
      <c r="AK180">
        <v>1996</v>
      </c>
    </row>
    <row r="181" spans="1:37">
      <c r="A181" t="s">
        <v>530</v>
      </c>
      <c r="F181" t="s">
        <v>509</v>
      </c>
      <c r="G181" t="s">
        <v>513</v>
      </c>
      <c r="H181" t="str">
        <f t="shared" si="4"/>
        <v>Phosphate buffer (1/15 M)</v>
      </c>
      <c r="I181" t="s">
        <v>169</v>
      </c>
      <c r="O181" s="45">
        <v>60</v>
      </c>
      <c r="Q181" t="s">
        <v>38</v>
      </c>
      <c r="R181" t="s">
        <v>39</v>
      </c>
      <c r="T181" t="s">
        <v>519</v>
      </c>
      <c r="AE181" s="6">
        <v>1.71</v>
      </c>
      <c r="AF181" s="6">
        <v>0.23299611039215382</v>
      </c>
      <c r="AJ181" t="s">
        <v>494</v>
      </c>
      <c r="AK181">
        <v>1996</v>
      </c>
    </row>
    <row r="182" spans="1:37">
      <c r="A182" t="s">
        <v>530</v>
      </c>
      <c r="F182" t="s">
        <v>509</v>
      </c>
      <c r="G182" t="s">
        <v>513</v>
      </c>
      <c r="H182" t="str">
        <f t="shared" si="4"/>
        <v>Phosphate buffer (1/15 M)</v>
      </c>
      <c r="I182" t="s">
        <v>169</v>
      </c>
      <c r="O182" s="45">
        <v>60</v>
      </c>
      <c r="Q182" t="s">
        <v>38</v>
      </c>
      <c r="R182" t="s">
        <v>39</v>
      </c>
      <c r="T182" t="s">
        <v>519</v>
      </c>
      <c r="AE182" s="6">
        <v>2.2400000000000002</v>
      </c>
      <c r="AF182" s="6">
        <v>0.35024801833416286</v>
      </c>
      <c r="AJ182" t="s">
        <v>494</v>
      </c>
      <c r="AK182">
        <v>1996</v>
      </c>
    </row>
    <row r="183" spans="1:37">
      <c r="A183" t="s">
        <v>530</v>
      </c>
      <c r="F183" t="s">
        <v>509</v>
      </c>
      <c r="G183" t="s">
        <v>513</v>
      </c>
      <c r="H183" t="str">
        <f t="shared" si="4"/>
        <v>Phosphate buffer (1/15 M)</v>
      </c>
      <c r="I183" t="s">
        <v>169</v>
      </c>
      <c r="O183" s="45">
        <v>60</v>
      </c>
      <c r="Q183" t="s">
        <v>38</v>
      </c>
      <c r="R183" t="s">
        <v>39</v>
      </c>
      <c r="T183" t="s">
        <v>519</v>
      </c>
      <c r="AE183" s="6">
        <v>0.72</v>
      </c>
      <c r="AF183" s="6">
        <v>-0.14266750356873156</v>
      </c>
      <c r="AJ183" t="s">
        <v>494</v>
      </c>
      <c r="AK183">
        <v>1996</v>
      </c>
    </row>
    <row r="184" spans="1:37">
      <c r="A184" t="s">
        <v>530</v>
      </c>
      <c r="F184" t="s">
        <v>509</v>
      </c>
      <c r="G184" t="s">
        <v>513</v>
      </c>
      <c r="H184" t="str">
        <f t="shared" si="4"/>
        <v>Phosphate buffer (1/15 M)</v>
      </c>
      <c r="I184" t="s">
        <v>169</v>
      </c>
      <c r="O184" s="45">
        <v>60</v>
      </c>
      <c r="Q184" t="s">
        <v>38</v>
      </c>
      <c r="R184" t="s">
        <v>39</v>
      </c>
      <c r="T184" t="s">
        <v>519</v>
      </c>
      <c r="AE184" s="6">
        <v>0.26</v>
      </c>
      <c r="AF184" s="6">
        <v>-0.58502665202918203</v>
      </c>
      <c r="AJ184" t="s">
        <v>494</v>
      </c>
      <c r="AK184">
        <v>1996</v>
      </c>
    </row>
    <row r="185" spans="1:37">
      <c r="A185" t="s">
        <v>530</v>
      </c>
      <c r="F185" t="s">
        <v>509</v>
      </c>
      <c r="G185" t="s">
        <v>513</v>
      </c>
      <c r="H185" t="str">
        <f t="shared" si="4"/>
        <v>Phosphate buffer (1/15 M)</v>
      </c>
      <c r="I185" t="s">
        <v>169</v>
      </c>
      <c r="O185" s="45">
        <v>60</v>
      </c>
      <c r="Q185" t="s">
        <v>38</v>
      </c>
      <c r="R185" t="s">
        <v>39</v>
      </c>
      <c r="T185" t="s">
        <v>519</v>
      </c>
      <c r="AE185" s="6">
        <v>1.03</v>
      </c>
      <c r="AF185" s="6">
        <v>1.2837224705172217E-2</v>
      </c>
      <c r="AJ185" t="s">
        <v>494</v>
      </c>
      <c r="AK185">
        <v>1996</v>
      </c>
    </row>
    <row r="186" spans="1:37">
      <c r="A186" t="s">
        <v>530</v>
      </c>
      <c r="F186" t="s">
        <v>510</v>
      </c>
      <c r="G186" t="s">
        <v>513</v>
      </c>
      <c r="H186" t="str">
        <f t="shared" si="4"/>
        <v>Phosphate buffer (10 mM)</v>
      </c>
      <c r="I186" t="s">
        <v>169</v>
      </c>
      <c r="O186" s="45">
        <v>57.2</v>
      </c>
      <c r="Q186" t="s">
        <v>38</v>
      </c>
      <c r="R186" t="s">
        <v>39</v>
      </c>
      <c r="T186" t="s">
        <v>520</v>
      </c>
      <c r="AE186" s="6">
        <v>0.9</v>
      </c>
      <c r="AF186" s="6">
        <v>-4.5757490560675115E-2</v>
      </c>
      <c r="AJ186" t="s">
        <v>494</v>
      </c>
      <c r="AK186">
        <v>1996</v>
      </c>
    </row>
    <row r="187" spans="1:37">
      <c r="A187" t="s">
        <v>530</v>
      </c>
      <c r="F187" t="s">
        <v>510</v>
      </c>
      <c r="G187" t="s">
        <v>513</v>
      </c>
      <c r="H187" t="str">
        <f t="shared" si="4"/>
        <v>Phosphate buffer (10 mM)</v>
      </c>
      <c r="I187" t="s">
        <v>169</v>
      </c>
      <c r="O187" s="45">
        <v>57.2</v>
      </c>
      <c r="Q187" t="s">
        <v>38</v>
      </c>
      <c r="R187" t="s">
        <v>39</v>
      </c>
      <c r="T187" t="s">
        <v>520</v>
      </c>
      <c r="AE187" s="6">
        <v>8.1</v>
      </c>
      <c r="AF187" s="6">
        <v>0.90848501887864974</v>
      </c>
      <c r="AJ187" t="s">
        <v>494</v>
      </c>
      <c r="AK187">
        <v>1996</v>
      </c>
    </row>
    <row r="188" spans="1:37">
      <c r="A188" t="s">
        <v>530</v>
      </c>
      <c r="F188" t="s">
        <v>510</v>
      </c>
      <c r="G188" t="s">
        <v>513</v>
      </c>
      <c r="H188" t="str">
        <f t="shared" si="4"/>
        <v>Phosphate buffer (10 mM)</v>
      </c>
      <c r="I188" t="s">
        <v>169</v>
      </c>
      <c r="O188" s="45">
        <v>57.2</v>
      </c>
      <c r="Q188" t="s">
        <v>38</v>
      </c>
      <c r="R188" t="s">
        <v>39</v>
      </c>
      <c r="T188" t="s">
        <v>520</v>
      </c>
      <c r="AE188" s="6">
        <v>13</v>
      </c>
      <c r="AF188" s="6">
        <v>1.1139433523068367</v>
      </c>
      <c r="AJ188" t="s">
        <v>494</v>
      </c>
      <c r="AK188">
        <v>1996</v>
      </c>
    </row>
    <row r="189" spans="1:37">
      <c r="A189" t="s">
        <v>530</v>
      </c>
      <c r="F189" t="s">
        <v>510</v>
      </c>
      <c r="G189" t="s">
        <v>513</v>
      </c>
      <c r="H189" t="str">
        <f t="shared" si="4"/>
        <v>Phosphate buffer (10 mM)</v>
      </c>
      <c r="I189" t="s">
        <v>169</v>
      </c>
      <c r="O189" s="45">
        <v>57.2</v>
      </c>
      <c r="Q189" t="s">
        <v>38</v>
      </c>
      <c r="R189" t="s">
        <v>39</v>
      </c>
      <c r="T189" t="s">
        <v>521</v>
      </c>
      <c r="AE189" s="6">
        <v>1.2</v>
      </c>
      <c r="AF189" s="6">
        <v>7.9181246047624818E-2</v>
      </c>
      <c r="AJ189" t="s">
        <v>494</v>
      </c>
      <c r="AK189">
        <v>1996</v>
      </c>
    </row>
    <row r="190" spans="1:37">
      <c r="A190" t="s">
        <v>530</v>
      </c>
      <c r="F190" t="s">
        <v>510</v>
      </c>
      <c r="G190" t="s">
        <v>513</v>
      </c>
      <c r="H190" t="str">
        <f t="shared" si="4"/>
        <v>Phosphate buffer (10 mM)</v>
      </c>
      <c r="I190" t="s">
        <v>169</v>
      </c>
      <c r="O190" s="45">
        <v>57.2</v>
      </c>
      <c r="Q190" t="s">
        <v>38</v>
      </c>
      <c r="R190" t="s">
        <v>39</v>
      </c>
      <c r="T190" t="s">
        <v>521</v>
      </c>
      <c r="AE190" s="6">
        <v>46.5</v>
      </c>
      <c r="AF190" s="6">
        <v>1.667452952889954</v>
      </c>
      <c r="AJ190" t="s">
        <v>494</v>
      </c>
      <c r="AK190">
        <v>1996</v>
      </c>
    </row>
    <row r="191" spans="1:37">
      <c r="A191" t="s">
        <v>530</v>
      </c>
      <c r="F191" t="s">
        <v>511</v>
      </c>
      <c r="G191" t="s">
        <v>513</v>
      </c>
      <c r="H191" t="str">
        <f t="shared" si="4"/>
        <v>Phosphate buffer (11 mM)</v>
      </c>
      <c r="I191" t="s">
        <v>169</v>
      </c>
      <c r="O191" s="45">
        <v>55</v>
      </c>
      <c r="Q191" t="s">
        <v>38</v>
      </c>
      <c r="R191" t="s">
        <v>39</v>
      </c>
      <c r="T191" t="s">
        <v>522</v>
      </c>
      <c r="AE191" s="6">
        <v>3</v>
      </c>
      <c r="AF191" s="6">
        <v>0.47712125471966244</v>
      </c>
      <c r="AJ191" t="s">
        <v>494</v>
      </c>
      <c r="AK191">
        <v>1996</v>
      </c>
    </row>
    <row r="192" spans="1:37">
      <c r="A192" t="s">
        <v>530</v>
      </c>
      <c r="F192" t="s">
        <v>511</v>
      </c>
      <c r="G192" t="s">
        <v>513</v>
      </c>
      <c r="H192" t="str">
        <f t="shared" si="4"/>
        <v>Phosphate buffer (11 mM)</v>
      </c>
      <c r="I192" t="s">
        <v>169</v>
      </c>
      <c r="O192" s="45">
        <v>55</v>
      </c>
      <c r="Q192" t="s">
        <v>38</v>
      </c>
      <c r="R192" t="s">
        <v>39</v>
      </c>
      <c r="T192" t="s">
        <v>522</v>
      </c>
      <c r="AE192" s="6">
        <v>2.9</v>
      </c>
      <c r="AF192" s="6">
        <v>0.46239799789895608</v>
      </c>
      <c r="AJ192" t="s">
        <v>494</v>
      </c>
      <c r="AK192">
        <v>1996</v>
      </c>
    </row>
    <row r="193" spans="1:37">
      <c r="A193" t="s">
        <v>530</v>
      </c>
      <c r="F193" t="s">
        <v>511</v>
      </c>
      <c r="G193" t="s">
        <v>513</v>
      </c>
      <c r="H193" t="str">
        <f t="shared" si="4"/>
        <v>Phosphate buffer (11 mM)</v>
      </c>
      <c r="I193" t="s">
        <v>169</v>
      </c>
      <c r="O193" s="45">
        <v>60</v>
      </c>
      <c r="Q193" t="s">
        <v>38</v>
      </c>
      <c r="R193" t="s">
        <v>39</v>
      </c>
      <c r="T193" t="s">
        <v>522</v>
      </c>
      <c r="AE193" s="6">
        <v>1.3</v>
      </c>
      <c r="AF193" s="6">
        <v>0.11394335230683679</v>
      </c>
      <c r="AJ193" t="s">
        <v>494</v>
      </c>
      <c r="AK193">
        <v>1996</v>
      </c>
    </row>
    <row r="194" spans="1:37">
      <c r="A194" t="s">
        <v>530</v>
      </c>
      <c r="F194" t="s">
        <v>511</v>
      </c>
      <c r="G194" t="s">
        <v>513</v>
      </c>
      <c r="H194" t="str">
        <f t="shared" si="4"/>
        <v>Phosphate buffer (11 mM)</v>
      </c>
      <c r="I194" t="s">
        <v>169</v>
      </c>
      <c r="O194" s="45">
        <v>60</v>
      </c>
      <c r="Q194" t="s">
        <v>38</v>
      </c>
      <c r="R194" t="s">
        <v>39</v>
      </c>
      <c r="T194" t="s">
        <v>522</v>
      </c>
      <c r="AE194" s="6">
        <v>1.9</v>
      </c>
      <c r="AF194" s="6">
        <v>0.27875360095282892</v>
      </c>
      <c r="AJ194" t="s">
        <v>494</v>
      </c>
      <c r="AK194">
        <v>1996</v>
      </c>
    </row>
    <row r="195" spans="1:37">
      <c r="A195" t="s">
        <v>530</v>
      </c>
      <c r="F195" t="s">
        <v>76</v>
      </c>
      <c r="G195" t="s">
        <v>513</v>
      </c>
      <c r="H195" t="str">
        <f t="shared" si="4"/>
        <v>TSB</v>
      </c>
      <c r="I195" t="s">
        <v>169</v>
      </c>
      <c r="O195" s="45">
        <v>62.5</v>
      </c>
      <c r="Q195" t="s">
        <v>38</v>
      </c>
      <c r="R195" t="s">
        <v>39</v>
      </c>
      <c r="S195" t="s">
        <v>40</v>
      </c>
      <c r="AE195" s="6">
        <v>0.31666666666666665</v>
      </c>
      <c r="AF195" s="6">
        <v>-0.49939764943081472</v>
      </c>
      <c r="AJ195" t="s">
        <v>496</v>
      </c>
      <c r="AK195">
        <v>1997</v>
      </c>
    </row>
    <row r="196" spans="1:37">
      <c r="A196" t="s">
        <v>530</v>
      </c>
      <c r="F196" t="s">
        <v>76</v>
      </c>
      <c r="G196" t="s">
        <v>513</v>
      </c>
      <c r="H196" t="str">
        <f t="shared" si="4"/>
        <v>TSB</v>
      </c>
      <c r="I196" t="s">
        <v>169</v>
      </c>
      <c r="O196" s="45">
        <v>62.5</v>
      </c>
      <c r="Q196" t="s">
        <v>38</v>
      </c>
      <c r="R196" t="s">
        <v>39</v>
      </c>
      <c r="S196" t="s">
        <v>40</v>
      </c>
      <c r="AE196" s="6">
        <v>0.56666666666666665</v>
      </c>
      <c r="AF196" s="6">
        <v>-0.24667233334138852</v>
      </c>
      <c r="AJ196" t="s">
        <v>496</v>
      </c>
      <c r="AK196">
        <v>1997</v>
      </c>
    </row>
    <row r="197" spans="1:37">
      <c r="A197" t="s">
        <v>530</v>
      </c>
      <c r="F197" t="s">
        <v>76</v>
      </c>
      <c r="G197" t="s">
        <v>513</v>
      </c>
      <c r="H197" t="str">
        <f t="shared" si="4"/>
        <v>TSB</v>
      </c>
      <c r="I197" t="s">
        <v>169</v>
      </c>
      <c r="O197" s="45">
        <v>62.5</v>
      </c>
      <c r="Q197" t="s">
        <v>38</v>
      </c>
      <c r="R197" t="s">
        <v>39</v>
      </c>
      <c r="S197" t="s">
        <v>40</v>
      </c>
      <c r="AE197" s="6">
        <v>0.25</v>
      </c>
      <c r="AF197" s="6">
        <v>-0.6020599913279624</v>
      </c>
      <c r="AJ197" t="s">
        <v>496</v>
      </c>
      <c r="AK197">
        <v>1997</v>
      </c>
    </row>
    <row r="198" spans="1:37">
      <c r="A198" t="s">
        <v>530</v>
      </c>
      <c r="F198" t="s">
        <v>76</v>
      </c>
      <c r="G198" t="s">
        <v>513</v>
      </c>
      <c r="H198" t="str">
        <f t="shared" si="4"/>
        <v>TSB</v>
      </c>
      <c r="I198" t="s">
        <v>169</v>
      </c>
      <c r="O198" s="45">
        <v>62.5</v>
      </c>
      <c r="Q198" t="s">
        <v>38</v>
      </c>
      <c r="R198" t="s">
        <v>39</v>
      </c>
      <c r="S198" t="s">
        <v>40</v>
      </c>
      <c r="AE198" s="6">
        <v>0.55000000000000004</v>
      </c>
      <c r="AF198" s="6">
        <v>-0.25963731050575611</v>
      </c>
      <c r="AJ198" t="s">
        <v>496</v>
      </c>
      <c r="AK198">
        <v>1997</v>
      </c>
    </row>
    <row r="199" spans="1:37">
      <c r="A199" t="s">
        <v>530</v>
      </c>
      <c r="F199" t="s">
        <v>76</v>
      </c>
      <c r="G199" t="s">
        <v>513</v>
      </c>
      <c r="H199" t="str">
        <f t="shared" si="4"/>
        <v>TSB</v>
      </c>
      <c r="I199" t="s">
        <v>169</v>
      </c>
      <c r="O199" s="45">
        <v>64.5</v>
      </c>
      <c r="Q199" t="s">
        <v>38</v>
      </c>
      <c r="R199" t="s">
        <v>39</v>
      </c>
      <c r="S199" t="s">
        <v>40</v>
      </c>
      <c r="AE199" s="6">
        <v>5.8333333333333334E-2</v>
      </c>
      <c r="AF199" s="6">
        <v>-1.234083206033368</v>
      </c>
      <c r="AJ199" t="s">
        <v>496</v>
      </c>
      <c r="AK199">
        <v>1997</v>
      </c>
    </row>
    <row r="200" spans="1:37">
      <c r="A200" t="s">
        <v>530</v>
      </c>
      <c r="F200" t="s">
        <v>76</v>
      </c>
      <c r="G200" t="s">
        <v>513</v>
      </c>
      <c r="H200" t="str">
        <f t="shared" si="4"/>
        <v>TSB</v>
      </c>
      <c r="I200" t="s">
        <v>169</v>
      </c>
      <c r="O200" s="45">
        <v>59.5</v>
      </c>
      <c r="Q200" t="s">
        <v>38</v>
      </c>
      <c r="R200" t="s">
        <v>39</v>
      </c>
      <c r="S200" t="s">
        <v>40</v>
      </c>
      <c r="AE200" s="6">
        <v>1</v>
      </c>
      <c r="AF200" s="6">
        <v>0</v>
      </c>
      <c r="AJ200" t="s">
        <v>496</v>
      </c>
      <c r="AK200">
        <v>1997</v>
      </c>
    </row>
    <row r="201" spans="1:37">
      <c r="A201" t="s">
        <v>530</v>
      </c>
      <c r="F201" t="s">
        <v>76</v>
      </c>
      <c r="G201" t="s">
        <v>513</v>
      </c>
      <c r="H201" t="str">
        <f t="shared" si="4"/>
        <v>TSB</v>
      </c>
      <c r="I201" t="s">
        <v>169</v>
      </c>
      <c r="O201" s="45">
        <v>64.5</v>
      </c>
      <c r="Q201" t="s">
        <v>38</v>
      </c>
      <c r="R201" t="s">
        <v>39</v>
      </c>
      <c r="S201" t="s">
        <v>40</v>
      </c>
      <c r="AE201" s="6">
        <v>9.3333333333333324E-2</v>
      </c>
      <c r="AF201" s="6">
        <v>-1.0299632233774432</v>
      </c>
      <c r="AJ201" t="s">
        <v>496</v>
      </c>
      <c r="AK201">
        <v>1997</v>
      </c>
    </row>
    <row r="202" spans="1:37">
      <c r="A202" t="s">
        <v>530</v>
      </c>
      <c r="F202" t="s">
        <v>76</v>
      </c>
      <c r="G202" t="s">
        <v>513</v>
      </c>
      <c r="H202" t="str">
        <f t="shared" si="4"/>
        <v>TSB</v>
      </c>
      <c r="I202" t="s">
        <v>169</v>
      </c>
      <c r="O202" s="45">
        <v>59.5</v>
      </c>
      <c r="Q202" t="s">
        <v>38</v>
      </c>
      <c r="R202" t="s">
        <v>39</v>
      </c>
      <c r="S202" t="s">
        <v>40</v>
      </c>
      <c r="AE202" s="6">
        <v>1.35</v>
      </c>
      <c r="AF202" s="6">
        <v>0.13033376849500614</v>
      </c>
      <c r="AJ202" t="s">
        <v>496</v>
      </c>
      <c r="AK202">
        <v>1997</v>
      </c>
    </row>
    <row r="203" spans="1:37">
      <c r="A203" t="s">
        <v>530</v>
      </c>
      <c r="F203" t="s">
        <v>76</v>
      </c>
      <c r="G203" t="s">
        <v>513</v>
      </c>
      <c r="H203" t="str">
        <f t="shared" si="4"/>
        <v>TSB</v>
      </c>
      <c r="I203" t="s">
        <v>169</v>
      </c>
      <c r="O203" s="45">
        <v>59.5</v>
      </c>
      <c r="Q203" t="s">
        <v>38</v>
      </c>
      <c r="R203" t="s">
        <v>39</v>
      </c>
      <c r="S203" t="s">
        <v>40</v>
      </c>
      <c r="AE203" s="6">
        <v>0.7</v>
      </c>
      <c r="AF203" s="6">
        <v>-0.15490195998574319</v>
      </c>
      <c r="AJ203" t="s">
        <v>496</v>
      </c>
      <c r="AK203">
        <v>1997</v>
      </c>
    </row>
    <row r="204" spans="1:37">
      <c r="A204" t="s">
        <v>530</v>
      </c>
      <c r="F204" t="s">
        <v>76</v>
      </c>
      <c r="G204" t="s">
        <v>513</v>
      </c>
      <c r="H204" t="str">
        <f t="shared" si="4"/>
        <v>TSB</v>
      </c>
      <c r="I204" t="s">
        <v>169</v>
      </c>
      <c r="O204" s="45">
        <v>59.5</v>
      </c>
      <c r="Q204" t="s">
        <v>38</v>
      </c>
      <c r="R204" t="s">
        <v>39</v>
      </c>
      <c r="S204" t="s">
        <v>40</v>
      </c>
      <c r="AE204" s="6">
        <v>1.3666666666666667</v>
      </c>
      <c r="AF204" s="6">
        <v>0.13566260200007307</v>
      </c>
      <c r="AJ204" t="s">
        <v>496</v>
      </c>
      <c r="AK204">
        <v>1997</v>
      </c>
    </row>
    <row r="205" spans="1:37">
      <c r="A205" t="s">
        <v>530</v>
      </c>
      <c r="F205" t="s">
        <v>76</v>
      </c>
      <c r="G205" t="s">
        <v>513</v>
      </c>
      <c r="H205" t="str">
        <f t="shared" si="4"/>
        <v>TSB</v>
      </c>
      <c r="I205" t="s">
        <v>169</v>
      </c>
      <c r="O205" s="45">
        <v>62.5</v>
      </c>
      <c r="Q205" t="s">
        <v>38</v>
      </c>
      <c r="R205" t="s">
        <v>39</v>
      </c>
      <c r="S205" t="s">
        <v>40</v>
      </c>
      <c r="AE205" s="6">
        <v>0.57999999999999996</v>
      </c>
      <c r="AF205" s="6">
        <v>-0.23657200643706275</v>
      </c>
      <c r="AJ205" t="s">
        <v>496</v>
      </c>
      <c r="AK205">
        <v>1997</v>
      </c>
    </row>
    <row r="206" spans="1:37">
      <c r="A206" t="s">
        <v>530</v>
      </c>
      <c r="F206" t="s">
        <v>76</v>
      </c>
      <c r="G206" t="s">
        <v>513</v>
      </c>
      <c r="H206" t="str">
        <f t="shared" si="4"/>
        <v>TSB</v>
      </c>
      <c r="I206" t="s">
        <v>169</v>
      </c>
      <c r="O206" s="45">
        <v>62.5</v>
      </c>
      <c r="Q206" t="s">
        <v>38</v>
      </c>
      <c r="R206" t="s">
        <v>39</v>
      </c>
      <c r="S206" t="s">
        <v>40</v>
      </c>
      <c r="AE206" s="6">
        <v>0.81333333333333324</v>
      </c>
      <c r="AF206" s="6">
        <v>-8.9731428380933065E-2</v>
      </c>
      <c r="AJ206" t="s">
        <v>496</v>
      </c>
      <c r="AK206">
        <v>1997</v>
      </c>
    </row>
    <row r="207" spans="1:37">
      <c r="A207" t="s">
        <v>530</v>
      </c>
      <c r="F207" t="s">
        <v>76</v>
      </c>
      <c r="G207" t="s">
        <v>513</v>
      </c>
      <c r="H207" t="str">
        <f t="shared" si="4"/>
        <v>TSB</v>
      </c>
      <c r="I207" t="s">
        <v>169</v>
      </c>
      <c r="O207" s="45">
        <v>62.5</v>
      </c>
      <c r="Q207" t="s">
        <v>38</v>
      </c>
      <c r="R207" t="s">
        <v>39</v>
      </c>
      <c r="S207" t="s">
        <v>40</v>
      </c>
      <c r="AE207" s="6">
        <v>0.7</v>
      </c>
      <c r="AF207" s="6">
        <v>-0.15490195998574319</v>
      </c>
      <c r="AJ207" t="s">
        <v>496</v>
      </c>
      <c r="AK207">
        <v>1997</v>
      </c>
    </row>
    <row r="208" spans="1:37">
      <c r="A208" t="s">
        <v>530</v>
      </c>
      <c r="F208" t="s">
        <v>76</v>
      </c>
      <c r="G208" t="s">
        <v>513</v>
      </c>
      <c r="H208" t="str">
        <f t="shared" si="4"/>
        <v>TSB</v>
      </c>
      <c r="I208" t="s">
        <v>169</v>
      </c>
      <c r="O208" s="45">
        <v>62.5</v>
      </c>
      <c r="Q208" t="s">
        <v>38</v>
      </c>
      <c r="R208" t="s">
        <v>39</v>
      </c>
      <c r="S208" t="s">
        <v>40</v>
      </c>
      <c r="AE208" s="6">
        <v>0.5066666666666666</v>
      </c>
      <c r="AF208" s="6">
        <v>-0.29527766677488992</v>
      </c>
      <c r="AJ208" t="s">
        <v>496</v>
      </c>
      <c r="AK208">
        <v>1997</v>
      </c>
    </row>
    <row r="209" spans="1:37">
      <c r="A209" t="s">
        <v>530</v>
      </c>
      <c r="F209" t="s">
        <v>76</v>
      </c>
      <c r="G209" t="s">
        <v>513</v>
      </c>
      <c r="H209" t="str">
        <f t="shared" si="4"/>
        <v>TSB</v>
      </c>
      <c r="I209" t="s">
        <v>169</v>
      </c>
      <c r="O209" s="45">
        <v>62.5</v>
      </c>
      <c r="Q209" t="s">
        <v>38</v>
      </c>
      <c r="R209" t="s">
        <v>39</v>
      </c>
      <c r="S209" t="s">
        <v>40</v>
      </c>
      <c r="AE209" s="6">
        <v>1.0249999999999999</v>
      </c>
      <c r="AF209" s="6">
        <v>1.0723865391773066E-2</v>
      </c>
      <c r="AJ209" t="s">
        <v>496</v>
      </c>
      <c r="AK209">
        <v>1997</v>
      </c>
    </row>
    <row r="210" spans="1:37">
      <c r="A210" t="s">
        <v>530</v>
      </c>
      <c r="F210" t="s">
        <v>76</v>
      </c>
      <c r="G210" t="s">
        <v>513</v>
      </c>
      <c r="H210" t="str">
        <f t="shared" si="4"/>
        <v>TSB</v>
      </c>
      <c r="I210" t="s">
        <v>169</v>
      </c>
      <c r="O210" s="45">
        <v>62.5</v>
      </c>
      <c r="Q210" t="s">
        <v>38</v>
      </c>
      <c r="R210" t="s">
        <v>39</v>
      </c>
      <c r="S210" t="s">
        <v>40</v>
      </c>
      <c r="AE210" s="6">
        <v>2.4666666666666668</v>
      </c>
      <c r="AF210" s="6">
        <v>0.3921104650113138</v>
      </c>
      <c r="AJ210" t="s">
        <v>496</v>
      </c>
      <c r="AK210">
        <v>1997</v>
      </c>
    </row>
    <row r="211" spans="1:37">
      <c r="A211" t="s">
        <v>530</v>
      </c>
      <c r="F211" t="s">
        <v>76</v>
      </c>
      <c r="G211" t="s">
        <v>513</v>
      </c>
      <c r="H211" t="str">
        <f t="shared" si="4"/>
        <v>TSB</v>
      </c>
      <c r="I211" t="s">
        <v>169</v>
      </c>
      <c r="O211" s="45">
        <v>62.5</v>
      </c>
      <c r="Q211" t="s">
        <v>38</v>
      </c>
      <c r="R211" t="s">
        <v>39</v>
      </c>
      <c r="S211" t="s">
        <v>40</v>
      </c>
      <c r="AE211" s="6">
        <v>0.66666666666666663</v>
      </c>
      <c r="AF211" s="6">
        <v>-0.17609125905568127</v>
      </c>
      <c r="AJ211" t="s">
        <v>496</v>
      </c>
      <c r="AK211">
        <v>1997</v>
      </c>
    </row>
    <row r="212" spans="1:37">
      <c r="A212" t="s">
        <v>530</v>
      </c>
      <c r="F212" t="s">
        <v>76</v>
      </c>
      <c r="G212" t="s">
        <v>513</v>
      </c>
      <c r="H212" t="str">
        <f t="shared" si="4"/>
        <v>TSB</v>
      </c>
      <c r="I212" t="s">
        <v>169</v>
      </c>
      <c r="O212" s="45">
        <v>62.5</v>
      </c>
      <c r="Q212" t="s">
        <v>38</v>
      </c>
      <c r="R212" t="s">
        <v>39</v>
      </c>
      <c r="S212" t="s">
        <v>40</v>
      </c>
      <c r="AE212" s="6">
        <v>0.78833333333333333</v>
      </c>
      <c r="AF212" s="6">
        <v>-0.10329010964583207</v>
      </c>
      <c r="AJ212" t="s">
        <v>496</v>
      </c>
      <c r="AK212">
        <v>1997</v>
      </c>
    </row>
    <row r="213" spans="1:37">
      <c r="A213" t="s">
        <v>530</v>
      </c>
      <c r="F213" t="s">
        <v>76</v>
      </c>
      <c r="G213" t="s">
        <v>513</v>
      </c>
      <c r="H213" t="str">
        <f t="shared" ref="H213:H225" si="5">F213</f>
        <v>TSB</v>
      </c>
      <c r="I213" t="s">
        <v>169</v>
      </c>
      <c r="O213" s="45">
        <v>62.5</v>
      </c>
      <c r="Q213" t="s">
        <v>38</v>
      </c>
      <c r="R213" t="s">
        <v>39</v>
      </c>
      <c r="S213" t="s">
        <v>40</v>
      </c>
      <c r="AE213" s="6">
        <v>0.6</v>
      </c>
      <c r="AF213" s="6">
        <v>-0.22184874961635639</v>
      </c>
      <c r="AJ213" t="s">
        <v>496</v>
      </c>
      <c r="AK213">
        <v>1997</v>
      </c>
    </row>
    <row r="214" spans="1:37">
      <c r="A214" t="s">
        <v>530</v>
      </c>
      <c r="F214" t="s">
        <v>76</v>
      </c>
      <c r="G214" t="s">
        <v>513</v>
      </c>
      <c r="H214" t="str">
        <f t="shared" si="5"/>
        <v>TSB</v>
      </c>
      <c r="I214" t="s">
        <v>169</v>
      </c>
      <c r="O214" s="45">
        <v>62.5</v>
      </c>
      <c r="Q214" t="s">
        <v>38</v>
      </c>
      <c r="R214" t="s">
        <v>39</v>
      </c>
      <c r="S214" t="s">
        <v>40</v>
      </c>
      <c r="AE214" s="6">
        <v>1.0333333333333334</v>
      </c>
      <c r="AF214" s="6">
        <v>1.4240439114610285E-2</v>
      </c>
      <c r="AJ214" t="s">
        <v>496</v>
      </c>
      <c r="AK214">
        <v>1997</v>
      </c>
    </row>
    <row r="215" spans="1:37">
      <c r="A215" t="s">
        <v>530</v>
      </c>
      <c r="F215" t="s">
        <v>76</v>
      </c>
      <c r="G215" t="s">
        <v>513</v>
      </c>
      <c r="H215" t="str">
        <f t="shared" si="5"/>
        <v>TSB</v>
      </c>
      <c r="I215" t="s">
        <v>169</v>
      </c>
      <c r="O215" s="45">
        <v>62.5</v>
      </c>
      <c r="Q215" t="s">
        <v>38</v>
      </c>
      <c r="R215" t="s">
        <v>39</v>
      </c>
      <c r="S215" t="s">
        <v>40</v>
      </c>
      <c r="AE215" s="6">
        <v>1.8666666666666667</v>
      </c>
      <c r="AF215" s="6">
        <v>0.27106677228653797</v>
      </c>
      <c r="AJ215" t="s">
        <v>496</v>
      </c>
      <c r="AK215">
        <v>1997</v>
      </c>
    </row>
    <row r="216" spans="1:37">
      <c r="A216" t="s">
        <v>530</v>
      </c>
      <c r="F216" t="s">
        <v>76</v>
      </c>
      <c r="G216" t="s">
        <v>513</v>
      </c>
      <c r="H216" t="str">
        <f t="shared" si="5"/>
        <v>TSB</v>
      </c>
      <c r="I216" t="s">
        <v>169</v>
      </c>
      <c r="O216" s="45">
        <v>62.5</v>
      </c>
      <c r="Q216" t="s">
        <v>38</v>
      </c>
      <c r="R216" t="s">
        <v>39</v>
      </c>
      <c r="S216" t="s">
        <v>40</v>
      </c>
      <c r="AE216" s="6">
        <v>1.3333333333333333</v>
      </c>
      <c r="AF216" s="6">
        <v>0.12493873660829993</v>
      </c>
      <c r="AJ216" t="s">
        <v>496</v>
      </c>
      <c r="AK216">
        <v>1997</v>
      </c>
    </row>
    <row r="217" spans="1:37">
      <c r="A217" t="s">
        <v>530</v>
      </c>
      <c r="F217" t="s">
        <v>76</v>
      </c>
      <c r="G217" t="s">
        <v>513</v>
      </c>
      <c r="H217" t="str">
        <f t="shared" si="5"/>
        <v>TSB</v>
      </c>
      <c r="I217" t="s">
        <v>169</v>
      </c>
      <c r="O217" s="45">
        <v>62.5</v>
      </c>
      <c r="Q217" t="s">
        <v>38</v>
      </c>
      <c r="R217" t="s">
        <v>39</v>
      </c>
      <c r="S217" t="s">
        <v>40</v>
      </c>
      <c r="AE217" s="6">
        <v>0.98333333333333328</v>
      </c>
      <c r="AF217" s="6">
        <v>-7.2992387414994656E-3</v>
      </c>
      <c r="AJ217" t="s">
        <v>496</v>
      </c>
      <c r="AK217">
        <v>1997</v>
      </c>
    </row>
    <row r="218" spans="1:37">
      <c r="A218" t="s">
        <v>530</v>
      </c>
      <c r="F218" t="s">
        <v>76</v>
      </c>
      <c r="G218" t="s">
        <v>513</v>
      </c>
      <c r="H218" t="str">
        <f t="shared" si="5"/>
        <v>TSB</v>
      </c>
      <c r="I218" t="s">
        <v>169</v>
      </c>
      <c r="O218" s="45">
        <v>62.5</v>
      </c>
      <c r="Q218" t="s">
        <v>38</v>
      </c>
      <c r="R218" t="s">
        <v>39</v>
      </c>
      <c r="S218" t="s">
        <v>40</v>
      </c>
      <c r="AE218" s="6">
        <v>2.3333333333333335</v>
      </c>
      <c r="AF218" s="6">
        <v>0.36797678529459443</v>
      </c>
      <c r="AJ218" t="s">
        <v>496</v>
      </c>
      <c r="AK218">
        <v>1997</v>
      </c>
    </row>
    <row r="219" spans="1:37">
      <c r="A219" t="s">
        <v>530</v>
      </c>
      <c r="F219" t="s">
        <v>76</v>
      </c>
      <c r="G219" t="s">
        <v>513</v>
      </c>
      <c r="H219" t="str">
        <f t="shared" si="5"/>
        <v>TSB</v>
      </c>
      <c r="I219" t="s">
        <v>169</v>
      </c>
      <c r="O219" s="45">
        <v>62.5</v>
      </c>
      <c r="Q219" t="s">
        <v>38</v>
      </c>
      <c r="R219" t="s">
        <v>39</v>
      </c>
      <c r="S219" t="s">
        <v>40</v>
      </c>
      <c r="AE219" s="6">
        <v>2.6333333333333333</v>
      </c>
      <c r="AF219" s="6">
        <v>0.420505836570779</v>
      </c>
      <c r="AJ219" t="s">
        <v>496</v>
      </c>
      <c r="AK219">
        <v>1997</v>
      </c>
    </row>
    <row r="220" spans="1:37">
      <c r="A220" t="s">
        <v>530</v>
      </c>
      <c r="F220" t="s">
        <v>76</v>
      </c>
      <c r="G220" t="s">
        <v>513</v>
      </c>
      <c r="H220" t="str">
        <f t="shared" si="5"/>
        <v>TSB</v>
      </c>
      <c r="I220" t="s">
        <v>169</v>
      </c>
      <c r="O220" s="45">
        <v>62.5</v>
      </c>
      <c r="Q220" t="s">
        <v>38</v>
      </c>
      <c r="R220" t="s">
        <v>39</v>
      </c>
      <c r="S220" t="s">
        <v>40</v>
      </c>
      <c r="AE220" s="6">
        <v>1.8</v>
      </c>
      <c r="AF220" s="6">
        <v>0.25527250510330607</v>
      </c>
      <c r="AJ220" t="s">
        <v>496</v>
      </c>
      <c r="AK220">
        <v>1997</v>
      </c>
    </row>
    <row r="221" spans="1:37">
      <c r="A221" t="s">
        <v>530</v>
      </c>
      <c r="F221" t="s">
        <v>76</v>
      </c>
      <c r="G221" t="s">
        <v>513</v>
      </c>
      <c r="H221" t="str">
        <f t="shared" si="5"/>
        <v>TSB</v>
      </c>
      <c r="I221" t="s">
        <v>169</v>
      </c>
      <c r="O221" s="45">
        <v>62.5</v>
      </c>
      <c r="Q221" t="s">
        <v>38</v>
      </c>
      <c r="R221" t="s">
        <v>39</v>
      </c>
      <c r="S221" t="s">
        <v>40</v>
      </c>
      <c r="AE221" s="6">
        <v>1.9</v>
      </c>
      <c r="AF221" s="6">
        <v>0.27875360095282892</v>
      </c>
      <c r="AJ221" t="s">
        <v>496</v>
      </c>
      <c r="AK221">
        <v>1997</v>
      </c>
    </row>
    <row r="222" spans="1:37">
      <c r="A222" t="s">
        <v>530</v>
      </c>
      <c r="F222" t="s">
        <v>76</v>
      </c>
      <c r="G222" t="s">
        <v>513</v>
      </c>
      <c r="H222" t="str">
        <f t="shared" si="5"/>
        <v>TSB</v>
      </c>
      <c r="I222" t="s">
        <v>169</v>
      </c>
      <c r="O222" s="45">
        <v>55</v>
      </c>
      <c r="Q222" t="s">
        <v>38</v>
      </c>
      <c r="R222" t="s">
        <v>39</v>
      </c>
      <c r="S222" t="s">
        <v>40</v>
      </c>
      <c r="AE222" s="6">
        <v>1</v>
      </c>
      <c r="AF222" s="6">
        <v>0</v>
      </c>
      <c r="AJ222" t="s">
        <v>496</v>
      </c>
      <c r="AK222">
        <v>1997</v>
      </c>
    </row>
    <row r="223" spans="1:37">
      <c r="A223" t="s">
        <v>530</v>
      </c>
      <c r="F223" t="s">
        <v>76</v>
      </c>
      <c r="G223" t="s">
        <v>513</v>
      </c>
      <c r="H223" t="str">
        <f t="shared" si="5"/>
        <v>TSB</v>
      </c>
      <c r="I223" t="s">
        <v>169</v>
      </c>
      <c r="O223" s="45">
        <v>55</v>
      </c>
      <c r="Q223" t="s">
        <v>38</v>
      </c>
      <c r="R223" t="s">
        <v>39</v>
      </c>
      <c r="S223" t="s">
        <v>40</v>
      </c>
      <c r="AE223" s="6">
        <v>25.6</v>
      </c>
      <c r="AF223" s="6">
        <v>1.4082399653118496</v>
      </c>
      <c r="AJ223" t="s">
        <v>496</v>
      </c>
      <c r="AK223">
        <v>1997</v>
      </c>
    </row>
    <row r="224" spans="1:37">
      <c r="A224" t="s">
        <v>530</v>
      </c>
      <c r="F224" t="s">
        <v>76</v>
      </c>
      <c r="G224" t="s">
        <v>513</v>
      </c>
      <c r="H224" t="str">
        <f t="shared" si="5"/>
        <v>TSB</v>
      </c>
      <c r="I224" t="s">
        <v>169</v>
      </c>
      <c r="O224" s="45">
        <v>55</v>
      </c>
      <c r="Q224" t="s">
        <v>38</v>
      </c>
      <c r="R224" t="s">
        <v>39</v>
      </c>
      <c r="S224" t="s">
        <v>40</v>
      </c>
      <c r="AE224" s="6">
        <v>8</v>
      </c>
      <c r="AF224" s="6">
        <v>0.90308998699194354</v>
      </c>
      <c r="AJ224" t="s">
        <v>496</v>
      </c>
      <c r="AK224">
        <v>1997</v>
      </c>
    </row>
    <row r="225" spans="1:37">
      <c r="A225" t="s">
        <v>530</v>
      </c>
      <c r="F225" t="s">
        <v>76</v>
      </c>
      <c r="G225" t="s">
        <v>513</v>
      </c>
      <c r="H225" t="str">
        <f t="shared" si="5"/>
        <v>TSB</v>
      </c>
      <c r="I225" t="s">
        <v>169</v>
      </c>
      <c r="O225" s="45">
        <v>55</v>
      </c>
      <c r="Q225" t="s">
        <v>38</v>
      </c>
      <c r="R225" t="s">
        <v>39</v>
      </c>
      <c r="S225" t="s">
        <v>40</v>
      </c>
      <c r="AE225" s="6">
        <v>22.2</v>
      </c>
      <c r="AF225" s="6">
        <v>1.3463529744506386</v>
      </c>
      <c r="AJ225" t="s">
        <v>496</v>
      </c>
      <c r="AK225">
        <v>1997</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8BB3-16CA-7F46-BF67-A9AE25C86926}">
  <dimension ref="A1:CH154"/>
  <sheetViews>
    <sheetView zoomScale="108" workbookViewId="0">
      <selection activeCell="B1" sqref="B1"/>
    </sheetView>
  </sheetViews>
  <sheetFormatPr baseColWidth="10" defaultRowHeight="16"/>
  <cols>
    <col min="1" max="1" width="119" bestFit="1" customWidth="1"/>
    <col min="2" max="2" width="21" bestFit="1" customWidth="1"/>
    <col min="3" max="3" width="14.1640625" bestFit="1" customWidth="1"/>
    <col min="4" max="4" width="25.83203125" bestFit="1" customWidth="1"/>
    <col min="5" max="5" width="15.83203125" bestFit="1" customWidth="1"/>
    <col min="6" max="6" width="20.6640625" bestFit="1" customWidth="1"/>
    <col min="7" max="7" width="5.5" bestFit="1" customWidth="1"/>
    <col min="8" max="8" width="6.6640625" bestFit="1" customWidth="1"/>
    <col min="9" max="9" width="15" bestFit="1" customWidth="1"/>
    <col min="10" max="11" width="9.1640625" bestFit="1" customWidth="1"/>
    <col min="12" max="12" width="26.83203125" bestFit="1" customWidth="1"/>
    <col min="13" max="13" width="21.83203125" bestFit="1" customWidth="1"/>
    <col min="14" max="14" width="25.33203125" bestFit="1" customWidth="1"/>
    <col min="15" max="15" width="15.5" bestFit="1" customWidth="1"/>
    <col min="16" max="16" width="15.83203125" bestFit="1" customWidth="1"/>
    <col min="17" max="17" width="19.5" bestFit="1" customWidth="1"/>
    <col min="18" max="18" width="11.5" bestFit="1" customWidth="1"/>
    <col min="19" max="19" width="16.6640625" bestFit="1" customWidth="1"/>
    <col min="20" max="20" width="28.83203125" bestFit="1" customWidth="1"/>
    <col min="21" max="21" width="21.5" bestFit="1" customWidth="1"/>
    <col min="22" max="22" width="21.1640625" bestFit="1" customWidth="1"/>
    <col min="23" max="23" width="20" bestFit="1" customWidth="1"/>
    <col min="24" max="24" width="23.6640625" bestFit="1" customWidth="1"/>
    <col min="25" max="25" width="15.1640625" bestFit="1" customWidth="1"/>
    <col min="26" max="26" width="18.83203125" bestFit="1" customWidth="1"/>
    <col min="27" max="27" width="24.83203125" bestFit="1" customWidth="1"/>
    <col min="28" max="29" width="30.33203125" bestFit="1" customWidth="1"/>
    <col min="30" max="30" width="19.6640625" bestFit="1" customWidth="1"/>
    <col min="31" max="31" width="16.33203125" bestFit="1" customWidth="1"/>
    <col min="32" max="32" width="21.6640625" bestFit="1" customWidth="1"/>
    <col min="33" max="34" width="21.83203125" bestFit="1" customWidth="1"/>
    <col min="35" max="36" width="21.6640625" bestFit="1" customWidth="1"/>
    <col min="37" max="37" width="25.33203125" bestFit="1" customWidth="1"/>
    <col min="38" max="38" width="25.6640625" bestFit="1" customWidth="1"/>
    <col min="39" max="39" width="29" bestFit="1" customWidth="1"/>
    <col min="40" max="40" width="18.33203125" bestFit="1" customWidth="1"/>
    <col min="41" max="41" width="16.6640625" bestFit="1" customWidth="1"/>
    <col min="42" max="42" width="19.33203125" bestFit="1" customWidth="1"/>
    <col min="43" max="43" width="20.5" bestFit="1" customWidth="1"/>
    <col min="44" max="44" width="18.6640625" bestFit="1" customWidth="1"/>
    <col min="45" max="47" width="18.6640625" customWidth="1"/>
    <col min="48" max="48" width="21.83203125" bestFit="1" customWidth="1"/>
    <col min="49" max="49" width="27.5" bestFit="1" customWidth="1"/>
    <col min="50" max="50" width="8" bestFit="1" customWidth="1"/>
    <col min="51" max="51" width="13.5" bestFit="1" customWidth="1"/>
    <col min="52" max="52" width="9.5" bestFit="1" customWidth="1"/>
    <col min="53" max="53" width="13.83203125" bestFit="1" customWidth="1"/>
    <col min="54" max="54" width="12" bestFit="1" customWidth="1"/>
    <col min="55" max="55" width="14.83203125" bestFit="1" customWidth="1"/>
    <col min="56" max="56" width="8.83203125" bestFit="1" customWidth="1"/>
    <col min="57" max="57" width="10.6640625" bestFit="1" customWidth="1"/>
    <col min="58" max="58" width="7.6640625" bestFit="1" customWidth="1"/>
    <col min="59" max="59" width="11" bestFit="1" customWidth="1"/>
    <col min="60" max="60" width="9.5" bestFit="1" customWidth="1"/>
    <col min="61" max="61" width="16.6640625" bestFit="1" customWidth="1"/>
    <col min="62" max="62" width="13.6640625" bestFit="1" customWidth="1"/>
    <col min="63" max="63" width="12" bestFit="1" customWidth="1"/>
    <col min="64" max="64" width="16.5" bestFit="1" customWidth="1"/>
    <col min="65" max="65" width="15.83203125" bestFit="1" customWidth="1"/>
    <col min="66" max="66" width="16" bestFit="1" customWidth="1"/>
    <col min="67" max="67" width="24.5" bestFit="1" customWidth="1"/>
    <col min="68" max="68" width="15.1640625" bestFit="1" customWidth="1"/>
    <col min="69" max="69" width="18.5" bestFit="1" customWidth="1"/>
    <col min="70" max="70" width="26.33203125" bestFit="1" customWidth="1"/>
    <col min="71" max="71" width="21.83203125" bestFit="1" customWidth="1"/>
    <col min="72" max="72" width="17.83203125" bestFit="1" customWidth="1"/>
    <col min="73" max="73" width="12" bestFit="1" customWidth="1"/>
    <col min="74" max="74" width="6.1640625" bestFit="1" customWidth="1"/>
    <col min="75" max="75" width="8.83203125" bestFit="1" customWidth="1"/>
    <col min="76" max="76" width="7.6640625" bestFit="1" customWidth="1"/>
    <col min="77" max="77" width="17.5" bestFit="1" customWidth="1"/>
    <col min="78" max="78" width="20.33203125" bestFit="1" customWidth="1"/>
    <col min="79" max="79" width="8.83203125" bestFit="1" customWidth="1"/>
    <col min="80" max="80" width="20.6640625" bestFit="1" customWidth="1"/>
    <col min="81" max="81" width="18.33203125" bestFit="1" customWidth="1"/>
    <col min="82" max="82" width="5.1640625" bestFit="1" customWidth="1"/>
    <col min="83" max="83" width="29.5" bestFit="1" customWidth="1"/>
    <col min="84" max="84" width="13.83203125" bestFit="1" customWidth="1"/>
    <col min="85" max="85" width="157" bestFit="1" customWidth="1"/>
    <col min="86" max="86" width="246.83203125" bestFit="1" customWidth="1"/>
  </cols>
  <sheetData>
    <row r="1" spans="1:86" s="15" customFormat="1">
      <c r="A1" s="12" t="s">
        <v>171</v>
      </c>
      <c r="B1" s="12" t="s">
        <v>527</v>
      </c>
      <c r="C1" s="12" t="s">
        <v>528</v>
      </c>
      <c r="D1" s="12" t="s">
        <v>172</v>
      </c>
      <c r="E1" s="12" t="s">
        <v>173</v>
      </c>
      <c r="F1" s="12" t="s">
        <v>174</v>
      </c>
      <c r="G1" s="12" t="s">
        <v>175</v>
      </c>
      <c r="H1" s="12" t="s">
        <v>176</v>
      </c>
      <c r="I1" s="12" t="s">
        <v>177</v>
      </c>
      <c r="J1" s="12" t="s">
        <v>178</v>
      </c>
      <c r="K1" s="12" t="s">
        <v>179</v>
      </c>
      <c r="L1" s="12" t="s">
        <v>180</v>
      </c>
      <c r="M1" s="13" t="s">
        <v>181</v>
      </c>
      <c r="N1" s="12" t="s">
        <v>182</v>
      </c>
      <c r="O1" s="12" t="s">
        <v>183</v>
      </c>
      <c r="P1" s="12" t="s">
        <v>184</v>
      </c>
      <c r="Q1" s="12" t="s">
        <v>185</v>
      </c>
      <c r="R1" s="12" t="s">
        <v>186</v>
      </c>
      <c r="S1" s="12" t="s">
        <v>187</v>
      </c>
      <c r="T1" s="12" t="s">
        <v>188</v>
      </c>
      <c r="U1" s="12" t="s">
        <v>189</v>
      </c>
      <c r="V1" s="12" t="s">
        <v>190</v>
      </c>
      <c r="W1" s="12" t="s">
        <v>191</v>
      </c>
      <c r="X1" s="12" t="s">
        <v>192</v>
      </c>
      <c r="Y1" s="12" t="s">
        <v>193</v>
      </c>
      <c r="Z1" s="12" t="s">
        <v>194</v>
      </c>
      <c r="AA1" s="12" t="s">
        <v>195</v>
      </c>
      <c r="AB1" s="12" t="s">
        <v>196</v>
      </c>
      <c r="AC1" s="12" t="s">
        <v>197</v>
      </c>
      <c r="AD1" s="13" t="s">
        <v>198</v>
      </c>
      <c r="AE1" s="12" t="s">
        <v>199</v>
      </c>
      <c r="AF1" s="12" t="s">
        <v>200</v>
      </c>
      <c r="AG1" s="12" t="s">
        <v>371</v>
      </c>
      <c r="AH1" s="12" t="s">
        <v>201</v>
      </c>
      <c r="AI1" s="12" t="s">
        <v>202</v>
      </c>
      <c r="AJ1" s="12" t="s">
        <v>203</v>
      </c>
      <c r="AK1" s="12" t="s">
        <v>204</v>
      </c>
      <c r="AL1" s="12" t="s">
        <v>205</v>
      </c>
      <c r="AM1" s="12" t="s">
        <v>206</v>
      </c>
      <c r="AN1" s="12" t="s">
        <v>207</v>
      </c>
      <c r="AO1" s="12" t="s">
        <v>208</v>
      </c>
      <c r="AP1" s="12" t="s">
        <v>209</v>
      </c>
      <c r="AQ1" s="12" t="s">
        <v>523</v>
      </c>
      <c r="AR1" s="12" t="s">
        <v>210</v>
      </c>
      <c r="AS1" s="12" t="s">
        <v>164</v>
      </c>
      <c r="AT1" s="12" t="s">
        <v>165</v>
      </c>
      <c r="AU1" s="12" t="s">
        <v>166</v>
      </c>
      <c r="AV1" s="12" t="s">
        <v>211</v>
      </c>
      <c r="AW1" s="12" t="s">
        <v>212</v>
      </c>
      <c r="AX1" s="12" t="s">
        <v>5</v>
      </c>
      <c r="AY1" s="12" t="s">
        <v>213</v>
      </c>
      <c r="AZ1" s="12" t="s">
        <v>214</v>
      </c>
      <c r="BA1" s="12" t="s">
        <v>215</v>
      </c>
      <c r="BB1" s="12" t="s">
        <v>216</v>
      </c>
      <c r="BC1" s="14" t="s">
        <v>217</v>
      </c>
      <c r="BD1" s="12" t="s">
        <v>218</v>
      </c>
      <c r="BE1" s="12" t="s">
        <v>219</v>
      </c>
      <c r="BF1" s="12" t="s">
        <v>220</v>
      </c>
      <c r="BG1" s="12" t="s">
        <v>12</v>
      </c>
      <c r="BH1" s="12" t="s">
        <v>221</v>
      </c>
      <c r="BI1" s="12" t="s">
        <v>222</v>
      </c>
      <c r="BJ1" s="12" t="s">
        <v>223</v>
      </c>
      <c r="BK1" s="12" t="s">
        <v>224</v>
      </c>
      <c r="BL1" s="12" t="s">
        <v>225</v>
      </c>
      <c r="BM1" s="12" t="s">
        <v>226</v>
      </c>
      <c r="BN1" s="12" t="s">
        <v>227</v>
      </c>
      <c r="BO1" s="12" t="s">
        <v>17</v>
      </c>
      <c r="BP1" s="12" t="s">
        <v>228</v>
      </c>
      <c r="BQ1" s="12" t="s">
        <v>229</v>
      </c>
      <c r="BR1" s="12" t="s">
        <v>372</v>
      </c>
      <c r="BS1" s="12" t="s">
        <v>230</v>
      </c>
      <c r="BT1" s="12" t="s">
        <v>231</v>
      </c>
      <c r="BU1" s="12" t="s">
        <v>232</v>
      </c>
      <c r="BV1" s="12" t="s">
        <v>233</v>
      </c>
      <c r="BW1" s="12" t="s">
        <v>234</v>
      </c>
      <c r="BX1" s="12" t="s">
        <v>235</v>
      </c>
      <c r="BY1" s="12" t="s">
        <v>236</v>
      </c>
      <c r="BZ1" s="12" t="s">
        <v>237</v>
      </c>
      <c r="CA1" s="12" t="s">
        <v>238</v>
      </c>
      <c r="CB1" s="12" t="s">
        <v>239</v>
      </c>
      <c r="CC1" s="12" t="s">
        <v>373</v>
      </c>
      <c r="CD1" s="12" t="s">
        <v>240</v>
      </c>
      <c r="CE1" s="12" t="s">
        <v>241</v>
      </c>
      <c r="CF1" s="12" t="s">
        <v>242</v>
      </c>
      <c r="CG1" s="12" t="s">
        <v>243</v>
      </c>
      <c r="CH1" s="12" t="s">
        <v>244</v>
      </c>
    </row>
    <row r="2" spans="1:86">
      <c r="A2" t="s">
        <v>245</v>
      </c>
      <c r="B2" t="s">
        <v>246</v>
      </c>
      <c r="C2" t="s">
        <v>247</v>
      </c>
      <c r="D2" t="s">
        <v>248</v>
      </c>
      <c r="E2" t="s">
        <v>249</v>
      </c>
      <c r="F2" t="s">
        <v>250</v>
      </c>
      <c r="G2">
        <v>20</v>
      </c>
      <c r="H2">
        <v>25</v>
      </c>
      <c r="I2" t="b">
        <v>0</v>
      </c>
      <c r="J2" t="s">
        <v>33</v>
      </c>
      <c r="K2" t="s">
        <v>33</v>
      </c>
      <c r="L2">
        <v>38.4</v>
      </c>
      <c r="M2" s="7">
        <v>667</v>
      </c>
      <c r="N2" s="2" t="s">
        <v>33</v>
      </c>
      <c r="O2">
        <v>2</v>
      </c>
      <c r="P2" t="s">
        <v>33</v>
      </c>
      <c r="Q2" s="9">
        <v>1.999000499750125E-2</v>
      </c>
      <c r="R2" t="s">
        <v>251</v>
      </c>
      <c r="S2">
        <v>2</v>
      </c>
      <c r="T2" s="5">
        <v>6</v>
      </c>
      <c r="U2">
        <v>2.92</v>
      </c>
      <c r="V2">
        <v>2.2999999999999998</v>
      </c>
      <c r="W2" t="s">
        <v>33</v>
      </c>
      <c r="X2" s="10">
        <v>1.2131888350367701E-2</v>
      </c>
      <c r="Y2" s="8" t="s">
        <v>33</v>
      </c>
      <c r="Z2" s="2">
        <v>0.60689771472714416</v>
      </c>
      <c r="AA2" t="s">
        <v>33</v>
      </c>
      <c r="AB2" s="8" t="s">
        <v>33</v>
      </c>
      <c r="AC2" t="s">
        <v>33</v>
      </c>
      <c r="AD2" s="7" t="e">
        <v>#VALUE!</v>
      </c>
      <c r="AE2" t="s">
        <v>33</v>
      </c>
      <c r="AF2" t="s">
        <v>33</v>
      </c>
      <c r="AG2" s="2">
        <v>235.92960000000002</v>
      </c>
      <c r="AH2" s="8" t="s">
        <v>33</v>
      </c>
      <c r="AI2" t="s">
        <v>33</v>
      </c>
      <c r="AJ2" t="s">
        <v>33</v>
      </c>
      <c r="AK2">
        <v>160</v>
      </c>
      <c r="AL2" t="s">
        <v>33</v>
      </c>
      <c r="AM2" t="s">
        <v>33</v>
      </c>
      <c r="AN2" s="5">
        <v>1</v>
      </c>
      <c r="AO2" t="s">
        <v>252</v>
      </c>
      <c r="AP2">
        <v>1000</v>
      </c>
      <c r="AQ2" t="s">
        <v>253</v>
      </c>
      <c r="AR2" t="s">
        <v>254</v>
      </c>
      <c r="AS2" t="s">
        <v>169</v>
      </c>
      <c r="AV2" t="s">
        <v>255</v>
      </c>
      <c r="AW2" t="s">
        <v>256</v>
      </c>
      <c r="AX2" s="7">
        <v>6</v>
      </c>
      <c r="AY2" t="s">
        <v>33</v>
      </c>
      <c r="AZ2" t="s">
        <v>33</v>
      </c>
      <c r="BA2" s="2">
        <v>6.7403626894942441</v>
      </c>
      <c r="BB2" s="2">
        <v>1.1843626894942441</v>
      </c>
      <c r="BC2" s="8">
        <v>5.556</v>
      </c>
      <c r="BD2" t="b">
        <v>1</v>
      </c>
      <c r="BE2" t="s">
        <v>38</v>
      </c>
      <c r="BF2" t="s">
        <v>39</v>
      </c>
      <c r="BG2" t="s">
        <v>257</v>
      </c>
      <c r="BH2" t="s">
        <v>33</v>
      </c>
      <c r="BI2" t="s">
        <v>38</v>
      </c>
      <c r="BJ2" s="2" t="b">
        <v>0</v>
      </c>
      <c r="BK2" t="s">
        <v>42</v>
      </c>
      <c r="BL2">
        <v>15</v>
      </c>
      <c r="BM2" t="s">
        <v>258</v>
      </c>
      <c r="BN2" s="5">
        <v>240</v>
      </c>
      <c r="BO2" t="s">
        <v>259</v>
      </c>
      <c r="BP2" t="s">
        <v>252</v>
      </c>
      <c r="BQ2" t="s">
        <v>250</v>
      </c>
      <c r="BR2" s="2">
        <v>5.556</v>
      </c>
      <c r="BS2" s="2">
        <v>0.74476223706557798</v>
      </c>
      <c r="BT2">
        <v>2</v>
      </c>
      <c r="BU2" s="2">
        <v>1.6280201943254085</v>
      </c>
      <c r="BV2" t="s">
        <v>33</v>
      </c>
      <c r="BW2" s="2">
        <v>42.463930885529159</v>
      </c>
      <c r="BX2" t="s">
        <v>33</v>
      </c>
      <c r="BY2" t="s">
        <v>33</v>
      </c>
      <c r="BZ2" t="s">
        <v>33</v>
      </c>
      <c r="CA2" t="s">
        <v>33</v>
      </c>
      <c r="CB2" t="s">
        <v>250</v>
      </c>
      <c r="CC2" t="s">
        <v>260</v>
      </c>
      <c r="CD2">
        <v>2008</v>
      </c>
      <c r="CE2" t="s">
        <v>261</v>
      </c>
      <c r="CF2" t="s">
        <v>262</v>
      </c>
      <c r="CG2" t="s">
        <v>33</v>
      </c>
      <c r="CH2" t="s">
        <v>33</v>
      </c>
    </row>
    <row r="3" spans="1:86">
      <c r="A3" t="s">
        <v>263</v>
      </c>
      <c r="B3" t="s">
        <v>246</v>
      </c>
      <c r="C3" t="s">
        <v>247</v>
      </c>
      <c r="D3" t="s">
        <v>248</v>
      </c>
      <c r="E3" t="s">
        <v>249</v>
      </c>
      <c r="F3" t="s">
        <v>250</v>
      </c>
      <c r="G3">
        <v>40</v>
      </c>
      <c r="H3">
        <v>44.5</v>
      </c>
      <c r="I3" t="b">
        <v>1</v>
      </c>
      <c r="J3" t="s">
        <v>33</v>
      </c>
      <c r="K3" t="s">
        <v>33</v>
      </c>
      <c r="L3">
        <v>34</v>
      </c>
      <c r="M3" s="7">
        <v>548</v>
      </c>
      <c r="N3" s="2">
        <v>553.30575787548105</v>
      </c>
      <c r="O3">
        <v>2.5</v>
      </c>
      <c r="P3" t="s">
        <v>33</v>
      </c>
      <c r="Q3" s="9">
        <v>6.0827250608272501E-3</v>
      </c>
      <c r="R3" t="s">
        <v>251</v>
      </c>
      <c r="S3">
        <v>1</v>
      </c>
      <c r="T3" s="5">
        <v>6</v>
      </c>
      <c r="U3">
        <v>2.9</v>
      </c>
      <c r="V3">
        <v>2.2999999999999998</v>
      </c>
      <c r="W3" t="s">
        <v>33</v>
      </c>
      <c r="X3" s="9">
        <v>1.204879322468025E-2</v>
      </c>
      <c r="Y3" s="8">
        <v>2</v>
      </c>
      <c r="Z3" s="2">
        <v>1.9808216061374333</v>
      </c>
      <c r="AA3">
        <v>3.3</v>
      </c>
      <c r="AB3" s="8">
        <v>3.333333333333333</v>
      </c>
      <c r="AC3" t="s">
        <v>33</v>
      </c>
      <c r="AD3" s="7">
        <v>20</v>
      </c>
      <c r="AE3" t="s">
        <v>33</v>
      </c>
      <c r="AF3" t="s">
        <v>33</v>
      </c>
      <c r="AG3">
        <v>124.27</v>
      </c>
      <c r="AH3" s="2">
        <v>123.0273</v>
      </c>
      <c r="AI3" t="s">
        <v>33</v>
      </c>
      <c r="AJ3" t="s">
        <v>33</v>
      </c>
      <c r="AK3">
        <v>50</v>
      </c>
      <c r="AL3" t="s">
        <v>33</v>
      </c>
      <c r="AM3" t="s">
        <v>33</v>
      </c>
      <c r="AN3" s="5">
        <v>1</v>
      </c>
      <c r="AO3" t="s">
        <v>252</v>
      </c>
      <c r="AP3">
        <v>2150</v>
      </c>
      <c r="AQ3" t="s">
        <v>264</v>
      </c>
      <c r="AR3" t="s">
        <v>265</v>
      </c>
      <c r="AS3" t="s">
        <v>169</v>
      </c>
      <c r="AT3" t="s">
        <v>165</v>
      </c>
      <c r="AU3" t="s">
        <v>170</v>
      </c>
      <c r="AV3" t="s">
        <v>266</v>
      </c>
      <c r="AW3" t="s">
        <v>267</v>
      </c>
      <c r="AX3">
        <v>4.16</v>
      </c>
      <c r="AY3" t="s">
        <v>33</v>
      </c>
      <c r="AZ3" t="s">
        <v>33</v>
      </c>
      <c r="BA3">
        <v>5.98</v>
      </c>
      <c r="BB3" s="2">
        <v>1.33</v>
      </c>
      <c r="BC3" s="8">
        <v>4.6500000000000004</v>
      </c>
      <c r="BD3" t="b">
        <v>1</v>
      </c>
      <c r="BE3" t="s">
        <v>38</v>
      </c>
      <c r="BF3" t="s">
        <v>39</v>
      </c>
      <c r="BG3" t="s">
        <v>268</v>
      </c>
      <c r="BH3" t="s">
        <v>40</v>
      </c>
      <c r="BI3" t="s">
        <v>38</v>
      </c>
      <c r="BJ3" t="b">
        <v>0</v>
      </c>
      <c r="BK3" t="s">
        <v>42</v>
      </c>
      <c r="BL3">
        <v>16</v>
      </c>
      <c r="BM3" t="s">
        <v>258</v>
      </c>
      <c r="BN3" s="5">
        <v>24</v>
      </c>
      <c r="BO3" t="s">
        <v>269</v>
      </c>
      <c r="BP3" t="s">
        <v>252</v>
      </c>
      <c r="BQ3" t="s">
        <v>252</v>
      </c>
      <c r="BR3" s="2">
        <v>4.6500000000000004</v>
      </c>
      <c r="BS3" s="2">
        <v>0.66745295288995399</v>
      </c>
      <c r="BT3">
        <v>2</v>
      </c>
      <c r="BU3" s="2">
        <v>1.4269133454461804</v>
      </c>
      <c r="BV3" t="s">
        <v>33</v>
      </c>
      <c r="BW3" s="2">
        <v>26.724731182795697</v>
      </c>
      <c r="BX3" t="s">
        <v>33</v>
      </c>
      <c r="BY3" t="s">
        <v>33</v>
      </c>
      <c r="BZ3" t="s">
        <v>33</v>
      </c>
      <c r="CA3" t="s">
        <v>33</v>
      </c>
      <c r="CB3" t="s">
        <v>250</v>
      </c>
      <c r="CC3" t="s">
        <v>270</v>
      </c>
      <c r="CD3">
        <v>2013</v>
      </c>
      <c r="CE3" s="4" t="s">
        <v>271</v>
      </c>
      <c r="CF3" t="s">
        <v>262</v>
      </c>
      <c r="CG3" t="s">
        <v>33</v>
      </c>
      <c r="CH3" t="s">
        <v>33</v>
      </c>
    </row>
    <row r="4" spans="1:86">
      <c r="A4" t="s">
        <v>263</v>
      </c>
      <c r="B4" t="s">
        <v>246</v>
      </c>
      <c r="C4" t="s">
        <v>247</v>
      </c>
      <c r="D4" t="s">
        <v>248</v>
      </c>
      <c r="E4" t="s">
        <v>249</v>
      </c>
      <c r="F4" t="s">
        <v>250</v>
      </c>
      <c r="G4">
        <v>50</v>
      </c>
      <c r="H4">
        <v>56.5</v>
      </c>
      <c r="I4" t="b">
        <v>0</v>
      </c>
      <c r="J4" t="s">
        <v>33</v>
      </c>
      <c r="K4" t="s">
        <v>33</v>
      </c>
      <c r="L4">
        <v>30</v>
      </c>
      <c r="M4" s="7">
        <v>548</v>
      </c>
      <c r="N4" s="2">
        <v>307.39208770860051</v>
      </c>
      <c r="O4">
        <v>4.5</v>
      </c>
      <c r="P4" t="s">
        <v>33</v>
      </c>
      <c r="Q4" s="9">
        <v>3.379291700459584E-3</v>
      </c>
      <c r="R4" t="s">
        <v>251</v>
      </c>
      <c r="S4">
        <v>1</v>
      </c>
      <c r="T4" s="5">
        <v>6</v>
      </c>
      <c r="U4">
        <v>2.9</v>
      </c>
      <c r="V4">
        <v>2.2999999999999998</v>
      </c>
      <c r="W4" t="s">
        <v>33</v>
      </c>
      <c r="X4" s="9">
        <v>1.204879322468025E-2</v>
      </c>
      <c r="Y4">
        <v>2</v>
      </c>
      <c r="Z4" s="10">
        <v>3.5654788910473796</v>
      </c>
      <c r="AA4">
        <v>3.3</v>
      </c>
      <c r="AB4" s="8">
        <v>1.8518518518518519</v>
      </c>
      <c r="AC4" t="s">
        <v>33</v>
      </c>
      <c r="AD4" s="7">
        <v>11.111111111111111</v>
      </c>
      <c r="AE4" t="s">
        <v>33</v>
      </c>
      <c r="AF4" t="s">
        <v>33</v>
      </c>
      <c r="AG4">
        <v>146.25</v>
      </c>
      <c r="AH4">
        <v>260.61749999999995</v>
      </c>
      <c r="AI4" t="s">
        <v>33</v>
      </c>
      <c r="AJ4" t="s">
        <v>33</v>
      </c>
      <c r="AK4">
        <v>50</v>
      </c>
      <c r="AL4" t="s">
        <v>33</v>
      </c>
      <c r="AM4" t="s">
        <v>33</v>
      </c>
      <c r="AN4" s="5">
        <v>1</v>
      </c>
      <c r="AO4" t="s">
        <v>252</v>
      </c>
      <c r="AP4">
        <v>3250</v>
      </c>
      <c r="AQ4" t="s">
        <v>264</v>
      </c>
      <c r="AR4" t="s">
        <v>265</v>
      </c>
      <c r="AS4" t="s">
        <v>169</v>
      </c>
      <c r="AT4" t="s">
        <v>165</v>
      </c>
      <c r="AU4" t="s">
        <v>170</v>
      </c>
      <c r="AV4" t="s">
        <v>266</v>
      </c>
      <c r="AW4" t="s">
        <v>267</v>
      </c>
      <c r="AX4">
        <v>4.16</v>
      </c>
      <c r="AY4" t="s">
        <v>33</v>
      </c>
      <c r="AZ4" t="s">
        <v>33</v>
      </c>
      <c r="BA4">
        <v>5.98</v>
      </c>
      <c r="BB4" s="2">
        <v>1.6000000000000005</v>
      </c>
      <c r="BC4" s="8">
        <v>4.38</v>
      </c>
      <c r="BD4" t="b">
        <v>1</v>
      </c>
      <c r="BE4" t="s">
        <v>38</v>
      </c>
      <c r="BF4" t="s">
        <v>39</v>
      </c>
      <c r="BG4" t="s">
        <v>268</v>
      </c>
      <c r="BH4" t="s">
        <v>40</v>
      </c>
      <c r="BI4" t="s">
        <v>38</v>
      </c>
      <c r="BJ4" t="b">
        <v>0</v>
      </c>
      <c r="BK4" t="s">
        <v>42</v>
      </c>
      <c r="BL4">
        <v>16</v>
      </c>
      <c r="BM4" t="s">
        <v>258</v>
      </c>
      <c r="BN4" s="5">
        <v>24</v>
      </c>
      <c r="BO4" t="s">
        <v>269</v>
      </c>
      <c r="BP4" t="s">
        <v>252</v>
      </c>
      <c r="BQ4" t="s">
        <v>252</v>
      </c>
      <c r="BR4" s="2">
        <v>4.38</v>
      </c>
      <c r="BS4" s="2">
        <v>0.64147411050409953</v>
      </c>
      <c r="BT4">
        <v>2</v>
      </c>
      <c r="BU4" s="2">
        <v>1.5236217642501186</v>
      </c>
      <c r="BV4" t="s">
        <v>33</v>
      </c>
      <c r="BW4" s="2">
        <v>33.390410958904113</v>
      </c>
      <c r="BX4" t="s">
        <v>33</v>
      </c>
      <c r="BY4" t="s">
        <v>33</v>
      </c>
      <c r="BZ4" t="s">
        <v>33</v>
      </c>
      <c r="CA4" t="s">
        <v>33</v>
      </c>
      <c r="CB4" t="s">
        <v>250</v>
      </c>
      <c r="CC4" t="s">
        <v>270</v>
      </c>
      <c r="CD4">
        <v>2013</v>
      </c>
      <c r="CE4" t="s">
        <v>271</v>
      </c>
      <c r="CF4" t="s">
        <v>262</v>
      </c>
      <c r="CG4" t="s">
        <v>33</v>
      </c>
      <c r="CH4" t="s">
        <v>33</v>
      </c>
    </row>
    <row r="5" spans="1:86">
      <c r="A5" t="s">
        <v>245</v>
      </c>
      <c r="B5" t="s">
        <v>246</v>
      </c>
      <c r="C5" t="s">
        <v>247</v>
      </c>
      <c r="D5" t="s">
        <v>248</v>
      </c>
      <c r="E5" t="s">
        <v>249</v>
      </c>
      <c r="F5" t="s">
        <v>250</v>
      </c>
      <c r="G5">
        <v>20</v>
      </c>
      <c r="H5">
        <v>25</v>
      </c>
      <c r="I5" t="b">
        <v>0</v>
      </c>
      <c r="J5" t="s">
        <v>33</v>
      </c>
      <c r="K5" t="s">
        <v>33</v>
      </c>
      <c r="L5">
        <v>38.4</v>
      </c>
      <c r="M5" s="7">
        <v>667</v>
      </c>
      <c r="N5" s="2" t="s">
        <v>33</v>
      </c>
      <c r="O5">
        <v>2</v>
      </c>
      <c r="P5" t="s">
        <v>33</v>
      </c>
      <c r="Q5" s="9">
        <v>1.4992503748125939E-2</v>
      </c>
      <c r="R5" t="s">
        <v>251</v>
      </c>
      <c r="S5">
        <v>2</v>
      </c>
      <c r="T5" s="5">
        <v>6</v>
      </c>
      <c r="U5">
        <v>2.92</v>
      </c>
      <c r="V5">
        <v>2.2999999999999998</v>
      </c>
      <c r="W5" t="s">
        <v>33</v>
      </c>
      <c r="X5" s="10">
        <v>1.2131888350367701E-2</v>
      </c>
      <c r="Y5" s="8" t="s">
        <v>33</v>
      </c>
      <c r="Z5" s="2">
        <v>0.80919695296952554</v>
      </c>
      <c r="AA5" t="s">
        <v>33</v>
      </c>
      <c r="AB5" s="8" t="s">
        <v>33</v>
      </c>
      <c r="AC5" t="s">
        <v>33</v>
      </c>
      <c r="AD5" s="7" t="s">
        <v>33</v>
      </c>
      <c r="AE5" t="s">
        <v>33</v>
      </c>
      <c r="AF5" t="s">
        <v>33</v>
      </c>
      <c r="AG5" s="2">
        <v>176.94720000000001</v>
      </c>
      <c r="AH5" s="8" t="s">
        <v>33</v>
      </c>
      <c r="AI5" t="s">
        <v>33</v>
      </c>
      <c r="AJ5" t="s">
        <v>33</v>
      </c>
      <c r="AK5">
        <v>120</v>
      </c>
      <c r="AL5" t="s">
        <v>33</v>
      </c>
      <c r="AM5" t="s">
        <v>33</v>
      </c>
      <c r="AN5" s="5">
        <v>1</v>
      </c>
      <c r="AO5" t="s">
        <v>252</v>
      </c>
      <c r="AP5">
        <v>1000</v>
      </c>
      <c r="AQ5" t="s">
        <v>253</v>
      </c>
      <c r="AR5" t="s">
        <v>254</v>
      </c>
      <c r="AS5" t="s">
        <v>169</v>
      </c>
      <c r="AV5" t="s">
        <v>255</v>
      </c>
      <c r="AW5" t="s">
        <v>256</v>
      </c>
      <c r="AX5" s="7">
        <v>6</v>
      </c>
      <c r="AY5" t="s">
        <v>33</v>
      </c>
      <c r="AZ5" t="s">
        <v>33</v>
      </c>
      <c r="BA5" s="2">
        <v>6.7403626894942441</v>
      </c>
      <c r="BB5" s="2">
        <v>1.644362689494244</v>
      </c>
      <c r="BC5" s="8">
        <v>5.0960000000000001</v>
      </c>
      <c r="BD5" t="b">
        <v>1</v>
      </c>
      <c r="BE5" t="s">
        <v>38</v>
      </c>
      <c r="BF5" t="s">
        <v>39</v>
      </c>
      <c r="BG5" t="s">
        <v>257</v>
      </c>
      <c r="BH5" t="s">
        <v>33</v>
      </c>
      <c r="BI5" t="s">
        <v>38</v>
      </c>
      <c r="BJ5" s="2" t="b">
        <v>0</v>
      </c>
      <c r="BK5" t="s">
        <v>42</v>
      </c>
      <c r="BL5">
        <v>15</v>
      </c>
      <c r="BM5" t="s">
        <v>258</v>
      </c>
      <c r="BN5" s="5">
        <v>240</v>
      </c>
      <c r="BO5" t="s">
        <v>259</v>
      </c>
      <c r="BP5" t="s">
        <v>252</v>
      </c>
      <c r="BQ5" t="s">
        <v>250</v>
      </c>
      <c r="BR5" s="2">
        <v>5.0960000000000001</v>
      </c>
      <c r="BS5" s="2">
        <v>0.707229419327294</v>
      </c>
      <c r="BT5">
        <v>2</v>
      </c>
      <c r="BU5" s="2">
        <v>1.5406142754553924</v>
      </c>
      <c r="BV5" t="s">
        <v>33</v>
      </c>
      <c r="BW5" s="2">
        <v>34.722762951334381</v>
      </c>
      <c r="BX5" t="s">
        <v>33</v>
      </c>
      <c r="BY5" t="s">
        <v>33</v>
      </c>
      <c r="BZ5" t="s">
        <v>33</v>
      </c>
      <c r="CA5" t="s">
        <v>33</v>
      </c>
      <c r="CB5" t="s">
        <v>250</v>
      </c>
      <c r="CC5" t="s">
        <v>260</v>
      </c>
      <c r="CD5">
        <v>2008</v>
      </c>
      <c r="CE5" t="s">
        <v>261</v>
      </c>
      <c r="CF5" t="s">
        <v>262</v>
      </c>
      <c r="CG5" t="s">
        <v>33</v>
      </c>
      <c r="CH5" t="s">
        <v>33</v>
      </c>
    </row>
    <row r="6" spans="1:86">
      <c r="A6" t="s">
        <v>263</v>
      </c>
      <c r="B6" t="s">
        <v>246</v>
      </c>
      <c r="C6" t="s">
        <v>247</v>
      </c>
      <c r="D6" t="s">
        <v>248</v>
      </c>
      <c r="E6" t="s">
        <v>249</v>
      </c>
      <c r="F6" t="s">
        <v>250</v>
      </c>
      <c r="G6">
        <v>40</v>
      </c>
      <c r="H6">
        <v>44.5</v>
      </c>
      <c r="I6" t="b">
        <v>1</v>
      </c>
      <c r="J6" t="s">
        <v>33</v>
      </c>
      <c r="K6" t="s">
        <v>33</v>
      </c>
      <c r="L6">
        <v>30</v>
      </c>
      <c r="M6" s="7">
        <v>548</v>
      </c>
      <c r="N6" s="2">
        <v>553.30575787548105</v>
      </c>
      <c r="O6">
        <v>2.5</v>
      </c>
      <c r="P6" t="s">
        <v>33</v>
      </c>
      <c r="Q6" s="9">
        <v>6.0827250608272501E-3</v>
      </c>
      <c r="R6" t="s">
        <v>251</v>
      </c>
      <c r="S6">
        <v>1</v>
      </c>
      <c r="T6" s="5">
        <v>6</v>
      </c>
      <c r="U6">
        <v>2.9</v>
      </c>
      <c r="V6">
        <v>2.2999999999999998</v>
      </c>
      <c r="W6" t="s">
        <v>33</v>
      </c>
      <c r="X6" s="9">
        <v>1.204879322468025E-2</v>
      </c>
      <c r="Y6" s="8">
        <v>2</v>
      </c>
      <c r="Z6" s="2">
        <v>1.9808216061374333</v>
      </c>
      <c r="AA6">
        <v>3.3</v>
      </c>
      <c r="AB6" s="8">
        <v>3.333333333333333</v>
      </c>
      <c r="AC6" t="s">
        <v>33</v>
      </c>
      <c r="AD6" s="7">
        <v>20</v>
      </c>
      <c r="AE6" t="s">
        <v>33</v>
      </c>
      <c r="AF6" t="s">
        <v>33</v>
      </c>
      <c r="AG6">
        <v>96.749999999999972</v>
      </c>
      <c r="AH6" s="2">
        <v>95.782499999999985</v>
      </c>
      <c r="AI6" t="s">
        <v>33</v>
      </c>
      <c r="AJ6" t="s">
        <v>33</v>
      </c>
      <c r="AK6">
        <v>50</v>
      </c>
      <c r="AL6" t="s">
        <v>33</v>
      </c>
      <c r="AM6" t="s">
        <v>33</v>
      </c>
      <c r="AN6" s="5">
        <v>1</v>
      </c>
      <c r="AO6" t="s">
        <v>252</v>
      </c>
      <c r="AP6">
        <v>2150</v>
      </c>
      <c r="AQ6" t="s">
        <v>264</v>
      </c>
      <c r="AR6" t="s">
        <v>265</v>
      </c>
      <c r="AS6" t="s">
        <v>169</v>
      </c>
      <c r="AT6" t="s">
        <v>165</v>
      </c>
      <c r="AU6" t="s">
        <v>170</v>
      </c>
      <c r="AV6" t="s">
        <v>266</v>
      </c>
      <c r="AW6" t="s">
        <v>267</v>
      </c>
      <c r="AX6">
        <v>4.16</v>
      </c>
      <c r="AY6" t="s">
        <v>33</v>
      </c>
      <c r="AZ6" t="s">
        <v>33</v>
      </c>
      <c r="BA6">
        <v>5.98</v>
      </c>
      <c r="BB6" s="2">
        <v>1.7800000000000002</v>
      </c>
      <c r="BC6" s="8">
        <v>4.2</v>
      </c>
      <c r="BD6" t="b">
        <v>1</v>
      </c>
      <c r="BE6" t="s">
        <v>38</v>
      </c>
      <c r="BF6" t="s">
        <v>39</v>
      </c>
      <c r="BG6" t="s">
        <v>268</v>
      </c>
      <c r="BH6" t="s">
        <v>40</v>
      </c>
      <c r="BI6" t="s">
        <v>38</v>
      </c>
      <c r="BJ6" t="b">
        <v>0</v>
      </c>
      <c r="BK6" t="s">
        <v>42</v>
      </c>
      <c r="BL6">
        <v>16</v>
      </c>
      <c r="BM6" t="s">
        <v>258</v>
      </c>
      <c r="BN6" s="5">
        <v>24</v>
      </c>
      <c r="BO6" t="s">
        <v>269</v>
      </c>
      <c r="BP6" t="s">
        <v>252</v>
      </c>
      <c r="BQ6" t="s">
        <v>252</v>
      </c>
      <c r="BR6" s="2">
        <v>4.2</v>
      </c>
      <c r="BS6" s="2">
        <v>0.62324929039790045</v>
      </c>
      <c r="BT6">
        <v>2</v>
      </c>
      <c r="BU6" s="2">
        <v>1.3624016832930483</v>
      </c>
      <c r="BV6" t="s">
        <v>33</v>
      </c>
      <c r="BW6" s="2">
        <v>23.035714285714278</v>
      </c>
      <c r="BX6" t="s">
        <v>33</v>
      </c>
      <c r="BY6" t="s">
        <v>33</v>
      </c>
      <c r="BZ6" t="s">
        <v>33</v>
      </c>
      <c r="CA6" t="s">
        <v>33</v>
      </c>
      <c r="CB6" t="s">
        <v>250</v>
      </c>
      <c r="CC6" t="s">
        <v>270</v>
      </c>
      <c r="CD6">
        <v>2013</v>
      </c>
      <c r="CE6" s="4" t="s">
        <v>271</v>
      </c>
      <c r="CF6" t="s">
        <v>262</v>
      </c>
      <c r="CG6" t="s">
        <v>33</v>
      </c>
      <c r="CH6" t="s">
        <v>33</v>
      </c>
    </row>
    <row r="7" spans="1:86">
      <c r="A7" t="s">
        <v>272</v>
      </c>
      <c r="B7" t="s">
        <v>246</v>
      </c>
      <c r="C7" t="s">
        <v>247</v>
      </c>
      <c r="D7" t="s">
        <v>248</v>
      </c>
      <c r="E7" t="s">
        <v>249</v>
      </c>
      <c r="F7" t="s">
        <v>250</v>
      </c>
      <c r="G7">
        <v>20</v>
      </c>
      <c r="H7">
        <v>55</v>
      </c>
      <c r="I7" t="b">
        <v>0</v>
      </c>
      <c r="J7" t="s">
        <v>33</v>
      </c>
      <c r="K7" t="s">
        <v>33</v>
      </c>
      <c r="L7">
        <v>30</v>
      </c>
      <c r="M7" s="7">
        <v>500</v>
      </c>
      <c r="N7" s="2">
        <v>497.97518208793286</v>
      </c>
      <c r="O7">
        <v>2</v>
      </c>
      <c r="P7" t="s">
        <v>33</v>
      </c>
      <c r="Q7">
        <v>6.0000000000000001E-3</v>
      </c>
      <c r="R7" t="s">
        <v>251</v>
      </c>
      <c r="S7">
        <v>2</v>
      </c>
      <c r="T7" s="5">
        <v>6</v>
      </c>
      <c r="U7">
        <v>2.9</v>
      </c>
      <c r="V7">
        <v>2.2999999999999998</v>
      </c>
      <c r="W7" t="s">
        <v>33</v>
      </c>
      <c r="X7" s="9">
        <v>1.204879322468025E-2</v>
      </c>
      <c r="Y7">
        <v>2</v>
      </c>
      <c r="Z7" s="2">
        <v>2.0081322041133749</v>
      </c>
      <c r="AA7" t="s">
        <v>33</v>
      </c>
      <c r="AB7" s="8">
        <v>3.0000000000000004</v>
      </c>
      <c r="AC7" t="s">
        <v>33</v>
      </c>
      <c r="AD7" s="7">
        <v>18.000000000000004</v>
      </c>
      <c r="AE7" t="s">
        <v>33</v>
      </c>
      <c r="AF7" t="s">
        <v>33</v>
      </c>
      <c r="AG7" s="2">
        <v>90.72</v>
      </c>
      <c r="AH7" t="s">
        <v>33</v>
      </c>
      <c r="AI7" t="s">
        <v>33</v>
      </c>
      <c r="AJ7" t="s">
        <v>33</v>
      </c>
      <c r="AK7">
        <v>36</v>
      </c>
      <c r="AL7" t="s">
        <v>33</v>
      </c>
      <c r="AM7" t="s">
        <v>33</v>
      </c>
      <c r="AN7" s="5">
        <v>1</v>
      </c>
      <c r="AO7" t="s">
        <v>252</v>
      </c>
      <c r="AP7">
        <v>2800</v>
      </c>
      <c r="AQ7" t="s">
        <v>273</v>
      </c>
      <c r="AR7" t="s">
        <v>265</v>
      </c>
      <c r="AS7" t="s">
        <v>169</v>
      </c>
      <c r="AT7" t="s">
        <v>165</v>
      </c>
      <c r="AU7" t="s">
        <v>170</v>
      </c>
      <c r="AV7" t="s">
        <v>266</v>
      </c>
      <c r="AW7" t="s">
        <v>267</v>
      </c>
      <c r="AX7">
        <v>3.8</v>
      </c>
      <c r="AY7" t="s">
        <v>33</v>
      </c>
      <c r="AZ7" t="s">
        <v>33</v>
      </c>
      <c r="BA7" s="8">
        <v>7</v>
      </c>
      <c r="BB7" s="2">
        <v>1.7960000000000003</v>
      </c>
      <c r="BC7" s="8">
        <v>5.2039999999999997</v>
      </c>
      <c r="BD7" t="b">
        <v>1</v>
      </c>
      <c r="BE7" t="s">
        <v>38</v>
      </c>
      <c r="BF7" t="s">
        <v>39</v>
      </c>
      <c r="BG7" t="s">
        <v>268</v>
      </c>
      <c r="BH7" t="s">
        <v>33</v>
      </c>
      <c r="BI7" t="s">
        <v>38</v>
      </c>
      <c r="BJ7" t="b">
        <v>0</v>
      </c>
      <c r="BK7" t="s">
        <v>42</v>
      </c>
      <c r="BL7">
        <v>48</v>
      </c>
      <c r="BM7" t="s">
        <v>258</v>
      </c>
      <c r="BN7" s="5">
        <v>24</v>
      </c>
      <c r="BO7" t="s">
        <v>269</v>
      </c>
      <c r="BP7" t="s">
        <v>252</v>
      </c>
      <c r="BQ7" t="s">
        <v>250</v>
      </c>
      <c r="BR7" s="2">
        <v>5.2039999999999997</v>
      </c>
      <c r="BS7" s="2">
        <v>0.71633728788954865</v>
      </c>
      <c r="BT7">
        <v>2</v>
      </c>
      <c r="BU7" s="2">
        <v>1.2413657536592826</v>
      </c>
      <c r="BV7" t="s">
        <v>33</v>
      </c>
      <c r="BW7" s="2">
        <v>17.432744043043812</v>
      </c>
      <c r="BX7" t="s">
        <v>33</v>
      </c>
      <c r="BY7" t="s">
        <v>33</v>
      </c>
      <c r="BZ7" t="s">
        <v>33</v>
      </c>
      <c r="CA7" t="s">
        <v>33</v>
      </c>
      <c r="CB7" t="s">
        <v>250</v>
      </c>
      <c r="CC7" t="s">
        <v>274</v>
      </c>
      <c r="CD7">
        <v>2015</v>
      </c>
      <c r="CE7" s="11" t="s">
        <v>275</v>
      </c>
      <c r="CF7" t="s">
        <v>262</v>
      </c>
      <c r="CG7" t="s">
        <v>33</v>
      </c>
      <c r="CH7" t="s">
        <v>33</v>
      </c>
    </row>
    <row r="8" spans="1:86">
      <c r="A8" t="s">
        <v>276</v>
      </c>
      <c r="B8" t="s">
        <v>246</v>
      </c>
      <c r="C8" t="s">
        <v>277</v>
      </c>
      <c r="D8" t="s">
        <v>278</v>
      </c>
      <c r="E8" t="s">
        <v>249</v>
      </c>
      <c r="F8" t="s">
        <v>250</v>
      </c>
      <c r="G8">
        <v>22.7</v>
      </c>
      <c r="H8">
        <v>46</v>
      </c>
      <c r="I8" t="b">
        <v>0</v>
      </c>
      <c r="J8" t="s">
        <v>33</v>
      </c>
      <c r="K8" t="s">
        <v>33</v>
      </c>
      <c r="L8">
        <v>35</v>
      </c>
      <c r="M8" s="7">
        <v>155</v>
      </c>
      <c r="N8" s="2">
        <v>182.82413975684386</v>
      </c>
      <c r="O8">
        <v>2</v>
      </c>
      <c r="P8" t="s">
        <v>33</v>
      </c>
      <c r="Q8" s="9">
        <v>2.5806451612903229E-2</v>
      </c>
      <c r="R8" t="s">
        <v>251</v>
      </c>
      <c r="S8">
        <v>1</v>
      </c>
      <c r="T8" s="5">
        <v>2</v>
      </c>
      <c r="U8">
        <v>6.5</v>
      </c>
      <c r="V8">
        <v>5</v>
      </c>
      <c r="W8" t="s">
        <v>33</v>
      </c>
      <c r="X8" s="9">
        <v>0.12762720155208535</v>
      </c>
      <c r="Y8" s="8">
        <v>5.833333333333333</v>
      </c>
      <c r="Z8" s="2">
        <v>4.9455540601433068</v>
      </c>
      <c r="AA8">
        <v>4</v>
      </c>
      <c r="AB8" s="8">
        <v>4</v>
      </c>
      <c r="AC8" t="s">
        <v>33</v>
      </c>
      <c r="AD8" s="7">
        <v>8</v>
      </c>
      <c r="AE8" t="s">
        <v>33</v>
      </c>
      <c r="AF8" t="s">
        <v>33</v>
      </c>
      <c r="AG8" s="2">
        <v>76.44</v>
      </c>
      <c r="AH8">
        <v>76.44</v>
      </c>
      <c r="AI8" t="s">
        <v>33</v>
      </c>
      <c r="AJ8" t="s">
        <v>33</v>
      </c>
      <c r="AK8">
        <v>16</v>
      </c>
      <c r="AL8" t="s">
        <v>33</v>
      </c>
      <c r="AM8" t="s">
        <v>33</v>
      </c>
      <c r="AN8" s="5">
        <v>1</v>
      </c>
      <c r="AO8" t="s">
        <v>252</v>
      </c>
      <c r="AP8">
        <v>3900</v>
      </c>
      <c r="AQ8" t="s">
        <v>279</v>
      </c>
      <c r="AR8" s="2" t="s">
        <v>265</v>
      </c>
      <c r="AS8" t="s">
        <v>169</v>
      </c>
      <c r="AT8" t="s">
        <v>165</v>
      </c>
      <c r="AU8" t="s">
        <v>170</v>
      </c>
      <c r="AV8" t="s">
        <v>266</v>
      </c>
      <c r="AW8" t="s">
        <v>267</v>
      </c>
      <c r="AX8">
        <v>3.4</v>
      </c>
      <c r="AY8" t="s">
        <v>33</v>
      </c>
      <c r="AZ8">
        <v>3750</v>
      </c>
      <c r="BA8" s="8">
        <v>6</v>
      </c>
      <c r="BB8" s="2">
        <v>2.0099999999999998</v>
      </c>
      <c r="BC8" s="8">
        <v>3.99</v>
      </c>
      <c r="BD8" t="b">
        <v>1</v>
      </c>
      <c r="BE8" t="s">
        <v>38</v>
      </c>
      <c r="BF8" t="s">
        <v>39</v>
      </c>
      <c r="BH8" t="s">
        <v>40</v>
      </c>
      <c r="BI8" t="s">
        <v>38</v>
      </c>
      <c r="BJ8" s="2" t="b">
        <v>0</v>
      </c>
      <c r="BK8" t="s">
        <v>42</v>
      </c>
      <c r="BL8">
        <v>18</v>
      </c>
      <c r="BM8" t="s">
        <v>258</v>
      </c>
      <c r="BN8" s="5">
        <v>24</v>
      </c>
      <c r="BO8" t="s">
        <v>280</v>
      </c>
      <c r="BP8" t="s">
        <v>252</v>
      </c>
      <c r="BQ8" t="s">
        <v>252</v>
      </c>
      <c r="BR8" s="2">
        <v>3.99</v>
      </c>
      <c r="BS8" s="2">
        <v>0.60097289568674828</v>
      </c>
      <c r="BT8">
        <v>2</v>
      </c>
      <c r="BU8" s="2">
        <v>1.2823477826962271</v>
      </c>
      <c r="BV8" t="s">
        <v>33</v>
      </c>
      <c r="BW8" s="2">
        <v>19.157894736842103</v>
      </c>
      <c r="BX8" t="s">
        <v>33</v>
      </c>
      <c r="BY8" t="s">
        <v>33</v>
      </c>
      <c r="BZ8" t="s">
        <v>33</v>
      </c>
      <c r="CA8" t="s">
        <v>33</v>
      </c>
      <c r="CB8" t="s">
        <v>250</v>
      </c>
      <c r="CC8" t="s">
        <v>281</v>
      </c>
      <c r="CD8">
        <v>2019</v>
      </c>
      <c r="CE8" t="s">
        <v>282</v>
      </c>
      <c r="CF8" t="s">
        <v>262</v>
      </c>
      <c r="CG8" t="s">
        <v>33</v>
      </c>
      <c r="CH8" t="s">
        <v>33</v>
      </c>
    </row>
    <row r="9" spans="1:86">
      <c r="A9" t="s">
        <v>263</v>
      </c>
      <c r="B9" t="s">
        <v>246</v>
      </c>
      <c r="C9" t="s">
        <v>247</v>
      </c>
      <c r="D9" t="s">
        <v>248</v>
      </c>
      <c r="E9" t="s">
        <v>249</v>
      </c>
      <c r="F9" t="s">
        <v>250</v>
      </c>
      <c r="G9">
        <v>50</v>
      </c>
      <c r="H9">
        <v>56.5</v>
      </c>
      <c r="I9" t="b">
        <v>0</v>
      </c>
      <c r="J9" t="s">
        <v>33</v>
      </c>
      <c r="K9" t="s">
        <v>33</v>
      </c>
      <c r="L9">
        <v>26</v>
      </c>
      <c r="M9" s="7">
        <v>548</v>
      </c>
      <c r="N9" s="2">
        <v>395.21839848248646</v>
      </c>
      <c r="O9">
        <v>3.5</v>
      </c>
      <c r="P9" t="s">
        <v>33</v>
      </c>
      <c r="Q9" s="9">
        <v>4.3448036148766075E-3</v>
      </c>
      <c r="R9" t="s">
        <v>251</v>
      </c>
      <c r="S9">
        <v>1</v>
      </c>
      <c r="T9" s="5">
        <v>6</v>
      </c>
      <c r="U9">
        <v>2.9</v>
      </c>
      <c r="V9">
        <v>2.2999999999999998</v>
      </c>
      <c r="W9" t="s">
        <v>33</v>
      </c>
      <c r="X9" s="9">
        <v>1.204879322468025E-2</v>
      </c>
      <c r="Y9">
        <v>2</v>
      </c>
      <c r="Z9" s="10">
        <v>2.7731502485924064</v>
      </c>
      <c r="AA9">
        <v>3.3</v>
      </c>
      <c r="AB9" s="8">
        <v>2.3809523809523809</v>
      </c>
      <c r="AC9" t="s">
        <v>33</v>
      </c>
      <c r="AD9" s="7">
        <v>14.285714285714285</v>
      </c>
      <c r="AE9" t="s">
        <v>33</v>
      </c>
      <c r="AF9" t="s">
        <v>33</v>
      </c>
      <c r="AG9">
        <v>109.84999999999998</v>
      </c>
      <c r="AH9">
        <v>152.25209999999998</v>
      </c>
      <c r="AI9" t="s">
        <v>33</v>
      </c>
      <c r="AJ9" t="s">
        <v>33</v>
      </c>
      <c r="AK9">
        <v>50</v>
      </c>
      <c r="AL9" t="s">
        <v>33</v>
      </c>
      <c r="AM9" t="s">
        <v>33</v>
      </c>
      <c r="AN9" s="5">
        <v>1</v>
      </c>
      <c r="AO9" t="s">
        <v>252</v>
      </c>
      <c r="AP9">
        <v>3250</v>
      </c>
      <c r="AQ9" t="s">
        <v>264</v>
      </c>
      <c r="AR9" t="s">
        <v>265</v>
      </c>
      <c r="AS9" t="s">
        <v>169</v>
      </c>
      <c r="AT9" t="s">
        <v>165</v>
      </c>
      <c r="AU9" t="s">
        <v>170</v>
      </c>
      <c r="AV9" t="s">
        <v>266</v>
      </c>
      <c r="AW9" t="s">
        <v>267</v>
      </c>
      <c r="AX9">
        <v>4.16</v>
      </c>
      <c r="AY9" t="s">
        <v>33</v>
      </c>
      <c r="AZ9" t="s">
        <v>33</v>
      </c>
      <c r="BA9">
        <v>5.98</v>
      </c>
      <c r="BB9" s="2">
        <v>2.0700000000000003</v>
      </c>
      <c r="BC9" s="8">
        <v>3.91</v>
      </c>
      <c r="BD9" t="b">
        <v>1</v>
      </c>
      <c r="BE9" t="s">
        <v>38</v>
      </c>
      <c r="BF9" t="s">
        <v>39</v>
      </c>
      <c r="BG9" t="s">
        <v>268</v>
      </c>
      <c r="BH9" t="s">
        <v>40</v>
      </c>
      <c r="BI9" t="s">
        <v>38</v>
      </c>
      <c r="BJ9" t="b">
        <v>0</v>
      </c>
      <c r="BK9" t="s">
        <v>42</v>
      </c>
      <c r="BL9">
        <v>16</v>
      </c>
      <c r="BM9" t="s">
        <v>258</v>
      </c>
      <c r="BN9" s="5">
        <v>24</v>
      </c>
      <c r="BO9" t="s">
        <v>269</v>
      </c>
      <c r="BP9" t="s">
        <v>252</v>
      </c>
      <c r="BQ9" t="s">
        <v>252</v>
      </c>
      <c r="BR9" s="2">
        <v>3.91</v>
      </c>
      <c r="BS9" s="2">
        <v>0.59217675739586684</v>
      </c>
      <c r="BT9">
        <v>2</v>
      </c>
      <c r="BU9" s="2">
        <v>1.4486233038606622</v>
      </c>
      <c r="BV9" t="s">
        <v>33</v>
      </c>
      <c r="BW9" s="2">
        <v>28.094629156010225</v>
      </c>
      <c r="BX9" t="s">
        <v>33</v>
      </c>
      <c r="BY9" t="s">
        <v>33</v>
      </c>
      <c r="BZ9" t="s">
        <v>33</v>
      </c>
      <c r="CA9" t="s">
        <v>33</v>
      </c>
      <c r="CB9" t="s">
        <v>250</v>
      </c>
      <c r="CC9" t="s">
        <v>270</v>
      </c>
      <c r="CD9">
        <v>2013</v>
      </c>
      <c r="CE9" t="s">
        <v>271</v>
      </c>
      <c r="CF9" t="s">
        <v>262</v>
      </c>
      <c r="CG9" t="s">
        <v>33</v>
      </c>
      <c r="CH9" t="s">
        <v>33</v>
      </c>
    </row>
    <row r="10" spans="1:86">
      <c r="A10" t="s">
        <v>276</v>
      </c>
      <c r="B10" t="s">
        <v>246</v>
      </c>
      <c r="C10" t="s">
        <v>277</v>
      </c>
      <c r="D10" t="s">
        <v>278</v>
      </c>
      <c r="E10" t="s">
        <v>249</v>
      </c>
      <c r="F10" t="s">
        <v>250</v>
      </c>
      <c r="G10">
        <v>22.7</v>
      </c>
      <c r="H10">
        <v>46</v>
      </c>
      <c r="I10" t="b">
        <v>0</v>
      </c>
      <c r="J10" t="s">
        <v>33</v>
      </c>
      <c r="K10" t="s">
        <v>33</v>
      </c>
      <c r="L10">
        <v>30</v>
      </c>
      <c r="M10" s="7">
        <v>155</v>
      </c>
      <c r="N10" s="2">
        <v>308.51573583967405</v>
      </c>
      <c r="O10">
        <v>2</v>
      </c>
      <c r="P10" t="s">
        <v>33</v>
      </c>
      <c r="Q10" s="9">
        <v>4.3548387096774194E-2</v>
      </c>
      <c r="R10" t="s">
        <v>251</v>
      </c>
      <c r="S10">
        <v>1</v>
      </c>
      <c r="T10" s="5">
        <v>2</v>
      </c>
      <c r="U10">
        <v>6.5</v>
      </c>
      <c r="V10">
        <v>5</v>
      </c>
      <c r="W10" t="s">
        <v>33</v>
      </c>
      <c r="X10" s="9">
        <v>0.12762720155208535</v>
      </c>
      <c r="Y10" s="8">
        <v>5.833333333333333</v>
      </c>
      <c r="Z10" s="2">
        <v>2.9306987023071449</v>
      </c>
      <c r="AA10">
        <v>7</v>
      </c>
      <c r="AB10" s="8">
        <v>6.75</v>
      </c>
      <c r="AC10" t="s">
        <v>33</v>
      </c>
      <c r="AD10" s="7">
        <v>13.5</v>
      </c>
      <c r="AE10" t="s">
        <v>33</v>
      </c>
      <c r="AF10" t="s">
        <v>33</v>
      </c>
      <c r="AG10" s="2">
        <v>94.77</v>
      </c>
      <c r="AH10">
        <v>98.28</v>
      </c>
      <c r="AI10" t="s">
        <v>33</v>
      </c>
      <c r="AJ10" t="s">
        <v>33</v>
      </c>
      <c r="AK10">
        <v>27</v>
      </c>
      <c r="AL10" t="s">
        <v>33</v>
      </c>
      <c r="AM10" t="s">
        <v>33</v>
      </c>
      <c r="AN10" s="5">
        <v>1</v>
      </c>
      <c r="AO10" t="s">
        <v>252</v>
      </c>
      <c r="AP10">
        <v>3900</v>
      </c>
      <c r="AQ10" t="s">
        <v>279</v>
      </c>
      <c r="AR10" s="2" t="s">
        <v>265</v>
      </c>
      <c r="AS10" t="s">
        <v>169</v>
      </c>
      <c r="AT10" t="s">
        <v>165</v>
      </c>
      <c r="AU10" t="s">
        <v>170</v>
      </c>
      <c r="AV10" t="s">
        <v>266</v>
      </c>
      <c r="AW10" t="s">
        <v>267</v>
      </c>
      <c r="AX10">
        <v>3.4</v>
      </c>
      <c r="AY10" t="s">
        <v>33</v>
      </c>
      <c r="AZ10">
        <v>3750</v>
      </c>
      <c r="BA10" s="8">
        <v>6</v>
      </c>
      <c r="BB10" s="2">
        <v>2.12</v>
      </c>
      <c r="BC10" s="8">
        <v>3.88</v>
      </c>
      <c r="BD10" t="b">
        <v>1</v>
      </c>
      <c r="BE10" t="s">
        <v>38</v>
      </c>
      <c r="BF10" t="s">
        <v>39</v>
      </c>
      <c r="BH10" t="s">
        <v>40</v>
      </c>
      <c r="BI10" t="s">
        <v>38</v>
      </c>
      <c r="BJ10" s="2" t="b">
        <v>0</v>
      </c>
      <c r="BK10" t="s">
        <v>42</v>
      </c>
      <c r="BL10">
        <v>18</v>
      </c>
      <c r="BM10" t="s">
        <v>258</v>
      </c>
      <c r="BN10" s="5">
        <v>24</v>
      </c>
      <c r="BO10" t="s">
        <v>280</v>
      </c>
      <c r="BP10" t="s">
        <v>252</v>
      </c>
      <c r="BQ10" t="s">
        <v>252</v>
      </c>
      <c r="BR10" s="2">
        <v>3.88</v>
      </c>
      <c r="BS10" s="2">
        <v>0.58883172559420727</v>
      </c>
      <c r="BT10">
        <v>2</v>
      </c>
      <c r="BU10" s="2">
        <v>1.3878391550306042</v>
      </c>
      <c r="BV10" t="s">
        <v>33</v>
      </c>
      <c r="BW10" s="2">
        <v>24.425257731958762</v>
      </c>
      <c r="BX10" t="s">
        <v>33</v>
      </c>
      <c r="BY10" t="s">
        <v>33</v>
      </c>
      <c r="BZ10" t="s">
        <v>33</v>
      </c>
      <c r="CA10" t="s">
        <v>33</v>
      </c>
      <c r="CB10" t="s">
        <v>250</v>
      </c>
      <c r="CC10" t="s">
        <v>281</v>
      </c>
      <c r="CD10">
        <v>2019</v>
      </c>
      <c r="CE10" t="s">
        <v>282</v>
      </c>
      <c r="CF10" t="s">
        <v>262</v>
      </c>
      <c r="CG10" t="s">
        <v>33</v>
      </c>
      <c r="CH10" t="s">
        <v>33</v>
      </c>
    </row>
    <row r="11" spans="1:86">
      <c r="A11" t="s">
        <v>263</v>
      </c>
      <c r="B11" t="s">
        <v>246</v>
      </c>
      <c r="C11" t="s">
        <v>247</v>
      </c>
      <c r="D11" t="s">
        <v>248</v>
      </c>
      <c r="E11" t="s">
        <v>249</v>
      </c>
      <c r="F11" t="s">
        <v>250</v>
      </c>
      <c r="G11">
        <v>40</v>
      </c>
      <c r="H11">
        <v>44.5</v>
      </c>
      <c r="I11" t="b">
        <v>1</v>
      </c>
      <c r="J11" t="s">
        <v>33</v>
      </c>
      <c r="K11" t="s">
        <v>33</v>
      </c>
      <c r="L11">
        <v>26</v>
      </c>
      <c r="M11" s="7">
        <v>548</v>
      </c>
      <c r="N11" s="2">
        <v>553.30575787548105</v>
      </c>
      <c r="O11">
        <v>2.5</v>
      </c>
      <c r="P11" t="s">
        <v>33</v>
      </c>
      <c r="Q11" s="9">
        <v>6.0827250608272501E-3</v>
      </c>
      <c r="R11" t="s">
        <v>251</v>
      </c>
      <c r="S11">
        <v>1</v>
      </c>
      <c r="T11" s="5">
        <v>6</v>
      </c>
      <c r="U11">
        <v>2.9</v>
      </c>
      <c r="V11">
        <v>2.2999999999999998</v>
      </c>
      <c r="W11" t="s">
        <v>33</v>
      </c>
      <c r="X11" s="9">
        <v>1.204879322468025E-2</v>
      </c>
      <c r="Y11" s="8">
        <v>2</v>
      </c>
      <c r="Z11" s="2">
        <v>1.9808216061374333</v>
      </c>
      <c r="AA11">
        <v>3.3</v>
      </c>
      <c r="AB11" s="8">
        <v>3.333333333333333</v>
      </c>
      <c r="AC11" t="s">
        <v>33</v>
      </c>
      <c r="AD11" s="7">
        <v>20</v>
      </c>
      <c r="AE11" t="s">
        <v>33</v>
      </c>
      <c r="AF11" t="s">
        <v>33</v>
      </c>
      <c r="AG11">
        <v>72.669999999999987</v>
      </c>
      <c r="AH11" s="2">
        <v>71.943299999999994</v>
      </c>
      <c r="AI11" t="s">
        <v>33</v>
      </c>
      <c r="AJ11" t="s">
        <v>33</v>
      </c>
      <c r="AK11">
        <v>50</v>
      </c>
      <c r="AL11" t="s">
        <v>33</v>
      </c>
      <c r="AM11" t="s">
        <v>33</v>
      </c>
      <c r="AN11" s="5">
        <v>1</v>
      </c>
      <c r="AO11" t="s">
        <v>252</v>
      </c>
      <c r="AP11">
        <v>2150</v>
      </c>
      <c r="AQ11" t="s">
        <v>264</v>
      </c>
      <c r="AR11" t="s">
        <v>265</v>
      </c>
      <c r="AS11" t="s">
        <v>169</v>
      </c>
      <c r="AT11" t="s">
        <v>165</v>
      </c>
      <c r="AU11" t="s">
        <v>170</v>
      </c>
      <c r="AV11" t="s">
        <v>266</v>
      </c>
      <c r="AW11" t="s">
        <v>267</v>
      </c>
      <c r="AX11">
        <v>4.16</v>
      </c>
      <c r="AY11" t="s">
        <v>33</v>
      </c>
      <c r="AZ11" t="s">
        <v>33</v>
      </c>
      <c r="BA11">
        <v>5.98</v>
      </c>
      <c r="BB11" s="2">
        <v>2.2200000000000006</v>
      </c>
      <c r="BC11" s="8">
        <v>3.76</v>
      </c>
      <c r="BD11" t="b">
        <v>1</v>
      </c>
      <c r="BE11" t="s">
        <v>38</v>
      </c>
      <c r="BF11" t="s">
        <v>39</v>
      </c>
      <c r="BG11" t="s">
        <v>268</v>
      </c>
      <c r="BH11" t="s">
        <v>40</v>
      </c>
      <c r="BI11" t="s">
        <v>38</v>
      </c>
      <c r="BJ11" t="b">
        <v>0</v>
      </c>
      <c r="BK11" t="s">
        <v>42</v>
      </c>
      <c r="BL11">
        <v>16</v>
      </c>
      <c r="BM11" t="s">
        <v>258</v>
      </c>
      <c r="BN11" s="5">
        <v>24</v>
      </c>
      <c r="BO11" t="s">
        <v>269</v>
      </c>
      <c r="BP11" t="s">
        <v>252</v>
      </c>
      <c r="BQ11" t="s">
        <v>252</v>
      </c>
      <c r="BR11" s="2">
        <v>3.76</v>
      </c>
      <c r="BS11" s="2">
        <v>0.57518784492766106</v>
      </c>
      <c r="BT11">
        <v>2</v>
      </c>
      <c r="BU11" s="2">
        <v>1.286167315265599</v>
      </c>
      <c r="BV11" t="s">
        <v>33</v>
      </c>
      <c r="BW11" s="2">
        <v>19.327127659574465</v>
      </c>
      <c r="BX11" t="s">
        <v>33</v>
      </c>
      <c r="BY11" t="s">
        <v>33</v>
      </c>
      <c r="BZ11" t="s">
        <v>33</v>
      </c>
      <c r="CA11" t="s">
        <v>33</v>
      </c>
      <c r="CB11" t="s">
        <v>250</v>
      </c>
      <c r="CC11" t="s">
        <v>270</v>
      </c>
      <c r="CD11">
        <v>2013</v>
      </c>
      <c r="CE11" s="4" t="s">
        <v>271</v>
      </c>
      <c r="CF11" t="s">
        <v>262</v>
      </c>
      <c r="CG11" t="s">
        <v>33</v>
      </c>
      <c r="CH11" t="s">
        <v>33</v>
      </c>
    </row>
    <row r="12" spans="1:86">
      <c r="A12" t="s">
        <v>263</v>
      </c>
      <c r="B12" t="s">
        <v>246</v>
      </c>
      <c r="C12" t="s">
        <v>247</v>
      </c>
      <c r="D12" t="s">
        <v>248</v>
      </c>
      <c r="E12" t="s">
        <v>249</v>
      </c>
      <c r="F12" t="s">
        <v>250</v>
      </c>
      <c r="G12">
        <v>50</v>
      </c>
      <c r="H12">
        <v>56.5</v>
      </c>
      <c r="I12" t="b">
        <v>1</v>
      </c>
      <c r="J12" t="s">
        <v>33</v>
      </c>
      <c r="K12" t="s">
        <v>33</v>
      </c>
      <c r="L12">
        <v>18</v>
      </c>
      <c r="M12" s="7">
        <v>548</v>
      </c>
      <c r="N12" s="2">
        <v>553.30575787548105</v>
      </c>
      <c r="O12">
        <v>2.5</v>
      </c>
      <c r="P12" t="s">
        <v>33</v>
      </c>
      <c r="Q12" s="9">
        <v>6.0827250608272501E-3</v>
      </c>
      <c r="R12" t="s">
        <v>251</v>
      </c>
      <c r="S12">
        <v>1</v>
      </c>
      <c r="T12" s="5">
        <v>6</v>
      </c>
      <c r="U12">
        <v>2.9</v>
      </c>
      <c r="V12">
        <v>2.2999999999999998</v>
      </c>
      <c r="W12" t="s">
        <v>33</v>
      </c>
      <c r="X12" s="9">
        <v>1.204879322468025E-2</v>
      </c>
      <c r="Y12" s="8">
        <v>2</v>
      </c>
      <c r="Z12" s="2">
        <v>1.9808216061374333</v>
      </c>
      <c r="AA12">
        <v>3.3</v>
      </c>
      <c r="AB12" s="8">
        <v>3.333333333333333</v>
      </c>
      <c r="AC12" t="s">
        <v>33</v>
      </c>
      <c r="AD12" s="7">
        <v>20</v>
      </c>
      <c r="AE12" t="s">
        <v>33</v>
      </c>
      <c r="AF12" t="s">
        <v>33</v>
      </c>
      <c r="AG12">
        <v>52.649999999999991</v>
      </c>
      <c r="AH12" s="2">
        <v>52.123499999999993</v>
      </c>
      <c r="AI12" t="s">
        <v>33</v>
      </c>
      <c r="AJ12" t="s">
        <v>33</v>
      </c>
      <c r="AK12">
        <v>50</v>
      </c>
      <c r="AL12" t="s">
        <v>33</v>
      </c>
      <c r="AM12" t="s">
        <v>33</v>
      </c>
      <c r="AN12" s="5">
        <v>1</v>
      </c>
      <c r="AO12" t="s">
        <v>252</v>
      </c>
      <c r="AP12">
        <v>3250</v>
      </c>
      <c r="AQ12" t="s">
        <v>264</v>
      </c>
      <c r="AR12" t="s">
        <v>265</v>
      </c>
      <c r="AS12" t="s">
        <v>169</v>
      </c>
      <c r="AT12" t="s">
        <v>165</v>
      </c>
      <c r="AU12" t="s">
        <v>170</v>
      </c>
      <c r="AV12" t="s">
        <v>266</v>
      </c>
      <c r="AW12" t="s">
        <v>267</v>
      </c>
      <c r="AX12">
        <v>4.16</v>
      </c>
      <c r="AY12" t="s">
        <v>33</v>
      </c>
      <c r="AZ12" t="s">
        <v>33</v>
      </c>
      <c r="BA12">
        <v>5.98</v>
      </c>
      <c r="BB12" s="2">
        <v>2.3000000000000003</v>
      </c>
      <c r="BC12" s="8">
        <v>3.68</v>
      </c>
      <c r="BD12" t="b">
        <v>1</v>
      </c>
      <c r="BE12" t="s">
        <v>38</v>
      </c>
      <c r="BF12" t="s">
        <v>39</v>
      </c>
      <c r="BG12" t="s">
        <v>268</v>
      </c>
      <c r="BH12" t="s">
        <v>40</v>
      </c>
      <c r="BI12" t="s">
        <v>38</v>
      </c>
      <c r="BJ12" t="b">
        <v>0</v>
      </c>
      <c r="BK12" t="s">
        <v>42</v>
      </c>
      <c r="BL12">
        <v>16</v>
      </c>
      <c r="BM12" t="s">
        <v>258</v>
      </c>
      <c r="BN12" s="5">
        <v>24</v>
      </c>
      <c r="BO12" t="s">
        <v>269</v>
      </c>
      <c r="BP12" t="s">
        <v>252</v>
      </c>
      <c r="BQ12" t="s">
        <v>252</v>
      </c>
      <c r="BR12" s="2">
        <v>3.68</v>
      </c>
      <c r="BS12" s="2">
        <v>0.56584781867351763</v>
      </c>
      <c r="BT12">
        <v>2</v>
      </c>
      <c r="BU12" s="2">
        <v>1.1555505568479876</v>
      </c>
      <c r="BV12" t="s">
        <v>33</v>
      </c>
      <c r="BW12" s="2">
        <v>14.307065217391301</v>
      </c>
      <c r="BX12" t="s">
        <v>33</v>
      </c>
      <c r="BY12" t="s">
        <v>33</v>
      </c>
      <c r="BZ12" t="s">
        <v>33</v>
      </c>
      <c r="CA12" t="s">
        <v>33</v>
      </c>
      <c r="CB12" t="s">
        <v>250</v>
      </c>
      <c r="CC12" t="s">
        <v>270</v>
      </c>
      <c r="CD12">
        <v>2013</v>
      </c>
      <c r="CE12" s="4" t="s">
        <v>271</v>
      </c>
      <c r="CF12" t="s">
        <v>262</v>
      </c>
      <c r="CG12" t="s">
        <v>33</v>
      </c>
      <c r="CH12" t="s">
        <v>33</v>
      </c>
    </row>
    <row r="13" spans="1:86">
      <c r="A13" t="s">
        <v>263</v>
      </c>
      <c r="B13" t="s">
        <v>246</v>
      </c>
      <c r="C13" t="s">
        <v>247</v>
      </c>
      <c r="D13" t="s">
        <v>248</v>
      </c>
      <c r="E13" t="s">
        <v>249</v>
      </c>
      <c r="F13" t="s">
        <v>250</v>
      </c>
      <c r="G13">
        <v>50</v>
      </c>
      <c r="H13">
        <v>56.5</v>
      </c>
      <c r="I13" t="b">
        <v>0</v>
      </c>
      <c r="J13" t="s">
        <v>33</v>
      </c>
      <c r="K13" t="s">
        <v>33</v>
      </c>
      <c r="L13">
        <v>22</v>
      </c>
      <c r="M13" s="7">
        <v>548</v>
      </c>
      <c r="N13" s="2">
        <v>553.30575787548105</v>
      </c>
      <c r="O13">
        <v>2.5</v>
      </c>
      <c r="P13" t="s">
        <v>33</v>
      </c>
      <c r="Q13" s="9">
        <v>6.0827250608272501E-3</v>
      </c>
      <c r="R13" t="s">
        <v>251</v>
      </c>
      <c r="S13">
        <v>1</v>
      </c>
      <c r="T13" s="5">
        <v>6</v>
      </c>
      <c r="U13">
        <v>2.9</v>
      </c>
      <c r="V13">
        <v>2.2999999999999998</v>
      </c>
      <c r="W13" t="s">
        <v>33</v>
      </c>
      <c r="X13" s="9">
        <v>1.204879322468025E-2</v>
      </c>
      <c r="Y13" s="8">
        <v>2</v>
      </c>
      <c r="Z13" s="2">
        <v>1.9808216061374333</v>
      </c>
      <c r="AA13">
        <v>3.3</v>
      </c>
      <c r="AB13" s="8">
        <v>3.333333333333333</v>
      </c>
      <c r="AC13" t="s">
        <v>33</v>
      </c>
      <c r="AD13" s="7">
        <v>20</v>
      </c>
      <c r="AE13" t="s">
        <v>33</v>
      </c>
      <c r="AF13" t="s">
        <v>33</v>
      </c>
      <c r="AG13">
        <v>78.649999999999977</v>
      </c>
      <c r="AH13" s="2">
        <v>77.863499999999988</v>
      </c>
      <c r="AI13" t="s">
        <v>33</v>
      </c>
      <c r="AJ13" t="s">
        <v>33</v>
      </c>
      <c r="AK13">
        <v>50</v>
      </c>
      <c r="AL13" t="s">
        <v>33</v>
      </c>
      <c r="AM13" t="s">
        <v>33</v>
      </c>
      <c r="AN13" s="5">
        <v>1</v>
      </c>
      <c r="AO13" t="s">
        <v>252</v>
      </c>
      <c r="AP13">
        <v>3250</v>
      </c>
      <c r="AQ13" t="s">
        <v>264</v>
      </c>
      <c r="AR13" t="s">
        <v>265</v>
      </c>
      <c r="AS13" t="s">
        <v>169</v>
      </c>
      <c r="AT13" t="s">
        <v>165</v>
      </c>
      <c r="AU13" t="s">
        <v>170</v>
      </c>
      <c r="AV13" t="s">
        <v>266</v>
      </c>
      <c r="AW13" t="s">
        <v>267</v>
      </c>
      <c r="AX13">
        <v>4.16</v>
      </c>
      <c r="AY13" t="s">
        <v>33</v>
      </c>
      <c r="AZ13" t="s">
        <v>33</v>
      </c>
      <c r="BA13">
        <v>5.98</v>
      </c>
      <c r="BB13" s="2">
        <v>2.3500000000000005</v>
      </c>
      <c r="BC13" s="8">
        <v>3.63</v>
      </c>
      <c r="BD13" t="b">
        <v>1</v>
      </c>
      <c r="BE13" t="s">
        <v>38</v>
      </c>
      <c r="BF13" t="s">
        <v>39</v>
      </c>
      <c r="BG13" t="s">
        <v>268</v>
      </c>
      <c r="BH13" t="s">
        <v>40</v>
      </c>
      <c r="BI13" t="s">
        <v>38</v>
      </c>
      <c r="BJ13" t="b">
        <v>0</v>
      </c>
      <c r="BK13" t="s">
        <v>42</v>
      </c>
      <c r="BL13">
        <v>16</v>
      </c>
      <c r="BM13" t="s">
        <v>258</v>
      </c>
      <c r="BN13" s="5">
        <v>24</v>
      </c>
      <c r="BO13" t="s">
        <v>269</v>
      </c>
      <c r="BP13" t="s">
        <v>252</v>
      </c>
      <c r="BQ13" t="s">
        <v>252</v>
      </c>
      <c r="BR13" s="2">
        <v>3.63</v>
      </c>
      <c r="BS13" s="2">
        <v>0.55990662503611255</v>
      </c>
      <c r="BT13">
        <v>2</v>
      </c>
      <c r="BU13" s="2">
        <v>1.3357921019231931</v>
      </c>
      <c r="BV13" t="s">
        <v>33</v>
      </c>
      <c r="BW13" s="2">
        <v>21.666666666666661</v>
      </c>
      <c r="BX13" t="s">
        <v>33</v>
      </c>
      <c r="BY13" t="s">
        <v>33</v>
      </c>
      <c r="BZ13" t="s">
        <v>33</v>
      </c>
      <c r="CA13" t="s">
        <v>33</v>
      </c>
      <c r="CB13" t="s">
        <v>250</v>
      </c>
      <c r="CC13" t="s">
        <v>270</v>
      </c>
      <c r="CD13">
        <v>2013</v>
      </c>
      <c r="CE13" s="4" t="s">
        <v>271</v>
      </c>
      <c r="CF13" t="s">
        <v>262</v>
      </c>
      <c r="CG13" t="s">
        <v>33</v>
      </c>
      <c r="CH13" t="s">
        <v>33</v>
      </c>
    </row>
    <row r="14" spans="1:86">
      <c r="A14" t="s">
        <v>263</v>
      </c>
      <c r="B14" t="s">
        <v>246</v>
      </c>
      <c r="C14" t="s">
        <v>247</v>
      </c>
      <c r="D14" t="s">
        <v>248</v>
      </c>
      <c r="E14" t="s">
        <v>249</v>
      </c>
      <c r="F14" t="s">
        <v>250</v>
      </c>
      <c r="G14">
        <v>40</v>
      </c>
      <c r="H14">
        <v>44.5</v>
      </c>
      <c r="I14" t="b">
        <v>1</v>
      </c>
      <c r="J14" t="s">
        <v>33</v>
      </c>
      <c r="K14" t="s">
        <v>33</v>
      </c>
      <c r="L14">
        <v>22</v>
      </c>
      <c r="M14" s="7">
        <v>548</v>
      </c>
      <c r="N14" s="2">
        <v>553.30575787548105</v>
      </c>
      <c r="O14">
        <v>2.5</v>
      </c>
      <c r="P14" t="s">
        <v>33</v>
      </c>
      <c r="Q14" s="9">
        <v>6.0827250608272501E-3</v>
      </c>
      <c r="R14" t="s">
        <v>251</v>
      </c>
      <c r="S14">
        <v>1</v>
      </c>
      <c r="T14" s="5">
        <v>6</v>
      </c>
      <c r="U14">
        <v>2.9</v>
      </c>
      <c r="V14">
        <v>2.2999999999999998</v>
      </c>
      <c r="W14" t="s">
        <v>33</v>
      </c>
      <c r="X14" s="9">
        <v>1.204879322468025E-2</v>
      </c>
      <c r="Y14" s="8">
        <v>2</v>
      </c>
      <c r="Z14" s="2">
        <v>1.9808216061374333</v>
      </c>
      <c r="AA14">
        <v>3.3</v>
      </c>
      <c r="AB14" s="8">
        <v>3.333333333333333</v>
      </c>
      <c r="AC14" t="s">
        <v>33</v>
      </c>
      <c r="AD14" s="7">
        <v>20</v>
      </c>
      <c r="AE14" t="s">
        <v>33</v>
      </c>
      <c r="AF14" t="s">
        <v>33</v>
      </c>
      <c r="AG14">
        <v>52.029999999999987</v>
      </c>
      <c r="AH14" s="2">
        <v>51.509699999999995</v>
      </c>
      <c r="AI14" t="s">
        <v>33</v>
      </c>
      <c r="AJ14" t="s">
        <v>33</v>
      </c>
      <c r="AK14">
        <v>50</v>
      </c>
      <c r="AL14" t="s">
        <v>33</v>
      </c>
      <c r="AM14" t="s">
        <v>33</v>
      </c>
      <c r="AN14" s="5">
        <v>1</v>
      </c>
      <c r="AO14" t="s">
        <v>252</v>
      </c>
      <c r="AP14">
        <v>2150</v>
      </c>
      <c r="AQ14" t="s">
        <v>264</v>
      </c>
      <c r="AR14" t="s">
        <v>265</v>
      </c>
      <c r="AS14" t="s">
        <v>169</v>
      </c>
      <c r="AT14" t="s">
        <v>165</v>
      </c>
      <c r="AU14" t="s">
        <v>170</v>
      </c>
      <c r="AV14" t="s">
        <v>266</v>
      </c>
      <c r="AW14" t="s">
        <v>267</v>
      </c>
      <c r="AX14">
        <v>4.16</v>
      </c>
      <c r="AY14" t="s">
        <v>33</v>
      </c>
      <c r="AZ14" t="s">
        <v>33</v>
      </c>
      <c r="BA14">
        <v>5.98</v>
      </c>
      <c r="BB14" s="2">
        <v>3.0900000000000003</v>
      </c>
      <c r="BC14" s="8">
        <v>2.89</v>
      </c>
      <c r="BD14" t="b">
        <v>1</v>
      </c>
      <c r="BE14" t="s">
        <v>38</v>
      </c>
      <c r="BF14" t="s">
        <v>39</v>
      </c>
      <c r="BG14" t="s">
        <v>268</v>
      </c>
      <c r="BH14" t="s">
        <v>40</v>
      </c>
      <c r="BI14" t="s">
        <v>38</v>
      </c>
      <c r="BJ14" t="b">
        <v>0</v>
      </c>
      <c r="BK14" t="s">
        <v>42</v>
      </c>
      <c r="BL14">
        <v>16</v>
      </c>
      <c r="BM14" t="s">
        <v>258</v>
      </c>
      <c r="BN14" s="5">
        <v>24</v>
      </c>
      <c r="BO14" t="s">
        <v>269</v>
      </c>
      <c r="BP14" t="s">
        <v>252</v>
      </c>
      <c r="BQ14" t="s">
        <v>252</v>
      </c>
      <c r="BR14" s="2">
        <v>2.89</v>
      </c>
      <c r="BS14" s="2">
        <v>0.46089784275654788</v>
      </c>
      <c r="BT14">
        <v>2</v>
      </c>
      <c r="BU14" s="2">
        <v>1.2553559831394887</v>
      </c>
      <c r="BV14" t="s">
        <v>33</v>
      </c>
      <c r="BW14" s="2">
        <v>18.003460207612452</v>
      </c>
      <c r="BX14" t="s">
        <v>33</v>
      </c>
      <c r="BY14" t="s">
        <v>33</v>
      </c>
      <c r="BZ14" t="s">
        <v>33</v>
      </c>
      <c r="CA14" t="s">
        <v>33</v>
      </c>
      <c r="CB14" t="s">
        <v>250</v>
      </c>
      <c r="CC14" t="s">
        <v>270</v>
      </c>
      <c r="CD14">
        <v>2013</v>
      </c>
      <c r="CE14" s="4" t="s">
        <v>271</v>
      </c>
      <c r="CF14" t="s">
        <v>262</v>
      </c>
      <c r="CG14" t="s">
        <v>33</v>
      </c>
      <c r="CH14" t="s">
        <v>33</v>
      </c>
    </row>
    <row r="15" spans="1:86">
      <c r="A15" t="s">
        <v>276</v>
      </c>
      <c r="B15" t="s">
        <v>246</v>
      </c>
      <c r="C15" t="s">
        <v>277</v>
      </c>
      <c r="D15" t="s">
        <v>278</v>
      </c>
      <c r="E15" t="s">
        <v>249</v>
      </c>
      <c r="F15" t="s">
        <v>250</v>
      </c>
      <c r="G15">
        <v>22.7</v>
      </c>
      <c r="H15">
        <v>46</v>
      </c>
      <c r="I15" t="b">
        <v>0</v>
      </c>
      <c r="J15" t="s">
        <v>33</v>
      </c>
      <c r="K15" t="s">
        <v>33</v>
      </c>
      <c r="L15">
        <v>30</v>
      </c>
      <c r="M15" s="7">
        <v>155</v>
      </c>
      <c r="N15" s="2">
        <v>182.82413975684386</v>
      </c>
      <c r="O15">
        <v>2</v>
      </c>
      <c r="P15" t="s">
        <v>33</v>
      </c>
      <c r="Q15" s="9">
        <v>2.5806451612903229E-2</v>
      </c>
      <c r="R15" t="s">
        <v>251</v>
      </c>
      <c r="S15">
        <v>1</v>
      </c>
      <c r="T15" s="5">
        <v>2</v>
      </c>
      <c r="U15">
        <v>6.5</v>
      </c>
      <c r="V15">
        <v>5</v>
      </c>
      <c r="W15" t="s">
        <v>33</v>
      </c>
      <c r="X15" s="9">
        <v>0.12762720155208535</v>
      </c>
      <c r="Y15" s="8">
        <v>5.833333333333333</v>
      </c>
      <c r="Z15" s="2">
        <v>4.9455540601433068</v>
      </c>
      <c r="AA15">
        <v>4</v>
      </c>
      <c r="AB15" s="8">
        <v>4</v>
      </c>
      <c r="AC15" t="s">
        <v>33</v>
      </c>
      <c r="AD15" s="7">
        <v>8</v>
      </c>
      <c r="AE15" t="s">
        <v>33</v>
      </c>
      <c r="AF15" t="s">
        <v>33</v>
      </c>
      <c r="AG15" s="2">
        <v>56.160000000000004</v>
      </c>
      <c r="AH15">
        <v>56.16</v>
      </c>
      <c r="AI15" t="s">
        <v>33</v>
      </c>
      <c r="AJ15" t="s">
        <v>33</v>
      </c>
      <c r="AK15">
        <v>16</v>
      </c>
      <c r="AL15" t="s">
        <v>33</v>
      </c>
      <c r="AM15" t="s">
        <v>33</v>
      </c>
      <c r="AN15" s="5">
        <v>1</v>
      </c>
      <c r="AO15" t="s">
        <v>252</v>
      </c>
      <c r="AP15">
        <v>3900</v>
      </c>
      <c r="AQ15" t="s">
        <v>279</v>
      </c>
      <c r="AR15" s="2" t="s">
        <v>265</v>
      </c>
      <c r="AS15" t="s">
        <v>169</v>
      </c>
      <c r="AT15" t="s">
        <v>165</v>
      </c>
      <c r="AU15" t="s">
        <v>170</v>
      </c>
      <c r="AV15" t="s">
        <v>266</v>
      </c>
      <c r="AW15" t="s">
        <v>267</v>
      </c>
      <c r="AX15">
        <v>3.4</v>
      </c>
      <c r="AY15" t="s">
        <v>33</v>
      </c>
      <c r="AZ15">
        <v>3750</v>
      </c>
      <c r="BA15" s="8">
        <v>6</v>
      </c>
      <c r="BB15" s="2">
        <v>3.1966666666666668</v>
      </c>
      <c r="BC15" s="8">
        <v>2.8033333333333332</v>
      </c>
      <c r="BD15" t="b">
        <v>1</v>
      </c>
      <c r="BE15" t="s">
        <v>38</v>
      </c>
      <c r="BF15" t="s">
        <v>39</v>
      </c>
      <c r="BH15" t="s">
        <v>40</v>
      </c>
      <c r="BI15" t="s">
        <v>38</v>
      </c>
      <c r="BJ15" s="2" t="b">
        <v>0</v>
      </c>
      <c r="BK15" t="s">
        <v>42</v>
      </c>
      <c r="BL15">
        <v>18</v>
      </c>
      <c r="BM15" t="s">
        <v>258</v>
      </c>
      <c r="BN15" s="5">
        <v>24</v>
      </c>
      <c r="BO15" t="s">
        <v>280</v>
      </c>
      <c r="BP15" t="s">
        <v>252</v>
      </c>
      <c r="BQ15" t="s">
        <v>252</v>
      </c>
      <c r="BR15" s="2">
        <v>2.8033333333333332</v>
      </c>
      <c r="BS15" s="2">
        <v>0.44767474107824973</v>
      </c>
      <c r="BT15">
        <v>2</v>
      </c>
      <c r="BU15" s="2">
        <v>1.3017523580434991</v>
      </c>
      <c r="BV15" t="s">
        <v>33</v>
      </c>
      <c r="BW15" s="2">
        <v>20.0332936979786</v>
      </c>
      <c r="BX15" t="s">
        <v>33</v>
      </c>
      <c r="BY15" t="s">
        <v>33</v>
      </c>
      <c r="BZ15" t="s">
        <v>33</v>
      </c>
      <c r="CA15" t="s">
        <v>33</v>
      </c>
      <c r="CB15" t="s">
        <v>250</v>
      </c>
      <c r="CC15" t="s">
        <v>281</v>
      </c>
      <c r="CD15">
        <v>2019</v>
      </c>
      <c r="CE15" t="s">
        <v>282</v>
      </c>
      <c r="CF15" t="s">
        <v>262</v>
      </c>
      <c r="CG15" t="s">
        <v>33</v>
      </c>
      <c r="CH15" t="s">
        <v>33</v>
      </c>
    </row>
    <row r="16" spans="1:86">
      <c r="A16" t="s">
        <v>283</v>
      </c>
      <c r="B16" t="s">
        <v>246</v>
      </c>
      <c r="C16" t="s">
        <v>277</v>
      </c>
      <c r="D16" t="s">
        <v>284</v>
      </c>
      <c r="E16" t="s">
        <v>249</v>
      </c>
      <c r="F16" t="s">
        <v>250</v>
      </c>
      <c r="G16">
        <v>30</v>
      </c>
      <c r="H16">
        <v>38.200000000000003</v>
      </c>
      <c r="I16" t="b">
        <v>0</v>
      </c>
      <c r="J16" t="s">
        <v>33</v>
      </c>
      <c r="K16" t="s">
        <v>33</v>
      </c>
      <c r="L16">
        <v>24</v>
      </c>
      <c r="M16" s="7">
        <v>120</v>
      </c>
      <c r="N16" s="2">
        <v>119.28772855013848</v>
      </c>
      <c r="O16">
        <v>3</v>
      </c>
      <c r="P16" t="s">
        <v>33</v>
      </c>
      <c r="Q16">
        <v>0.125</v>
      </c>
      <c r="R16" t="s">
        <v>251</v>
      </c>
      <c r="S16">
        <v>1</v>
      </c>
      <c r="T16" s="5">
        <v>4</v>
      </c>
      <c r="U16">
        <v>3</v>
      </c>
      <c r="V16">
        <v>2.6</v>
      </c>
      <c r="W16" t="s">
        <v>33</v>
      </c>
      <c r="X16" s="9">
        <v>1.5927874753700257E-2</v>
      </c>
      <c r="Y16" s="8">
        <v>0.12666666666666665</v>
      </c>
      <c r="Z16" s="2">
        <v>0.12742299802960205</v>
      </c>
      <c r="AA16" t="s">
        <v>33</v>
      </c>
      <c r="AB16" s="8">
        <v>15</v>
      </c>
      <c r="AC16" t="s">
        <v>33</v>
      </c>
      <c r="AD16" s="7">
        <v>60</v>
      </c>
      <c r="AE16" t="s">
        <v>33</v>
      </c>
      <c r="AF16" t="s">
        <v>33</v>
      </c>
      <c r="AG16" s="2">
        <v>101.60639999999999</v>
      </c>
      <c r="AH16" t="s">
        <v>33</v>
      </c>
      <c r="AI16" t="s">
        <v>33</v>
      </c>
      <c r="AJ16" t="s">
        <v>33</v>
      </c>
      <c r="AK16">
        <v>180</v>
      </c>
      <c r="AL16" t="s">
        <v>33</v>
      </c>
      <c r="AM16" t="s">
        <v>33</v>
      </c>
      <c r="AN16" s="5">
        <v>1</v>
      </c>
      <c r="AO16" t="s">
        <v>252</v>
      </c>
      <c r="AP16">
        <v>980</v>
      </c>
      <c r="AQ16" t="s">
        <v>285</v>
      </c>
      <c r="AR16" t="s">
        <v>265</v>
      </c>
      <c r="AS16" t="s">
        <v>169</v>
      </c>
      <c r="AT16" t="s">
        <v>165</v>
      </c>
      <c r="AU16" t="s">
        <v>170</v>
      </c>
      <c r="AV16" t="s">
        <v>255</v>
      </c>
      <c r="AW16" t="s">
        <v>286</v>
      </c>
      <c r="AX16">
        <v>5.98</v>
      </c>
      <c r="AY16" t="s">
        <v>33</v>
      </c>
      <c r="AZ16" t="s">
        <v>33</v>
      </c>
      <c r="BA16" s="8">
        <v>6.5</v>
      </c>
      <c r="BB16" s="2">
        <v>3.419</v>
      </c>
      <c r="BC16" s="8">
        <v>3.081</v>
      </c>
      <c r="BD16" t="b">
        <v>1</v>
      </c>
      <c r="BE16" t="s">
        <v>38</v>
      </c>
      <c r="BF16" t="s">
        <v>39</v>
      </c>
      <c r="BG16" t="s">
        <v>287</v>
      </c>
      <c r="BH16" t="s">
        <v>33</v>
      </c>
      <c r="BI16" t="s">
        <v>38</v>
      </c>
      <c r="BJ16" t="b">
        <v>0</v>
      </c>
      <c r="BK16" t="s">
        <v>42</v>
      </c>
      <c r="BL16">
        <v>20</v>
      </c>
      <c r="BM16" t="s">
        <v>258</v>
      </c>
      <c r="BN16" s="5">
        <v>20</v>
      </c>
      <c r="BO16" t="s">
        <v>288</v>
      </c>
      <c r="BP16" t="s">
        <v>252</v>
      </c>
      <c r="BQ16" t="s">
        <v>252</v>
      </c>
      <c r="BR16" s="2">
        <v>3.081</v>
      </c>
      <c r="BS16" s="2">
        <v>0.48869169831694065</v>
      </c>
      <c r="BT16">
        <v>2</v>
      </c>
      <c r="BU16" s="2">
        <v>1.5182293659020722</v>
      </c>
      <c r="BV16" t="s">
        <v>33</v>
      </c>
      <c r="BW16" s="2">
        <v>32.978383641674782</v>
      </c>
      <c r="BX16" t="s">
        <v>33</v>
      </c>
      <c r="BY16" t="s">
        <v>33</v>
      </c>
      <c r="BZ16" t="s">
        <v>33</v>
      </c>
      <c r="CA16" t="s">
        <v>33</v>
      </c>
      <c r="CB16" t="s">
        <v>250</v>
      </c>
      <c r="CC16" t="s">
        <v>289</v>
      </c>
      <c r="CD16">
        <v>2014</v>
      </c>
      <c r="CE16" t="s">
        <v>290</v>
      </c>
      <c r="CF16" t="s">
        <v>262</v>
      </c>
      <c r="CG16" t="s">
        <v>33</v>
      </c>
      <c r="CH16" t="s">
        <v>33</v>
      </c>
    </row>
    <row r="17" spans="1:86">
      <c r="A17" t="s">
        <v>245</v>
      </c>
      <c r="B17" t="s">
        <v>246</v>
      </c>
      <c r="C17" t="s">
        <v>247</v>
      </c>
      <c r="D17" t="s">
        <v>248</v>
      </c>
      <c r="E17" t="s">
        <v>249</v>
      </c>
      <c r="F17" t="s">
        <v>250</v>
      </c>
      <c r="G17">
        <v>20</v>
      </c>
      <c r="H17">
        <v>25</v>
      </c>
      <c r="I17" t="b">
        <v>0</v>
      </c>
      <c r="J17" t="s">
        <v>33</v>
      </c>
      <c r="K17" t="s">
        <v>33</v>
      </c>
      <c r="L17">
        <v>27.4</v>
      </c>
      <c r="M17" s="7">
        <v>667</v>
      </c>
      <c r="N17" s="2" t="s">
        <v>33</v>
      </c>
      <c r="O17">
        <v>2</v>
      </c>
      <c r="P17" t="s">
        <v>33</v>
      </c>
      <c r="Q17" s="9">
        <v>1.999000499750125E-2</v>
      </c>
      <c r="R17" t="s">
        <v>251</v>
      </c>
      <c r="S17">
        <v>2</v>
      </c>
      <c r="T17" s="5">
        <v>6</v>
      </c>
      <c r="U17">
        <v>2.92</v>
      </c>
      <c r="V17">
        <v>2.2999999999999998</v>
      </c>
      <c r="W17" t="s">
        <v>33</v>
      </c>
      <c r="X17" s="10">
        <v>1.2131888350367701E-2</v>
      </c>
      <c r="Y17" s="8" t="s">
        <v>33</v>
      </c>
      <c r="Z17" s="2">
        <v>0.60689771472714416</v>
      </c>
      <c r="AA17" t="s">
        <v>33</v>
      </c>
      <c r="AB17" s="8" t="s">
        <v>33</v>
      </c>
      <c r="AC17" t="s">
        <v>33</v>
      </c>
      <c r="AD17" s="7" t="s">
        <v>33</v>
      </c>
      <c r="AE17" t="s">
        <v>33</v>
      </c>
      <c r="AF17" t="s">
        <v>33</v>
      </c>
      <c r="AG17" s="2">
        <v>120.12159999999999</v>
      </c>
      <c r="AH17" s="8" t="s">
        <v>33</v>
      </c>
      <c r="AI17" t="s">
        <v>33</v>
      </c>
      <c r="AJ17" t="s">
        <v>33</v>
      </c>
      <c r="AK17">
        <v>160</v>
      </c>
      <c r="AL17" t="s">
        <v>33</v>
      </c>
      <c r="AM17" t="s">
        <v>33</v>
      </c>
      <c r="AN17" s="5">
        <v>1</v>
      </c>
      <c r="AO17" t="s">
        <v>252</v>
      </c>
      <c r="AP17">
        <v>1000</v>
      </c>
      <c r="AQ17" t="s">
        <v>253</v>
      </c>
      <c r="AR17" t="s">
        <v>254</v>
      </c>
      <c r="AS17" t="s">
        <v>169</v>
      </c>
      <c r="AV17" t="s">
        <v>255</v>
      </c>
      <c r="AW17" t="s">
        <v>256</v>
      </c>
      <c r="AX17" s="7">
        <v>6</v>
      </c>
      <c r="AY17" t="s">
        <v>33</v>
      </c>
      <c r="AZ17" t="s">
        <v>33</v>
      </c>
      <c r="BA17" s="2">
        <v>6.7403626894942441</v>
      </c>
      <c r="BB17" s="2">
        <v>3.4573626894942442</v>
      </c>
      <c r="BC17" s="8">
        <v>3.2829999999999999</v>
      </c>
      <c r="BD17" t="b">
        <v>1</v>
      </c>
      <c r="BE17" t="s">
        <v>38</v>
      </c>
      <c r="BF17" t="s">
        <v>39</v>
      </c>
      <c r="BG17" t="s">
        <v>257</v>
      </c>
      <c r="BH17" t="s">
        <v>33</v>
      </c>
      <c r="BI17" t="s">
        <v>38</v>
      </c>
      <c r="BJ17" s="2" t="b">
        <v>0</v>
      </c>
      <c r="BK17" t="s">
        <v>42</v>
      </c>
      <c r="BL17">
        <v>15</v>
      </c>
      <c r="BM17" t="s">
        <v>258</v>
      </c>
      <c r="BN17" s="5">
        <v>240</v>
      </c>
      <c r="BO17" t="s">
        <v>259</v>
      </c>
      <c r="BP17" t="s">
        <v>252</v>
      </c>
      <c r="BQ17" t="s">
        <v>252</v>
      </c>
      <c r="BR17" s="2">
        <v>3.2829999999999999</v>
      </c>
      <c r="BS17" s="2">
        <v>0.51627088272934007</v>
      </c>
      <c r="BT17">
        <v>2</v>
      </c>
      <c r="BU17" s="2">
        <v>1.5633502255673606</v>
      </c>
      <c r="BV17" t="s">
        <v>33</v>
      </c>
      <c r="BW17" s="2">
        <v>36.588973499847697</v>
      </c>
      <c r="BX17" t="s">
        <v>33</v>
      </c>
      <c r="BY17" t="s">
        <v>33</v>
      </c>
      <c r="BZ17" t="s">
        <v>33</v>
      </c>
      <c r="CA17" t="s">
        <v>33</v>
      </c>
      <c r="CB17" t="s">
        <v>250</v>
      </c>
      <c r="CC17" t="s">
        <v>260</v>
      </c>
      <c r="CD17">
        <v>2008</v>
      </c>
      <c r="CE17" t="s">
        <v>261</v>
      </c>
      <c r="CF17" t="s">
        <v>262</v>
      </c>
      <c r="CG17" t="s">
        <v>33</v>
      </c>
      <c r="CH17" t="s">
        <v>33</v>
      </c>
    </row>
    <row r="18" spans="1:86">
      <c r="A18" t="s">
        <v>245</v>
      </c>
      <c r="B18" t="s">
        <v>246</v>
      </c>
      <c r="C18" t="s">
        <v>247</v>
      </c>
      <c r="D18" t="s">
        <v>248</v>
      </c>
      <c r="E18" t="s">
        <v>249</v>
      </c>
      <c r="F18" t="s">
        <v>250</v>
      </c>
      <c r="G18">
        <v>20</v>
      </c>
      <c r="H18">
        <v>25</v>
      </c>
      <c r="I18" t="b">
        <v>0</v>
      </c>
      <c r="J18" t="s">
        <v>33</v>
      </c>
      <c r="K18" t="s">
        <v>33</v>
      </c>
      <c r="L18">
        <v>38.4</v>
      </c>
      <c r="M18" s="7">
        <v>667</v>
      </c>
      <c r="N18" s="2" t="s">
        <v>33</v>
      </c>
      <c r="O18">
        <v>2</v>
      </c>
      <c r="P18" t="s">
        <v>33</v>
      </c>
      <c r="Q18" s="9">
        <v>9.9950024987506252E-3</v>
      </c>
      <c r="R18" t="s">
        <v>251</v>
      </c>
      <c r="S18">
        <v>2</v>
      </c>
      <c r="T18" s="5">
        <v>6</v>
      </c>
      <c r="U18">
        <v>2.92</v>
      </c>
      <c r="V18">
        <v>2.2999999999999998</v>
      </c>
      <c r="W18" t="s">
        <v>33</v>
      </c>
      <c r="X18" s="10">
        <v>1.2131888350367701E-2</v>
      </c>
      <c r="Y18" s="8" t="s">
        <v>33</v>
      </c>
      <c r="Z18" s="2">
        <v>1.2137954294542883</v>
      </c>
      <c r="AA18" t="s">
        <v>33</v>
      </c>
      <c r="AB18" s="8" t="s">
        <v>33</v>
      </c>
      <c r="AC18" t="s">
        <v>33</v>
      </c>
      <c r="AD18" s="7" t="s">
        <v>33</v>
      </c>
      <c r="AE18" t="s">
        <v>33</v>
      </c>
      <c r="AF18" t="s">
        <v>33</v>
      </c>
      <c r="AG18" s="2">
        <v>117.96480000000001</v>
      </c>
      <c r="AH18" s="8" t="s">
        <v>33</v>
      </c>
      <c r="AI18" t="s">
        <v>33</v>
      </c>
      <c r="AJ18" t="s">
        <v>33</v>
      </c>
      <c r="AK18">
        <v>80</v>
      </c>
      <c r="AL18" t="s">
        <v>33</v>
      </c>
      <c r="AM18" t="s">
        <v>33</v>
      </c>
      <c r="AN18" s="5">
        <v>1</v>
      </c>
      <c r="AO18" t="s">
        <v>252</v>
      </c>
      <c r="AP18">
        <v>1000</v>
      </c>
      <c r="AQ18" t="s">
        <v>253</v>
      </c>
      <c r="AR18" t="s">
        <v>254</v>
      </c>
      <c r="AS18" t="s">
        <v>169</v>
      </c>
      <c r="AV18" t="s">
        <v>255</v>
      </c>
      <c r="AW18" t="s">
        <v>256</v>
      </c>
      <c r="AX18" s="7">
        <v>6</v>
      </c>
      <c r="AY18" t="s">
        <v>33</v>
      </c>
      <c r="AZ18" t="s">
        <v>33</v>
      </c>
      <c r="BA18" s="2">
        <v>6.7403626894942441</v>
      </c>
      <c r="BB18" s="2">
        <v>3.6193626894942441</v>
      </c>
      <c r="BC18" s="8">
        <v>3.121</v>
      </c>
      <c r="BD18" t="b">
        <v>1</v>
      </c>
      <c r="BE18" t="s">
        <v>38</v>
      </c>
      <c r="BF18" t="s">
        <v>39</v>
      </c>
      <c r="BG18" t="s">
        <v>257</v>
      </c>
      <c r="BH18" t="s">
        <v>33</v>
      </c>
      <c r="BI18" t="s">
        <v>38</v>
      </c>
      <c r="BJ18" s="2" t="b">
        <v>0</v>
      </c>
      <c r="BK18" t="s">
        <v>42</v>
      </c>
      <c r="BL18">
        <v>15</v>
      </c>
      <c r="BM18" t="s">
        <v>258</v>
      </c>
      <c r="BN18" s="5">
        <v>240</v>
      </c>
      <c r="BO18" t="s">
        <v>259</v>
      </c>
      <c r="BP18" t="s">
        <v>252</v>
      </c>
      <c r="BQ18" t="s">
        <v>252</v>
      </c>
      <c r="BR18" s="2">
        <v>3.121</v>
      </c>
      <c r="BS18" s="2">
        <v>0.4942937686653327</v>
      </c>
      <c r="BT18">
        <v>2</v>
      </c>
      <c r="BU18" s="2">
        <v>1.5774586670616726</v>
      </c>
      <c r="BV18" t="s">
        <v>33</v>
      </c>
      <c r="BW18" s="2">
        <v>37.797116308875367</v>
      </c>
      <c r="BX18" t="s">
        <v>33</v>
      </c>
      <c r="BY18" t="s">
        <v>33</v>
      </c>
      <c r="BZ18" t="s">
        <v>33</v>
      </c>
      <c r="CA18" t="s">
        <v>33</v>
      </c>
      <c r="CB18" t="s">
        <v>250</v>
      </c>
      <c r="CC18" t="s">
        <v>260</v>
      </c>
      <c r="CD18">
        <v>2008</v>
      </c>
      <c r="CE18" t="s">
        <v>261</v>
      </c>
      <c r="CF18" t="s">
        <v>262</v>
      </c>
      <c r="CG18" t="s">
        <v>33</v>
      </c>
      <c r="CH18" t="s">
        <v>33</v>
      </c>
    </row>
    <row r="19" spans="1:86">
      <c r="A19" t="s">
        <v>283</v>
      </c>
      <c r="B19" t="s">
        <v>246</v>
      </c>
      <c r="C19" t="s">
        <v>277</v>
      </c>
      <c r="D19" t="s">
        <v>284</v>
      </c>
      <c r="E19" t="s">
        <v>249</v>
      </c>
      <c r="F19" t="s">
        <v>250</v>
      </c>
      <c r="G19">
        <v>30</v>
      </c>
      <c r="H19">
        <v>38.200000000000003</v>
      </c>
      <c r="I19" t="b">
        <v>0</v>
      </c>
      <c r="J19" t="s">
        <v>33</v>
      </c>
      <c r="K19" t="s">
        <v>33</v>
      </c>
      <c r="L19">
        <v>24</v>
      </c>
      <c r="M19" s="7">
        <v>120</v>
      </c>
      <c r="N19" s="2">
        <v>99.406440458448728</v>
      </c>
      <c r="O19">
        <v>3</v>
      </c>
      <c r="P19" t="s">
        <v>33</v>
      </c>
      <c r="Q19" s="9">
        <v>0.10416666666666666</v>
      </c>
      <c r="R19" t="s">
        <v>251</v>
      </c>
      <c r="S19">
        <v>1</v>
      </c>
      <c r="T19" s="5">
        <v>4</v>
      </c>
      <c r="U19">
        <v>3</v>
      </c>
      <c r="V19">
        <v>2.6</v>
      </c>
      <c r="W19" t="s">
        <v>33</v>
      </c>
      <c r="X19" s="9">
        <v>1.5927874753700257E-2</v>
      </c>
      <c r="Y19" s="8">
        <v>0.12666666666666665</v>
      </c>
      <c r="Z19" s="2">
        <v>0.15290759763552247</v>
      </c>
      <c r="AA19" t="s">
        <v>33</v>
      </c>
      <c r="AB19" s="8">
        <v>12.5</v>
      </c>
      <c r="AC19" t="s">
        <v>33</v>
      </c>
      <c r="AD19" s="7">
        <v>50</v>
      </c>
      <c r="AE19" t="s">
        <v>33</v>
      </c>
      <c r="AF19" t="s">
        <v>33</v>
      </c>
      <c r="AG19" s="2">
        <v>84.671999999999983</v>
      </c>
      <c r="AH19" t="s">
        <v>33</v>
      </c>
      <c r="AI19" t="s">
        <v>33</v>
      </c>
      <c r="AJ19" t="s">
        <v>33</v>
      </c>
      <c r="AK19">
        <v>150</v>
      </c>
      <c r="AL19" t="s">
        <v>33</v>
      </c>
      <c r="AM19" t="s">
        <v>33</v>
      </c>
      <c r="AN19" s="5">
        <v>1</v>
      </c>
      <c r="AO19" t="s">
        <v>252</v>
      </c>
      <c r="AP19">
        <v>980</v>
      </c>
      <c r="AQ19" t="s">
        <v>285</v>
      </c>
      <c r="AR19" t="s">
        <v>265</v>
      </c>
      <c r="AS19" t="s">
        <v>169</v>
      </c>
      <c r="AT19" t="s">
        <v>165</v>
      </c>
      <c r="AV19" t="s">
        <v>255</v>
      </c>
      <c r="AW19" t="s">
        <v>286</v>
      </c>
      <c r="AX19">
        <v>5.98</v>
      </c>
      <c r="AY19" t="s">
        <v>33</v>
      </c>
      <c r="AZ19" t="s">
        <v>33</v>
      </c>
      <c r="BA19" s="8">
        <v>6.5</v>
      </c>
      <c r="BB19" s="2">
        <v>3.641</v>
      </c>
      <c r="BC19" s="8">
        <v>2.859</v>
      </c>
      <c r="BD19" t="b">
        <v>1</v>
      </c>
      <c r="BE19" t="s">
        <v>38</v>
      </c>
      <c r="BF19" t="s">
        <v>39</v>
      </c>
      <c r="BG19" t="s">
        <v>287</v>
      </c>
      <c r="BH19" t="s">
        <v>33</v>
      </c>
      <c r="BI19" t="s">
        <v>38</v>
      </c>
      <c r="BJ19" t="b">
        <v>0</v>
      </c>
      <c r="BK19" t="s">
        <v>42</v>
      </c>
      <c r="BL19">
        <v>20</v>
      </c>
      <c r="BM19" t="s">
        <v>258</v>
      </c>
      <c r="BN19" s="5">
        <v>20</v>
      </c>
      <c r="BO19" t="s">
        <v>288</v>
      </c>
      <c r="BP19" t="s">
        <v>252</v>
      </c>
      <c r="BQ19" t="s">
        <v>252</v>
      </c>
      <c r="BR19" s="2">
        <v>2.859</v>
      </c>
      <c r="BS19" s="2">
        <v>0.45621415535798887</v>
      </c>
      <c r="BT19">
        <v>2</v>
      </c>
      <c r="BU19" s="2">
        <v>1.4715256628133992</v>
      </c>
      <c r="BV19" t="s">
        <v>33</v>
      </c>
      <c r="BW19" s="2">
        <v>29.615949632738715</v>
      </c>
      <c r="BX19" t="s">
        <v>33</v>
      </c>
      <c r="BY19" t="s">
        <v>33</v>
      </c>
      <c r="BZ19" t="s">
        <v>33</v>
      </c>
      <c r="CA19" t="s">
        <v>33</v>
      </c>
      <c r="CB19" t="s">
        <v>250</v>
      </c>
      <c r="CC19" t="s">
        <v>289</v>
      </c>
      <c r="CD19">
        <v>2014</v>
      </c>
      <c r="CE19" t="s">
        <v>290</v>
      </c>
      <c r="CF19" t="s">
        <v>262</v>
      </c>
      <c r="CG19" t="s">
        <v>33</v>
      </c>
      <c r="CH19" t="s">
        <v>33</v>
      </c>
    </row>
    <row r="20" spans="1:86">
      <c r="A20" t="s">
        <v>291</v>
      </c>
      <c r="B20" t="s">
        <v>246</v>
      </c>
      <c r="C20" t="s">
        <v>277</v>
      </c>
      <c r="D20" t="s">
        <v>284</v>
      </c>
      <c r="E20" t="s">
        <v>249</v>
      </c>
      <c r="F20" t="s">
        <v>250</v>
      </c>
      <c r="G20">
        <v>30</v>
      </c>
      <c r="H20">
        <v>38.200000000000003</v>
      </c>
      <c r="I20" t="b">
        <v>0</v>
      </c>
      <c r="J20" t="s">
        <v>33</v>
      </c>
      <c r="K20" t="s">
        <v>33</v>
      </c>
      <c r="L20">
        <v>24</v>
      </c>
      <c r="M20" s="7">
        <v>120</v>
      </c>
      <c r="N20" s="2">
        <v>99.406440458448728</v>
      </c>
      <c r="O20">
        <v>3</v>
      </c>
      <c r="P20" t="s">
        <v>33</v>
      </c>
      <c r="Q20" s="9">
        <v>0.10416666666666666</v>
      </c>
      <c r="R20" t="s">
        <v>251</v>
      </c>
      <c r="S20">
        <v>1</v>
      </c>
      <c r="T20" s="5">
        <v>4</v>
      </c>
      <c r="U20">
        <v>3</v>
      </c>
      <c r="V20">
        <v>2.6</v>
      </c>
      <c r="W20" t="s">
        <v>33</v>
      </c>
      <c r="X20" s="9">
        <v>1.5927874753700257E-2</v>
      </c>
      <c r="Y20" s="8">
        <v>0.12666666666666665</v>
      </c>
      <c r="Z20" s="2">
        <v>0.15290759763552247</v>
      </c>
      <c r="AA20" t="s">
        <v>33</v>
      </c>
      <c r="AB20" s="8">
        <v>12.5</v>
      </c>
      <c r="AC20" t="s">
        <v>33</v>
      </c>
      <c r="AD20" s="7">
        <v>50</v>
      </c>
      <c r="AE20" t="s">
        <v>33</v>
      </c>
      <c r="AF20" t="s">
        <v>33</v>
      </c>
      <c r="AG20" s="2">
        <v>84.671999999999983</v>
      </c>
      <c r="AH20" t="s">
        <v>33</v>
      </c>
      <c r="AI20" t="s">
        <v>33</v>
      </c>
      <c r="AJ20" t="s">
        <v>33</v>
      </c>
      <c r="AK20">
        <v>150</v>
      </c>
      <c r="AL20" t="s">
        <v>33</v>
      </c>
      <c r="AM20" t="s">
        <v>33</v>
      </c>
      <c r="AN20" s="5">
        <v>1</v>
      </c>
      <c r="AO20" t="s">
        <v>252</v>
      </c>
      <c r="AP20">
        <v>980</v>
      </c>
      <c r="AQ20" t="s">
        <v>285</v>
      </c>
      <c r="AR20" t="s">
        <v>265</v>
      </c>
      <c r="AS20" t="s">
        <v>169</v>
      </c>
      <c r="AT20" t="s">
        <v>165</v>
      </c>
      <c r="AV20" t="s">
        <v>255</v>
      </c>
      <c r="AW20" t="s">
        <v>286</v>
      </c>
      <c r="AX20">
        <v>5.98</v>
      </c>
      <c r="AY20" t="s">
        <v>33</v>
      </c>
      <c r="AZ20" t="s">
        <v>33</v>
      </c>
      <c r="BA20" s="8">
        <v>6.5</v>
      </c>
      <c r="BB20" s="2">
        <v>3.6549999999999998</v>
      </c>
      <c r="BC20" s="8">
        <v>2.8450000000000002</v>
      </c>
      <c r="BD20" t="b">
        <v>1</v>
      </c>
      <c r="BE20" t="s">
        <v>38</v>
      </c>
      <c r="BF20" t="s">
        <v>39</v>
      </c>
      <c r="BG20" t="s">
        <v>287</v>
      </c>
      <c r="BH20" t="s">
        <v>33</v>
      </c>
      <c r="BI20" t="s">
        <v>38</v>
      </c>
      <c r="BJ20" t="b">
        <v>0</v>
      </c>
      <c r="BK20" t="s">
        <v>42</v>
      </c>
      <c r="BL20">
        <v>20</v>
      </c>
      <c r="BM20" t="s">
        <v>258</v>
      </c>
      <c r="BN20" s="5">
        <v>20</v>
      </c>
      <c r="BO20" t="s">
        <v>288</v>
      </c>
      <c r="BP20" t="s">
        <v>252</v>
      </c>
      <c r="BQ20" t="s">
        <v>252</v>
      </c>
      <c r="BR20" s="2">
        <v>2.8450000000000002</v>
      </c>
      <c r="BS20" s="2">
        <v>0.45408227073109003</v>
      </c>
      <c r="BT20">
        <v>2</v>
      </c>
      <c r="BU20" s="2">
        <v>1.473657547440298</v>
      </c>
      <c r="BV20" t="s">
        <v>33</v>
      </c>
      <c r="BW20" s="2">
        <v>29.761687170474509</v>
      </c>
      <c r="BX20" t="s">
        <v>33</v>
      </c>
      <c r="BY20" t="s">
        <v>33</v>
      </c>
      <c r="BZ20" t="s">
        <v>33</v>
      </c>
      <c r="CA20" t="s">
        <v>33</v>
      </c>
      <c r="CB20" t="s">
        <v>250</v>
      </c>
      <c r="CC20" t="s">
        <v>289</v>
      </c>
      <c r="CD20">
        <v>2014</v>
      </c>
      <c r="CE20" t="s">
        <v>290</v>
      </c>
      <c r="CF20" t="s">
        <v>262</v>
      </c>
      <c r="CG20" t="s">
        <v>33</v>
      </c>
      <c r="CH20" t="s">
        <v>33</v>
      </c>
    </row>
    <row r="21" spans="1:86">
      <c r="A21" t="s">
        <v>263</v>
      </c>
      <c r="B21" t="s">
        <v>246</v>
      </c>
      <c r="C21" t="s">
        <v>247</v>
      </c>
      <c r="D21" t="s">
        <v>248</v>
      </c>
      <c r="E21" t="s">
        <v>249</v>
      </c>
      <c r="F21" t="s">
        <v>250</v>
      </c>
      <c r="G21">
        <v>40</v>
      </c>
      <c r="H21">
        <v>44.5</v>
      </c>
      <c r="I21" t="b">
        <v>1</v>
      </c>
      <c r="J21" t="s">
        <v>33</v>
      </c>
      <c r="K21" t="s">
        <v>33</v>
      </c>
      <c r="L21">
        <v>18</v>
      </c>
      <c r="M21" s="7">
        <v>548</v>
      </c>
      <c r="N21" s="2">
        <v>553.30575787548105</v>
      </c>
      <c r="O21">
        <v>2.5</v>
      </c>
      <c r="P21" t="s">
        <v>33</v>
      </c>
      <c r="Q21" s="9">
        <v>6.0827250608272501E-3</v>
      </c>
      <c r="R21" t="s">
        <v>251</v>
      </c>
      <c r="S21">
        <v>1</v>
      </c>
      <c r="T21" s="5">
        <v>6</v>
      </c>
      <c r="U21">
        <v>2.9</v>
      </c>
      <c r="V21">
        <v>2.2999999999999998</v>
      </c>
      <c r="W21" t="s">
        <v>33</v>
      </c>
      <c r="X21" s="9">
        <v>1.204879322468025E-2</v>
      </c>
      <c r="Y21" s="8">
        <v>2</v>
      </c>
      <c r="Z21" s="2">
        <v>1.9808216061374333</v>
      </c>
      <c r="AA21">
        <v>3.3</v>
      </c>
      <c r="AB21" s="8">
        <v>3.333333333333333</v>
      </c>
      <c r="AC21" t="s">
        <v>33</v>
      </c>
      <c r="AD21" s="7">
        <v>20</v>
      </c>
      <c r="AE21" t="s">
        <v>33</v>
      </c>
      <c r="AF21" t="s">
        <v>33</v>
      </c>
      <c r="AG21">
        <v>34.83</v>
      </c>
      <c r="AH21" s="2">
        <v>34.481699999999996</v>
      </c>
      <c r="AI21" t="s">
        <v>33</v>
      </c>
      <c r="AJ21" t="s">
        <v>33</v>
      </c>
      <c r="AK21">
        <v>50</v>
      </c>
      <c r="AL21" t="s">
        <v>33</v>
      </c>
      <c r="AM21" t="s">
        <v>33</v>
      </c>
      <c r="AN21" s="5">
        <v>1</v>
      </c>
      <c r="AO21" t="s">
        <v>252</v>
      </c>
      <c r="AP21">
        <v>2150</v>
      </c>
      <c r="AQ21" t="s">
        <v>264</v>
      </c>
      <c r="AR21" t="s">
        <v>265</v>
      </c>
      <c r="AS21" t="s">
        <v>169</v>
      </c>
      <c r="AT21" t="s">
        <v>165</v>
      </c>
      <c r="AU21" t="s">
        <v>170</v>
      </c>
      <c r="AV21" t="s">
        <v>266</v>
      </c>
      <c r="AW21" t="s">
        <v>267</v>
      </c>
      <c r="AX21">
        <v>4.16</v>
      </c>
      <c r="AY21" t="s">
        <v>33</v>
      </c>
      <c r="AZ21" t="s">
        <v>33</v>
      </c>
      <c r="BA21">
        <v>5.98</v>
      </c>
      <c r="BB21" s="2">
        <v>3.7300000000000004</v>
      </c>
      <c r="BC21" s="8">
        <v>2.25</v>
      </c>
      <c r="BD21" t="b">
        <v>1</v>
      </c>
      <c r="BE21" t="s">
        <v>38</v>
      </c>
      <c r="BF21" t="s">
        <v>39</v>
      </c>
      <c r="BG21" t="s">
        <v>268</v>
      </c>
      <c r="BH21" t="s">
        <v>40</v>
      </c>
      <c r="BI21" t="s">
        <v>38</v>
      </c>
      <c r="BJ21" t="b">
        <v>0</v>
      </c>
      <c r="BK21" t="s">
        <v>42</v>
      </c>
      <c r="BL21">
        <v>16</v>
      </c>
      <c r="BM21" t="s">
        <v>258</v>
      </c>
      <c r="BN21" s="5">
        <v>24</v>
      </c>
      <c r="BO21" t="s">
        <v>269</v>
      </c>
      <c r="BP21" t="s">
        <v>252</v>
      </c>
      <c r="BQ21" t="s">
        <v>252</v>
      </c>
      <c r="BR21" s="2">
        <v>2.25</v>
      </c>
      <c r="BS21" s="2">
        <v>0.35218251811136247</v>
      </c>
      <c r="BT21">
        <v>2</v>
      </c>
      <c r="BU21" s="2">
        <v>1.1897709563468737</v>
      </c>
      <c r="BV21" t="s">
        <v>33</v>
      </c>
      <c r="BW21" s="2">
        <v>15.479999999999999</v>
      </c>
      <c r="BX21" t="s">
        <v>33</v>
      </c>
      <c r="BY21" t="s">
        <v>33</v>
      </c>
      <c r="BZ21" t="s">
        <v>33</v>
      </c>
      <c r="CA21" t="s">
        <v>33</v>
      </c>
      <c r="CB21" t="s">
        <v>250</v>
      </c>
      <c r="CC21" t="s">
        <v>270</v>
      </c>
      <c r="CD21">
        <v>2013</v>
      </c>
      <c r="CE21" s="4" t="s">
        <v>271</v>
      </c>
      <c r="CF21" t="s">
        <v>262</v>
      </c>
      <c r="CG21" t="s">
        <v>33</v>
      </c>
      <c r="CH21" t="s">
        <v>33</v>
      </c>
    </row>
    <row r="22" spans="1:86">
      <c r="A22" t="s">
        <v>291</v>
      </c>
      <c r="B22" t="s">
        <v>246</v>
      </c>
      <c r="C22" t="s">
        <v>277</v>
      </c>
      <c r="D22" t="s">
        <v>284</v>
      </c>
      <c r="E22" t="s">
        <v>249</v>
      </c>
      <c r="F22" t="s">
        <v>250</v>
      </c>
      <c r="G22">
        <v>30</v>
      </c>
      <c r="H22">
        <v>38.200000000000003</v>
      </c>
      <c r="I22" t="b">
        <v>0</v>
      </c>
      <c r="J22" t="s">
        <v>33</v>
      </c>
      <c r="K22" t="s">
        <v>33</v>
      </c>
      <c r="L22">
        <v>24</v>
      </c>
      <c r="M22" s="7">
        <v>120</v>
      </c>
      <c r="N22" s="2">
        <v>74.554830343836542</v>
      </c>
      <c r="O22">
        <v>4</v>
      </c>
      <c r="P22" t="s">
        <v>33</v>
      </c>
      <c r="Q22" s="9">
        <v>7.8125E-2</v>
      </c>
      <c r="R22" t="s">
        <v>251</v>
      </c>
      <c r="S22">
        <v>1</v>
      </c>
      <c r="T22" s="5">
        <v>4</v>
      </c>
      <c r="U22">
        <v>3</v>
      </c>
      <c r="V22">
        <v>2.6</v>
      </c>
      <c r="W22" t="s">
        <v>33</v>
      </c>
      <c r="X22" s="9">
        <v>1.5927874753700257E-2</v>
      </c>
      <c r="Y22" s="8">
        <v>0.12666666666666665</v>
      </c>
      <c r="Z22" s="2">
        <v>0.20387679684736329</v>
      </c>
      <c r="AA22" t="s">
        <v>33</v>
      </c>
      <c r="AB22" s="8">
        <v>9.375</v>
      </c>
      <c r="AC22" t="s">
        <v>33</v>
      </c>
      <c r="AD22" s="7">
        <v>37.5</v>
      </c>
      <c r="AE22" t="s">
        <v>33</v>
      </c>
      <c r="AF22" t="s">
        <v>33</v>
      </c>
      <c r="AG22" s="2">
        <v>84.671999999999997</v>
      </c>
      <c r="AH22" t="s">
        <v>33</v>
      </c>
      <c r="AI22" t="s">
        <v>33</v>
      </c>
      <c r="AJ22" t="s">
        <v>33</v>
      </c>
      <c r="AK22">
        <v>150</v>
      </c>
      <c r="AL22" t="s">
        <v>33</v>
      </c>
      <c r="AM22" t="s">
        <v>33</v>
      </c>
      <c r="AN22" s="5">
        <v>1</v>
      </c>
      <c r="AO22" t="s">
        <v>252</v>
      </c>
      <c r="AP22">
        <v>980</v>
      </c>
      <c r="AQ22" t="s">
        <v>285</v>
      </c>
      <c r="AR22" t="s">
        <v>265</v>
      </c>
      <c r="AS22" t="s">
        <v>169</v>
      </c>
      <c r="AT22" t="s">
        <v>165</v>
      </c>
      <c r="AV22" t="s">
        <v>255</v>
      </c>
      <c r="AW22" t="s">
        <v>286</v>
      </c>
      <c r="AX22">
        <v>5.98</v>
      </c>
      <c r="AY22" t="s">
        <v>33</v>
      </c>
      <c r="AZ22" t="s">
        <v>33</v>
      </c>
      <c r="BA22" s="8">
        <v>6.5</v>
      </c>
      <c r="BB22" s="2">
        <v>3.7429999999999999</v>
      </c>
      <c r="BC22" s="8">
        <v>2.7570000000000001</v>
      </c>
      <c r="BD22" t="b">
        <v>1</v>
      </c>
      <c r="BE22" t="s">
        <v>38</v>
      </c>
      <c r="BF22" t="s">
        <v>39</v>
      </c>
      <c r="BG22" t="s">
        <v>287</v>
      </c>
      <c r="BH22" t="s">
        <v>33</v>
      </c>
      <c r="BI22" t="s">
        <v>38</v>
      </c>
      <c r="BJ22" t="b">
        <v>0</v>
      </c>
      <c r="BK22" t="s">
        <v>42</v>
      </c>
      <c r="BL22">
        <v>20</v>
      </c>
      <c r="BM22" t="s">
        <v>258</v>
      </c>
      <c r="BN22" s="5">
        <v>20</v>
      </c>
      <c r="BO22" t="s">
        <v>288</v>
      </c>
      <c r="BP22" t="s">
        <v>252</v>
      </c>
      <c r="BQ22" t="s">
        <v>252</v>
      </c>
      <c r="BR22" s="2">
        <v>2.7570000000000001</v>
      </c>
      <c r="BS22" s="2">
        <v>0.4404367661057737</v>
      </c>
      <c r="BT22">
        <v>2</v>
      </c>
      <c r="BU22" s="2">
        <v>1.4873030520656143</v>
      </c>
      <c r="BV22" t="s">
        <v>33</v>
      </c>
      <c r="BW22" s="2">
        <v>30.711643090315558</v>
      </c>
      <c r="BX22" t="s">
        <v>33</v>
      </c>
      <c r="BY22" t="s">
        <v>33</v>
      </c>
      <c r="BZ22" t="s">
        <v>33</v>
      </c>
      <c r="CA22" t="s">
        <v>33</v>
      </c>
      <c r="CB22" t="s">
        <v>250</v>
      </c>
      <c r="CC22" t="s">
        <v>289</v>
      </c>
      <c r="CD22">
        <v>2014</v>
      </c>
      <c r="CE22" t="s">
        <v>290</v>
      </c>
      <c r="CF22" t="s">
        <v>262</v>
      </c>
      <c r="CG22" t="s">
        <v>33</v>
      </c>
      <c r="CH22" t="s">
        <v>33</v>
      </c>
    </row>
    <row r="23" spans="1:86">
      <c r="A23" t="s">
        <v>291</v>
      </c>
      <c r="B23" t="s">
        <v>246</v>
      </c>
      <c r="C23" t="s">
        <v>277</v>
      </c>
      <c r="D23" t="s">
        <v>284</v>
      </c>
      <c r="E23" t="s">
        <v>249</v>
      </c>
      <c r="F23" t="s">
        <v>250</v>
      </c>
      <c r="G23">
        <v>30</v>
      </c>
      <c r="H23">
        <v>38.200000000000003</v>
      </c>
      <c r="I23" t="b">
        <v>0</v>
      </c>
      <c r="J23" t="s">
        <v>33</v>
      </c>
      <c r="K23" t="s">
        <v>33</v>
      </c>
      <c r="L23">
        <v>24</v>
      </c>
      <c r="M23" s="7">
        <v>120</v>
      </c>
      <c r="N23" s="2">
        <v>59.643864275069234</v>
      </c>
      <c r="O23">
        <v>5</v>
      </c>
      <c r="P23" t="s">
        <v>33</v>
      </c>
      <c r="Q23">
        <v>6.25E-2</v>
      </c>
      <c r="R23" t="s">
        <v>251</v>
      </c>
      <c r="S23">
        <v>1</v>
      </c>
      <c r="T23" s="5">
        <v>4</v>
      </c>
      <c r="U23">
        <v>3</v>
      </c>
      <c r="V23">
        <v>2.6</v>
      </c>
      <c r="W23" t="s">
        <v>33</v>
      </c>
      <c r="X23" s="9">
        <v>1.5927874753700257E-2</v>
      </c>
      <c r="Y23" s="8">
        <v>0.12666666666666665</v>
      </c>
      <c r="Z23" s="2">
        <v>0.25484599605920411</v>
      </c>
      <c r="AA23" t="s">
        <v>33</v>
      </c>
      <c r="AB23" s="8">
        <v>7.5</v>
      </c>
      <c r="AC23" t="s">
        <v>33</v>
      </c>
      <c r="AD23" s="7">
        <v>30</v>
      </c>
      <c r="AE23" t="s">
        <v>33</v>
      </c>
      <c r="AF23" t="s">
        <v>33</v>
      </c>
      <c r="AG23" s="2">
        <v>84.671999999999997</v>
      </c>
      <c r="AH23" t="s">
        <v>33</v>
      </c>
      <c r="AI23" t="s">
        <v>33</v>
      </c>
      <c r="AJ23" t="s">
        <v>33</v>
      </c>
      <c r="AK23">
        <v>150</v>
      </c>
      <c r="AL23" t="s">
        <v>33</v>
      </c>
      <c r="AM23" t="s">
        <v>33</v>
      </c>
      <c r="AN23" s="5">
        <v>1</v>
      </c>
      <c r="AO23" t="s">
        <v>252</v>
      </c>
      <c r="AP23">
        <v>980</v>
      </c>
      <c r="AQ23" t="s">
        <v>285</v>
      </c>
      <c r="AR23" t="s">
        <v>265</v>
      </c>
      <c r="AS23" t="s">
        <v>169</v>
      </c>
      <c r="AT23" t="s">
        <v>165</v>
      </c>
      <c r="AV23" t="s">
        <v>255</v>
      </c>
      <c r="AW23" t="s">
        <v>286</v>
      </c>
      <c r="AX23">
        <v>5.98</v>
      </c>
      <c r="AY23" t="s">
        <v>33</v>
      </c>
      <c r="AZ23" t="s">
        <v>33</v>
      </c>
      <c r="BA23" s="8">
        <v>6.5</v>
      </c>
      <c r="BB23" s="2">
        <v>3.77</v>
      </c>
      <c r="BC23" s="8">
        <v>2.73</v>
      </c>
      <c r="BD23" t="b">
        <v>1</v>
      </c>
      <c r="BE23" t="s">
        <v>38</v>
      </c>
      <c r="BF23" t="s">
        <v>39</v>
      </c>
      <c r="BG23" t="s">
        <v>287</v>
      </c>
      <c r="BH23" t="s">
        <v>33</v>
      </c>
      <c r="BI23" t="s">
        <v>38</v>
      </c>
      <c r="BJ23" t="b">
        <v>0</v>
      </c>
      <c r="BK23" t="s">
        <v>42</v>
      </c>
      <c r="BL23">
        <v>20</v>
      </c>
      <c r="BM23" t="s">
        <v>258</v>
      </c>
      <c r="BN23" s="5">
        <v>20</v>
      </c>
      <c r="BO23" t="s">
        <v>288</v>
      </c>
      <c r="BP23" t="s">
        <v>252</v>
      </c>
      <c r="BQ23" t="s">
        <v>252</v>
      </c>
      <c r="BR23" s="2">
        <v>2.73</v>
      </c>
      <c r="BS23" s="2">
        <v>0.43616264704075602</v>
      </c>
      <c r="BT23">
        <v>2</v>
      </c>
      <c r="BU23" s="2">
        <v>1.491577171130632</v>
      </c>
      <c r="BV23" t="s">
        <v>33</v>
      </c>
      <c r="BW23" s="2">
        <v>31.015384615384615</v>
      </c>
      <c r="BX23" t="s">
        <v>33</v>
      </c>
      <c r="BY23" t="s">
        <v>33</v>
      </c>
      <c r="BZ23" t="s">
        <v>33</v>
      </c>
      <c r="CA23" t="s">
        <v>33</v>
      </c>
      <c r="CB23" t="s">
        <v>250</v>
      </c>
      <c r="CC23" t="s">
        <v>289</v>
      </c>
      <c r="CD23">
        <v>2014</v>
      </c>
      <c r="CE23" t="s">
        <v>290</v>
      </c>
      <c r="CF23" t="s">
        <v>262</v>
      </c>
      <c r="CG23" t="s">
        <v>33</v>
      </c>
      <c r="CH23" t="s">
        <v>33</v>
      </c>
    </row>
    <row r="24" spans="1:86">
      <c r="A24" t="s">
        <v>292</v>
      </c>
      <c r="B24" t="s">
        <v>246</v>
      </c>
      <c r="C24" t="s">
        <v>247</v>
      </c>
      <c r="D24" t="s">
        <v>248</v>
      </c>
      <c r="E24" t="s">
        <v>249</v>
      </c>
      <c r="F24" t="s">
        <v>250</v>
      </c>
      <c r="G24">
        <v>22</v>
      </c>
      <c r="H24">
        <v>35</v>
      </c>
      <c r="I24" t="b">
        <v>0</v>
      </c>
      <c r="J24" t="s">
        <v>33</v>
      </c>
      <c r="K24" t="s">
        <v>33</v>
      </c>
      <c r="L24">
        <v>20</v>
      </c>
      <c r="M24" s="7">
        <v>1000</v>
      </c>
      <c r="N24" s="2">
        <v>1000.1191061872564</v>
      </c>
      <c r="O24">
        <v>3</v>
      </c>
      <c r="P24" t="s">
        <v>33</v>
      </c>
      <c r="Q24" s="9">
        <v>1.2133333333333333E-2</v>
      </c>
      <c r="R24" t="s">
        <v>251</v>
      </c>
      <c r="S24">
        <v>2</v>
      </c>
      <c r="T24" s="5">
        <v>4</v>
      </c>
      <c r="U24">
        <v>2.92</v>
      </c>
      <c r="V24">
        <v>2.2999999999999998</v>
      </c>
      <c r="W24" t="s">
        <v>33</v>
      </c>
      <c r="X24" s="9">
        <v>1.2131888350367701E-2</v>
      </c>
      <c r="Y24">
        <v>1</v>
      </c>
      <c r="Z24" s="2">
        <v>0.99988090799733798</v>
      </c>
      <c r="AA24">
        <v>12</v>
      </c>
      <c r="AB24" s="8">
        <v>12.133333333333333</v>
      </c>
      <c r="AC24" t="s">
        <v>33</v>
      </c>
      <c r="AD24" s="7">
        <v>48.533333333333331</v>
      </c>
      <c r="AE24" t="s">
        <v>33</v>
      </c>
      <c r="AF24" t="s">
        <v>33</v>
      </c>
      <c r="AG24" s="2">
        <v>116.47999999999999</v>
      </c>
      <c r="AH24">
        <v>115.19999999999999</v>
      </c>
      <c r="AI24" t="s">
        <v>33</v>
      </c>
      <c r="AJ24" t="s">
        <v>33</v>
      </c>
      <c r="AK24">
        <v>145.6</v>
      </c>
      <c r="AL24" t="s">
        <v>33</v>
      </c>
      <c r="AM24" t="s">
        <v>33</v>
      </c>
      <c r="AN24" s="5">
        <v>1</v>
      </c>
      <c r="AO24" t="s">
        <v>252</v>
      </c>
      <c r="AP24">
        <v>2000</v>
      </c>
      <c r="AQ24" t="s">
        <v>293</v>
      </c>
      <c r="AR24" t="s">
        <v>294</v>
      </c>
      <c r="AS24" t="s">
        <v>169</v>
      </c>
      <c r="AV24" t="s">
        <v>295</v>
      </c>
      <c r="AW24" t="s">
        <v>295</v>
      </c>
      <c r="AX24" t="s">
        <v>33</v>
      </c>
      <c r="AY24" t="s">
        <v>33</v>
      </c>
      <c r="AZ24" t="s">
        <v>33</v>
      </c>
      <c r="BA24" s="8">
        <v>8.3010299956639813</v>
      </c>
      <c r="BB24" s="2">
        <v>3.8010299956639813</v>
      </c>
      <c r="BC24" s="8">
        <v>4.5</v>
      </c>
      <c r="BD24" t="b">
        <v>1</v>
      </c>
      <c r="BE24" t="s">
        <v>38</v>
      </c>
      <c r="BF24" t="s">
        <v>39</v>
      </c>
      <c r="BH24" t="s">
        <v>40</v>
      </c>
      <c r="BI24" t="s">
        <v>38</v>
      </c>
      <c r="BJ24" t="b">
        <v>0</v>
      </c>
      <c r="BK24" t="s">
        <v>42</v>
      </c>
      <c r="BL24" t="s">
        <v>33</v>
      </c>
      <c r="BM24" t="s">
        <v>33</v>
      </c>
      <c r="BN24" s="5">
        <v>48</v>
      </c>
      <c r="BO24" t="s">
        <v>296</v>
      </c>
      <c r="BP24" t="s">
        <v>252</v>
      </c>
      <c r="BQ24" t="s">
        <v>252</v>
      </c>
      <c r="BR24" s="2">
        <v>4.5</v>
      </c>
      <c r="BS24" s="2">
        <v>0.65321251377534373</v>
      </c>
      <c r="BT24">
        <v>2</v>
      </c>
      <c r="BU24" s="2">
        <v>1.4130388481936182</v>
      </c>
      <c r="BV24" t="s">
        <v>33</v>
      </c>
      <c r="BW24" s="2">
        <v>25.884444444444441</v>
      </c>
      <c r="BX24" t="s">
        <v>33</v>
      </c>
      <c r="BY24" t="s">
        <v>33</v>
      </c>
      <c r="BZ24" t="s">
        <v>33</v>
      </c>
      <c r="CA24" t="s">
        <v>33</v>
      </c>
      <c r="CB24" t="s">
        <v>250</v>
      </c>
      <c r="CC24" t="s">
        <v>297</v>
      </c>
      <c r="CD24">
        <v>2001</v>
      </c>
      <c r="CE24" s="11" t="s">
        <v>298</v>
      </c>
      <c r="CF24" t="s">
        <v>262</v>
      </c>
      <c r="CG24" t="s">
        <v>33</v>
      </c>
      <c r="CH24" t="s">
        <v>33</v>
      </c>
    </row>
    <row r="25" spans="1:86">
      <c r="A25" t="s">
        <v>272</v>
      </c>
      <c r="B25" t="s">
        <v>246</v>
      </c>
      <c r="C25" t="s">
        <v>247</v>
      </c>
      <c r="D25" t="s">
        <v>248</v>
      </c>
      <c r="E25" t="s">
        <v>249</v>
      </c>
      <c r="F25" t="s">
        <v>250</v>
      </c>
      <c r="G25">
        <v>20</v>
      </c>
      <c r="H25">
        <v>55</v>
      </c>
      <c r="I25" t="b">
        <v>0</v>
      </c>
      <c r="J25" t="s">
        <v>33</v>
      </c>
      <c r="K25" t="s">
        <v>33</v>
      </c>
      <c r="L25">
        <v>22</v>
      </c>
      <c r="M25" s="7">
        <v>500</v>
      </c>
      <c r="N25" s="2">
        <v>497.97518208793286</v>
      </c>
      <c r="O25">
        <v>2</v>
      </c>
      <c r="P25" t="s">
        <v>33</v>
      </c>
      <c r="Q25">
        <v>6.0000000000000001E-3</v>
      </c>
      <c r="R25" t="s">
        <v>251</v>
      </c>
      <c r="S25">
        <v>2</v>
      </c>
      <c r="T25" s="5">
        <v>6</v>
      </c>
      <c r="U25">
        <v>2.9</v>
      </c>
      <c r="V25">
        <v>2.2999999999999998</v>
      </c>
      <c r="W25" t="s">
        <v>33</v>
      </c>
      <c r="X25" s="9">
        <v>1.204879322468025E-2</v>
      </c>
      <c r="Y25">
        <v>2</v>
      </c>
      <c r="Z25" s="2">
        <v>2.0081322041133749</v>
      </c>
      <c r="AA25" t="s">
        <v>33</v>
      </c>
      <c r="AB25" s="8">
        <v>3.0000000000000004</v>
      </c>
      <c r="AC25" t="s">
        <v>33</v>
      </c>
      <c r="AD25" s="7">
        <v>18.000000000000004</v>
      </c>
      <c r="AE25" t="s">
        <v>33</v>
      </c>
      <c r="AF25" t="s">
        <v>33</v>
      </c>
      <c r="AG25" s="2">
        <v>48.787199999999999</v>
      </c>
      <c r="AH25" t="s">
        <v>33</v>
      </c>
      <c r="AI25" t="s">
        <v>33</v>
      </c>
      <c r="AJ25" t="s">
        <v>33</v>
      </c>
      <c r="AK25">
        <v>36</v>
      </c>
      <c r="AL25" t="s">
        <v>33</v>
      </c>
      <c r="AM25" t="s">
        <v>33</v>
      </c>
      <c r="AN25" s="5">
        <v>1</v>
      </c>
      <c r="AO25" t="s">
        <v>252</v>
      </c>
      <c r="AP25">
        <v>2800</v>
      </c>
      <c r="AQ25" t="s">
        <v>273</v>
      </c>
      <c r="AR25" t="s">
        <v>265</v>
      </c>
      <c r="AS25" t="s">
        <v>169</v>
      </c>
      <c r="AT25" t="s">
        <v>165</v>
      </c>
      <c r="AU25" t="s">
        <v>170</v>
      </c>
      <c r="AV25" t="s">
        <v>266</v>
      </c>
      <c r="AW25" t="s">
        <v>267</v>
      </c>
      <c r="AX25">
        <v>3.8</v>
      </c>
      <c r="AY25" t="s">
        <v>33</v>
      </c>
      <c r="AZ25" t="s">
        <v>33</v>
      </c>
      <c r="BA25" s="8">
        <v>7</v>
      </c>
      <c r="BB25" s="2">
        <v>3.9020000000000001</v>
      </c>
      <c r="BC25" s="8">
        <v>3.0979999999999999</v>
      </c>
      <c r="BD25" t="b">
        <v>1</v>
      </c>
      <c r="BE25" t="s">
        <v>38</v>
      </c>
      <c r="BF25" t="s">
        <v>39</v>
      </c>
      <c r="BG25" t="s">
        <v>268</v>
      </c>
      <c r="BH25" t="s">
        <v>33</v>
      </c>
      <c r="BI25" t="s">
        <v>38</v>
      </c>
      <c r="BJ25" t="b">
        <v>0</v>
      </c>
      <c r="BK25" t="s">
        <v>42</v>
      </c>
      <c r="BL25">
        <v>48</v>
      </c>
      <c r="BM25" t="s">
        <v>258</v>
      </c>
      <c r="BN25" s="5">
        <v>24</v>
      </c>
      <c r="BO25" t="s">
        <v>269</v>
      </c>
      <c r="BP25" t="s">
        <v>252</v>
      </c>
      <c r="BQ25" t="s">
        <v>252</v>
      </c>
      <c r="BR25" s="2">
        <v>3.0979999999999999</v>
      </c>
      <c r="BS25" s="2">
        <v>0.49108141342318717</v>
      </c>
      <c r="BT25">
        <v>2</v>
      </c>
      <c r="BU25" s="2">
        <v>1.1972244803307317</v>
      </c>
      <c r="BV25" t="s">
        <v>33</v>
      </c>
      <c r="BW25" s="2">
        <v>15.747966429954809</v>
      </c>
      <c r="BX25" t="s">
        <v>33</v>
      </c>
      <c r="BY25" t="s">
        <v>33</v>
      </c>
      <c r="BZ25" t="s">
        <v>33</v>
      </c>
      <c r="CA25" t="s">
        <v>33</v>
      </c>
      <c r="CB25" t="s">
        <v>250</v>
      </c>
      <c r="CC25" t="s">
        <v>274</v>
      </c>
      <c r="CD25">
        <v>2015</v>
      </c>
      <c r="CE25" s="11" t="s">
        <v>275</v>
      </c>
      <c r="CF25" t="s">
        <v>262</v>
      </c>
      <c r="CG25" t="s">
        <v>33</v>
      </c>
      <c r="CH25" t="s">
        <v>33</v>
      </c>
    </row>
    <row r="26" spans="1:86">
      <c r="A26" t="s">
        <v>299</v>
      </c>
      <c r="B26" t="s">
        <v>246</v>
      </c>
      <c r="C26" t="s">
        <v>277</v>
      </c>
      <c r="D26" t="s">
        <v>284</v>
      </c>
      <c r="E26" t="s">
        <v>249</v>
      </c>
      <c r="F26" t="s">
        <v>250</v>
      </c>
      <c r="G26">
        <v>30</v>
      </c>
      <c r="H26">
        <v>38.200000000000003</v>
      </c>
      <c r="I26" t="b">
        <v>0</v>
      </c>
      <c r="J26" t="s">
        <v>33</v>
      </c>
      <c r="K26" t="s">
        <v>33</v>
      </c>
      <c r="L26">
        <v>24</v>
      </c>
      <c r="M26" s="7">
        <v>120</v>
      </c>
      <c r="N26" s="2">
        <v>49.703220229224364</v>
      </c>
      <c r="O26">
        <v>6</v>
      </c>
      <c r="P26" t="s">
        <v>33</v>
      </c>
      <c r="Q26" s="9">
        <v>5.2083333333333329E-2</v>
      </c>
      <c r="R26" t="s">
        <v>251</v>
      </c>
      <c r="S26">
        <v>1</v>
      </c>
      <c r="T26" s="5">
        <v>4</v>
      </c>
      <c r="U26">
        <v>3</v>
      </c>
      <c r="V26">
        <v>2.6</v>
      </c>
      <c r="W26" t="s">
        <v>33</v>
      </c>
      <c r="X26" s="9">
        <v>1.5927874753700257E-2</v>
      </c>
      <c r="Y26" s="8">
        <v>0.12666666666666665</v>
      </c>
      <c r="Z26" s="2">
        <v>0.30581519527104495</v>
      </c>
      <c r="AA26" t="s">
        <v>33</v>
      </c>
      <c r="AB26" s="8">
        <v>6.25</v>
      </c>
      <c r="AC26" t="s">
        <v>33</v>
      </c>
      <c r="AD26" s="7">
        <v>25</v>
      </c>
      <c r="AE26" t="s">
        <v>33</v>
      </c>
      <c r="AF26" t="s">
        <v>33</v>
      </c>
      <c r="AG26" s="2">
        <v>84.671999999999983</v>
      </c>
      <c r="AH26" t="s">
        <v>33</v>
      </c>
      <c r="AI26" t="s">
        <v>33</v>
      </c>
      <c r="AJ26" t="s">
        <v>33</v>
      </c>
      <c r="AK26">
        <v>150</v>
      </c>
      <c r="AL26" t="s">
        <v>33</v>
      </c>
      <c r="AM26" t="s">
        <v>33</v>
      </c>
      <c r="AN26" s="5">
        <v>1</v>
      </c>
      <c r="AO26" t="s">
        <v>252</v>
      </c>
      <c r="AP26">
        <v>980</v>
      </c>
      <c r="AQ26" t="s">
        <v>285</v>
      </c>
      <c r="AR26" t="s">
        <v>265</v>
      </c>
      <c r="AS26" t="s">
        <v>169</v>
      </c>
      <c r="AT26" t="s">
        <v>165</v>
      </c>
      <c r="AV26" t="s">
        <v>255</v>
      </c>
      <c r="AW26" t="s">
        <v>286</v>
      </c>
      <c r="AX26">
        <v>5.98</v>
      </c>
      <c r="AY26" t="s">
        <v>33</v>
      </c>
      <c r="AZ26" t="s">
        <v>33</v>
      </c>
      <c r="BA26" s="8">
        <v>6.5</v>
      </c>
      <c r="BB26" s="2">
        <v>3.84</v>
      </c>
      <c r="BC26" s="8">
        <v>2.66</v>
      </c>
      <c r="BD26" t="b">
        <v>1</v>
      </c>
      <c r="BE26" t="s">
        <v>38</v>
      </c>
      <c r="BF26" t="s">
        <v>39</v>
      </c>
      <c r="BG26" t="s">
        <v>287</v>
      </c>
      <c r="BH26" t="s">
        <v>33</v>
      </c>
      <c r="BI26" t="s">
        <v>38</v>
      </c>
      <c r="BJ26" t="b">
        <v>0</v>
      </c>
      <c r="BK26" t="s">
        <v>42</v>
      </c>
      <c r="BL26">
        <v>20</v>
      </c>
      <c r="BM26" t="s">
        <v>258</v>
      </c>
      <c r="BN26" s="5">
        <v>20</v>
      </c>
      <c r="BO26" t="s">
        <v>288</v>
      </c>
      <c r="BP26" t="s">
        <v>252</v>
      </c>
      <c r="BQ26" t="s">
        <v>252</v>
      </c>
      <c r="BR26" s="2">
        <v>2.66</v>
      </c>
      <c r="BS26" s="2">
        <v>0.42488163663106698</v>
      </c>
      <c r="BT26">
        <v>2</v>
      </c>
      <c r="BU26" s="2">
        <v>1.502858181540321</v>
      </c>
      <c r="BV26" t="s">
        <v>33</v>
      </c>
      <c r="BW26" s="2">
        <v>31.831578947368413</v>
      </c>
      <c r="BX26" t="s">
        <v>33</v>
      </c>
      <c r="BY26" t="s">
        <v>33</v>
      </c>
      <c r="BZ26" t="s">
        <v>33</v>
      </c>
      <c r="CA26" t="s">
        <v>33</v>
      </c>
      <c r="CB26" t="s">
        <v>250</v>
      </c>
      <c r="CC26" t="s">
        <v>289</v>
      </c>
      <c r="CD26">
        <v>2014</v>
      </c>
      <c r="CE26" t="s">
        <v>290</v>
      </c>
      <c r="CF26" t="s">
        <v>262</v>
      </c>
      <c r="CG26" t="s">
        <v>33</v>
      </c>
      <c r="CH26" t="s">
        <v>33</v>
      </c>
    </row>
    <row r="27" spans="1:86">
      <c r="A27" t="s">
        <v>300</v>
      </c>
      <c r="B27" t="s">
        <v>301</v>
      </c>
      <c r="C27" t="s">
        <v>247</v>
      </c>
      <c r="D27" t="s">
        <v>302</v>
      </c>
      <c r="E27" t="s">
        <v>249</v>
      </c>
      <c r="F27" t="s">
        <v>250</v>
      </c>
      <c r="G27">
        <v>20</v>
      </c>
      <c r="H27">
        <v>64</v>
      </c>
      <c r="I27" t="b">
        <v>1</v>
      </c>
      <c r="J27" t="s">
        <v>33</v>
      </c>
      <c r="K27" t="s">
        <v>33</v>
      </c>
      <c r="L27">
        <v>20</v>
      </c>
      <c r="M27" s="7">
        <v>64</v>
      </c>
      <c r="N27" s="2">
        <v>63.657407407407391</v>
      </c>
      <c r="O27">
        <v>5</v>
      </c>
      <c r="P27">
        <v>0.43</v>
      </c>
      <c r="Q27" s="9">
        <v>0.43200000000000011</v>
      </c>
      <c r="R27" t="s">
        <v>251</v>
      </c>
      <c r="S27" t="s">
        <v>303</v>
      </c>
      <c r="T27" s="5">
        <v>1</v>
      </c>
      <c r="U27">
        <v>4</v>
      </c>
      <c r="V27" t="s">
        <v>33</v>
      </c>
      <c r="W27">
        <v>0.60000000000000009</v>
      </c>
      <c r="X27" s="10">
        <v>0.60000000000000009</v>
      </c>
      <c r="Y27" s="8">
        <v>1.3888888888888888</v>
      </c>
      <c r="Z27" s="2">
        <v>1.3963636363636365</v>
      </c>
      <c r="AA27" t="s">
        <v>33</v>
      </c>
      <c r="AB27" s="7">
        <v>27.648000000000007</v>
      </c>
      <c r="AC27" s="7">
        <v>27.52</v>
      </c>
      <c r="AD27" s="7">
        <v>27.648000000000007</v>
      </c>
      <c r="AE27">
        <v>184</v>
      </c>
      <c r="AF27" t="s">
        <v>33</v>
      </c>
      <c r="AG27" s="2">
        <v>110.59200000000003</v>
      </c>
      <c r="AH27" s="8" t="s">
        <v>33</v>
      </c>
      <c r="AI27" t="s">
        <v>33</v>
      </c>
      <c r="AJ27" t="s">
        <v>33</v>
      </c>
      <c r="AK27">
        <v>137.5</v>
      </c>
      <c r="AL27" s="7">
        <v>137.6</v>
      </c>
      <c r="AM27" s="7">
        <v>137.6</v>
      </c>
      <c r="AN27">
        <v>1</v>
      </c>
      <c r="AO27" s="5" t="s">
        <v>252</v>
      </c>
      <c r="AP27">
        <v>2000</v>
      </c>
      <c r="AQ27" t="s">
        <v>304</v>
      </c>
      <c r="AR27" t="s">
        <v>294</v>
      </c>
      <c r="AS27" t="s">
        <v>169</v>
      </c>
      <c r="AV27" t="s">
        <v>295</v>
      </c>
      <c r="AW27" t="s">
        <v>295</v>
      </c>
      <c r="AX27">
        <v>7</v>
      </c>
      <c r="AY27" t="s">
        <v>33</v>
      </c>
      <c r="AZ27" t="s">
        <v>33</v>
      </c>
      <c r="BA27" s="8">
        <v>8.7403626894942441</v>
      </c>
      <c r="BB27" s="2">
        <v>3.870362689494244</v>
      </c>
      <c r="BC27" s="8">
        <v>4.87</v>
      </c>
      <c r="BD27" t="b">
        <v>1</v>
      </c>
      <c r="BE27" t="s">
        <v>38</v>
      </c>
      <c r="BF27" t="s">
        <v>39</v>
      </c>
      <c r="BG27" t="s">
        <v>305</v>
      </c>
      <c r="BH27" t="s">
        <v>33</v>
      </c>
      <c r="BI27" t="s">
        <v>38</v>
      </c>
      <c r="BJ27" s="2" t="b">
        <v>0</v>
      </c>
      <c r="BK27" t="s">
        <v>42</v>
      </c>
      <c r="BL27">
        <v>24</v>
      </c>
      <c r="BM27" t="s">
        <v>258</v>
      </c>
      <c r="BN27">
        <v>24</v>
      </c>
      <c r="BO27" t="s">
        <v>269</v>
      </c>
      <c r="BP27" t="s">
        <v>252</v>
      </c>
      <c r="BQ27" t="s">
        <v>252</v>
      </c>
      <c r="BR27" s="2">
        <v>4.87</v>
      </c>
      <c r="BS27" s="2">
        <v>0.68752896121463436</v>
      </c>
      <c r="BT27">
        <v>2</v>
      </c>
      <c r="BU27" s="2">
        <v>1.3561947509121275</v>
      </c>
      <c r="BV27" t="s">
        <v>33</v>
      </c>
      <c r="BW27" s="2">
        <v>22.708829568788506</v>
      </c>
      <c r="BX27" t="s">
        <v>33</v>
      </c>
      <c r="BY27" t="s">
        <v>33</v>
      </c>
      <c r="BZ27" t="s">
        <v>33</v>
      </c>
      <c r="CA27" t="s">
        <v>33</v>
      </c>
      <c r="CB27" t="s">
        <v>250</v>
      </c>
      <c r="CC27" t="s">
        <v>306</v>
      </c>
      <c r="CD27">
        <v>2024</v>
      </c>
      <c r="CE27" t="s">
        <v>307</v>
      </c>
      <c r="CF27" t="s">
        <v>262</v>
      </c>
      <c r="CG27" t="s">
        <v>308</v>
      </c>
    </row>
    <row r="28" spans="1:86">
      <c r="A28" t="s">
        <v>309</v>
      </c>
      <c r="B28" t="s">
        <v>246</v>
      </c>
      <c r="C28" t="s">
        <v>277</v>
      </c>
      <c r="D28" t="s">
        <v>310</v>
      </c>
      <c r="E28" t="s">
        <v>249</v>
      </c>
      <c r="F28" t="s">
        <v>250</v>
      </c>
      <c r="G28">
        <v>40</v>
      </c>
      <c r="H28">
        <v>50.2</v>
      </c>
      <c r="I28" t="b">
        <v>0</v>
      </c>
      <c r="J28" t="s">
        <v>33</v>
      </c>
      <c r="K28" t="s">
        <v>33</v>
      </c>
      <c r="L28">
        <v>27</v>
      </c>
      <c r="M28" s="7">
        <v>120</v>
      </c>
      <c r="N28" s="2">
        <v>601.6705606695582</v>
      </c>
      <c r="O28">
        <v>3</v>
      </c>
      <c r="P28" t="s">
        <v>33</v>
      </c>
      <c r="Q28" s="9">
        <v>0.19166666666666665</v>
      </c>
      <c r="R28" t="s">
        <v>251</v>
      </c>
      <c r="S28">
        <v>1</v>
      </c>
      <c r="T28" s="5">
        <v>4</v>
      </c>
      <c r="U28">
        <v>3</v>
      </c>
      <c r="V28">
        <v>2.6</v>
      </c>
      <c r="W28">
        <v>1.5900000000000001E-2</v>
      </c>
      <c r="X28" s="9">
        <v>1.5927874753700257E-2</v>
      </c>
      <c r="Y28" s="8">
        <v>0.41666666666666669</v>
      </c>
      <c r="Z28" s="2">
        <v>8.3101955236697E-2</v>
      </c>
      <c r="AA28" t="s">
        <v>33</v>
      </c>
      <c r="AB28" s="8">
        <v>22.999999999999996</v>
      </c>
      <c r="AC28" t="s">
        <v>33</v>
      </c>
      <c r="AD28" s="7">
        <v>91.999999999999986</v>
      </c>
      <c r="AE28" t="s">
        <v>33</v>
      </c>
      <c r="AF28" t="s">
        <v>33</v>
      </c>
      <c r="AG28" s="2">
        <v>185.10767999999999</v>
      </c>
      <c r="AH28" t="s">
        <v>33</v>
      </c>
      <c r="AI28" t="s">
        <v>33</v>
      </c>
      <c r="AJ28" t="s">
        <v>33</v>
      </c>
      <c r="AK28">
        <v>276</v>
      </c>
      <c r="AL28" t="s">
        <v>33</v>
      </c>
      <c r="AM28" t="s">
        <v>33</v>
      </c>
      <c r="AN28" s="5">
        <v>1</v>
      </c>
      <c r="AO28" t="s">
        <v>252</v>
      </c>
      <c r="AP28">
        <v>920</v>
      </c>
      <c r="AQ28" t="s">
        <v>285</v>
      </c>
      <c r="AR28" t="s">
        <v>265</v>
      </c>
      <c r="AS28" t="s">
        <v>169</v>
      </c>
      <c r="AT28" t="s">
        <v>165</v>
      </c>
      <c r="AV28" t="s">
        <v>255</v>
      </c>
      <c r="AW28" t="s">
        <v>286</v>
      </c>
      <c r="AX28">
        <v>5.92</v>
      </c>
      <c r="AY28" t="s">
        <v>33</v>
      </c>
      <c r="AZ28" t="s">
        <v>33</v>
      </c>
      <c r="BA28" s="8">
        <v>6.1461280356782382</v>
      </c>
      <c r="BB28" s="2">
        <v>3.8721280356782382</v>
      </c>
      <c r="BC28" s="8">
        <v>2.274</v>
      </c>
      <c r="BD28" t="b">
        <v>1</v>
      </c>
      <c r="BE28" t="s">
        <v>38</v>
      </c>
      <c r="BF28" t="s">
        <v>39</v>
      </c>
      <c r="BG28" t="s">
        <v>311</v>
      </c>
      <c r="BH28" t="s">
        <v>33</v>
      </c>
      <c r="BI28" t="s">
        <v>38</v>
      </c>
      <c r="BJ28" t="b">
        <v>0</v>
      </c>
      <c r="BK28" t="s">
        <v>42</v>
      </c>
      <c r="BL28">
        <v>20</v>
      </c>
      <c r="BM28" t="s">
        <v>258</v>
      </c>
      <c r="BN28" s="5">
        <v>20</v>
      </c>
      <c r="BO28" t="s">
        <v>312</v>
      </c>
      <c r="BP28" t="s">
        <v>252</v>
      </c>
      <c r="BQ28" t="s">
        <v>252</v>
      </c>
      <c r="BR28" s="2">
        <v>2.274</v>
      </c>
      <c r="BS28" s="2">
        <v>0.35679046035171597</v>
      </c>
      <c r="BT28">
        <v>2</v>
      </c>
      <c r="BU28" s="2">
        <v>1.9106339773770316</v>
      </c>
      <c r="BV28" t="s">
        <v>33</v>
      </c>
      <c r="BW28" s="2">
        <v>81.401794195250659</v>
      </c>
      <c r="BX28" t="s">
        <v>33</v>
      </c>
      <c r="BY28" t="s">
        <v>33</v>
      </c>
      <c r="BZ28" t="s">
        <v>33</v>
      </c>
      <c r="CA28" t="s">
        <v>33</v>
      </c>
      <c r="CB28" t="s">
        <v>250</v>
      </c>
      <c r="CC28" t="s">
        <v>289</v>
      </c>
      <c r="CD28">
        <v>2014</v>
      </c>
      <c r="CE28" s="11" t="s">
        <v>313</v>
      </c>
      <c r="CF28" t="s">
        <v>262</v>
      </c>
      <c r="CG28" t="s">
        <v>33</v>
      </c>
      <c r="CH28" t="s">
        <v>33</v>
      </c>
    </row>
    <row r="29" spans="1:86">
      <c r="A29" t="s">
        <v>300</v>
      </c>
      <c r="B29" t="s">
        <v>301</v>
      </c>
      <c r="C29" t="s">
        <v>247</v>
      </c>
      <c r="D29" t="s">
        <v>302</v>
      </c>
      <c r="E29" t="s">
        <v>249</v>
      </c>
      <c r="F29" t="s">
        <v>250</v>
      </c>
      <c r="G29">
        <v>20</v>
      </c>
      <c r="H29">
        <v>64</v>
      </c>
      <c r="I29" t="b">
        <v>1</v>
      </c>
      <c r="J29" t="s">
        <v>33</v>
      </c>
      <c r="K29" t="s">
        <v>33</v>
      </c>
      <c r="L29">
        <v>20</v>
      </c>
      <c r="M29" s="7">
        <v>64</v>
      </c>
      <c r="N29" s="2">
        <v>63.657407407407391</v>
      </c>
      <c r="O29">
        <v>5</v>
      </c>
      <c r="P29">
        <v>0.43</v>
      </c>
      <c r="Q29" s="9">
        <v>0.43200000000000011</v>
      </c>
      <c r="R29" t="s">
        <v>251</v>
      </c>
      <c r="S29" t="s">
        <v>303</v>
      </c>
      <c r="T29" s="5">
        <v>1</v>
      </c>
      <c r="U29">
        <v>4</v>
      </c>
      <c r="V29" t="s">
        <v>33</v>
      </c>
      <c r="W29">
        <v>0.60000000000000009</v>
      </c>
      <c r="X29" s="10">
        <v>0.60000000000000009</v>
      </c>
      <c r="Y29" s="8">
        <v>1.3888888888888888</v>
      </c>
      <c r="Z29" s="2">
        <v>1.3963636363636365</v>
      </c>
      <c r="AA29" t="s">
        <v>33</v>
      </c>
      <c r="AB29" s="7">
        <v>27.648000000000007</v>
      </c>
      <c r="AC29" s="7">
        <v>27.52</v>
      </c>
      <c r="AD29" s="7">
        <v>27.648000000000007</v>
      </c>
      <c r="AE29">
        <v>184</v>
      </c>
      <c r="AF29" t="s">
        <v>33</v>
      </c>
      <c r="AG29" s="2">
        <v>110.59200000000003</v>
      </c>
      <c r="AH29" s="8" t="s">
        <v>33</v>
      </c>
      <c r="AI29" t="s">
        <v>33</v>
      </c>
      <c r="AJ29" t="s">
        <v>33</v>
      </c>
      <c r="AK29">
        <v>137.5</v>
      </c>
      <c r="AL29" s="7">
        <v>137.6</v>
      </c>
      <c r="AM29" s="7">
        <v>137.6</v>
      </c>
      <c r="AN29">
        <v>1</v>
      </c>
      <c r="AO29" s="5" t="s">
        <v>252</v>
      </c>
      <c r="AP29">
        <v>2000</v>
      </c>
      <c r="AQ29" t="s">
        <v>304</v>
      </c>
      <c r="AR29" t="s">
        <v>294</v>
      </c>
      <c r="AS29" t="s">
        <v>169</v>
      </c>
      <c r="AV29" t="s">
        <v>295</v>
      </c>
      <c r="AW29" t="s">
        <v>295</v>
      </c>
      <c r="AX29">
        <v>7</v>
      </c>
      <c r="AY29" t="s">
        <v>33</v>
      </c>
      <c r="AZ29" t="s">
        <v>33</v>
      </c>
      <c r="BA29" s="8">
        <v>8.7403626894942441</v>
      </c>
      <c r="BB29" s="2">
        <v>3.8933626894942437</v>
      </c>
      <c r="BC29" s="8">
        <v>4.8470000000000004</v>
      </c>
      <c r="BD29" t="b">
        <v>1</v>
      </c>
      <c r="BE29" t="s">
        <v>38</v>
      </c>
      <c r="BF29" t="s">
        <v>39</v>
      </c>
      <c r="BG29" t="s">
        <v>314</v>
      </c>
      <c r="BH29" t="s">
        <v>33</v>
      </c>
      <c r="BI29" t="s">
        <v>38</v>
      </c>
      <c r="BJ29" s="2" t="b">
        <v>0</v>
      </c>
      <c r="BK29" t="s">
        <v>42</v>
      </c>
      <c r="BL29">
        <v>24</v>
      </c>
      <c r="BM29" t="s">
        <v>258</v>
      </c>
      <c r="BN29">
        <v>24</v>
      </c>
      <c r="BO29" t="s">
        <v>269</v>
      </c>
      <c r="BP29" t="s">
        <v>252</v>
      </c>
      <c r="BQ29" t="s">
        <v>252</v>
      </c>
      <c r="BR29" s="2">
        <v>4.8470000000000004</v>
      </c>
      <c r="BS29" s="2">
        <v>0.68547301972275931</v>
      </c>
      <c r="BT29">
        <v>2</v>
      </c>
      <c r="BU29" s="2">
        <v>1.3582506924040025</v>
      </c>
      <c r="BV29" t="s">
        <v>33</v>
      </c>
      <c r="BW29" s="2">
        <v>22.816587579946361</v>
      </c>
      <c r="BX29" t="s">
        <v>33</v>
      </c>
      <c r="BY29" t="s">
        <v>33</v>
      </c>
      <c r="BZ29" t="s">
        <v>33</v>
      </c>
      <c r="CA29" t="s">
        <v>33</v>
      </c>
      <c r="CB29" t="s">
        <v>250</v>
      </c>
      <c r="CC29" t="s">
        <v>306</v>
      </c>
      <c r="CD29">
        <v>2024</v>
      </c>
      <c r="CE29" t="s">
        <v>307</v>
      </c>
      <c r="CF29" t="s">
        <v>262</v>
      </c>
      <c r="CG29" t="s">
        <v>308</v>
      </c>
    </row>
    <row r="30" spans="1:86">
      <c r="A30" t="s">
        <v>272</v>
      </c>
      <c r="B30" t="s">
        <v>246</v>
      </c>
      <c r="C30" t="s">
        <v>247</v>
      </c>
      <c r="D30" t="s">
        <v>248</v>
      </c>
      <c r="E30" t="s">
        <v>249</v>
      </c>
      <c r="F30" t="s">
        <v>250</v>
      </c>
      <c r="G30">
        <v>20</v>
      </c>
      <c r="H30">
        <v>55</v>
      </c>
      <c r="I30" t="b">
        <v>0</v>
      </c>
      <c r="J30" t="s">
        <v>33</v>
      </c>
      <c r="K30" t="s">
        <v>33</v>
      </c>
      <c r="L30">
        <v>30</v>
      </c>
      <c r="M30" s="7">
        <v>500</v>
      </c>
      <c r="N30" s="2">
        <v>497.97518208793286</v>
      </c>
      <c r="O30">
        <v>2</v>
      </c>
      <c r="P30" t="s">
        <v>33</v>
      </c>
      <c r="Q30">
        <v>6.0000000000000001E-3</v>
      </c>
      <c r="R30" t="s">
        <v>251</v>
      </c>
      <c r="S30">
        <v>2</v>
      </c>
      <c r="T30" s="5">
        <v>6</v>
      </c>
      <c r="U30">
        <v>2.9</v>
      </c>
      <c r="V30">
        <v>2.2999999999999998</v>
      </c>
      <c r="W30" t="s">
        <v>33</v>
      </c>
      <c r="X30" s="9">
        <v>1.204879322468025E-2</v>
      </c>
      <c r="Y30">
        <v>2</v>
      </c>
      <c r="Z30" s="2">
        <v>2.0081322041133749</v>
      </c>
      <c r="AA30" t="s">
        <v>33</v>
      </c>
      <c r="AB30" s="8">
        <v>3.0000000000000004</v>
      </c>
      <c r="AC30" t="s">
        <v>33</v>
      </c>
      <c r="AD30" s="7">
        <v>18.000000000000004</v>
      </c>
      <c r="AE30" t="s">
        <v>33</v>
      </c>
      <c r="AF30" t="s">
        <v>33</v>
      </c>
      <c r="AG30" s="2">
        <v>145.80000000000001</v>
      </c>
      <c r="AH30" t="s">
        <v>33</v>
      </c>
      <c r="AI30" t="s">
        <v>33</v>
      </c>
      <c r="AJ30" t="s">
        <v>33</v>
      </c>
      <c r="AK30">
        <v>36</v>
      </c>
      <c r="AL30" t="s">
        <v>33</v>
      </c>
      <c r="AM30" t="s">
        <v>33</v>
      </c>
      <c r="AN30" s="5">
        <v>1</v>
      </c>
      <c r="AO30" t="s">
        <v>252</v>
      </c>
      <c r="AP30">
        <v>4500</v>
      </c>
      <c r="AQ30" t="s">
        <v>273</v>
      </c>
      <c r="AR30" t="s">
        <v>265</v>
      </c>
      <c r="AS30" t="s">
        <v>169</v>
      </c>
      <c r="AT30" t="s">
        <v>165</v>
      </c>
      <c r="AU30" t="s">
        <v>170</v>
      </c>
      <c r="AV30" t="s">
        <v>266</v>
      </c>
      <c r="AW30" t="s">
        <v>267</v>
      </c>
      <c r="AX30">
        <v>3.8</v>
      </c>
      <c r="AY30" t="s">
        <v>33</v>
      </c>
      <c r="AZ30" t="s">
        <v>33</v>
      </c>
      <c r="BA30" s="8">
        <v>7</v>
      </c>
      <c r="BB30" s="2">
        <v>3.8159999999999998</v>
      </c>
      <c r="BC30" s="8">
        <v>3.1840000000000002</v>
      </c>
      <c r="BD30" t="b">
        <v>1</v>
      </c>
      <c r="BE30" t="s">
        <v>38</v>
      </c>
      <c r="BF30" t="s">
        <v>39</v>
      </c>
      <c r="BG30" t="s">
        <v>268</v>
      </c>
      <c r="BH30" t="s">
        <v>33</v>
      </c>
      <c r="BI30" t="s">
        <v>38</v>
      </c>
      <c r="BJ30" t="b">
        <v>0</v>
      </c>
      <c r="BK30" t="s">
        <v>42</v>
      </c>
      <c r="BL30">
        <v>48</v>
      </c>
      <c r="BM30" t="s">
        <v>258</v>
      </c>
      <c r="BN30" s="5">
        <v>24</v>
      </c>
      <c r="BO30" t="s">
        <v>269</v>
      </c>
      <c r="BP30" t="s">
        <v>252</v>
      </c>
      <c r="BQ30" t="s">
        <v>252</v>
      </c>
      <c r="BR30" s="2">
        <v>3.1840000000000002</v>
      </c>
      <c r="BS30" s="2">
        <v>0.5029730590656315</v>
      </c>
      <c r="BT30">
        <v>2</v>
      </c>
      <c r="BU30" s="2">
        <v>1.6607844649163244</v>
      </c>
      <c r="BV30" t="s">
        <v>33</v>
      </c>
      <c r="BW30" s="2">
        <v>45.791457286432163</v>
      </c>
      <c r="BX30" t="s">
        <v>33</v>
      </c>
      <c r="BY30" t="s">
        <v>33</v>
      </c>
      <c r="BZ30" t="s">
        <v>33</v>
      </c>
      <c r="CA30" t="s">
        <v>33</v>
      </c>
      <c r="CB30" t="s">
        <v>250</v>
      </c>
      <c r="CC30" t="s">
        <v>274</v>
      </c>
      <c r="CD30">
        <v>2015</v>
      </c>
      <c r="CE30" s="11" t="s">
        <v>275</v>
      </c>
      <c r="CF30" t="s">
        <v>262</v>
      </c>
      <c r="CG30" t="s">
        <v>33</v>
      </c>
      <c r="CH30" t="s">
        <v>33</v>
      </c>
    </row>
    <row r="31" spans="1:86">
      <c r="A31" t="s">
        <v>245</v>
      </c>
      <c r="B31" t="s">
        <v>246</v>
      </c>
      <c r="C31" t="s">
        <v>247</v>
      </c>
      <c r="D31" t="s">
        <v>248</v>
      </c>
      <c r="E31" t="s">
        <v>249</v>
      </c>
      <c r="F31" t="s">
        <v>250</v>
      </c>
      <c r="G31">
        <v>20</v>
      </c>
      <c r="H31">
        <v>25</v>
      </c>
      <c r="I31" t="b">
        <v>0</v>
      </c>
      <c r="J31" t="s">
        <v>33</v>
      </c>
      <c r="K31" t="s">
        <v>33</v>
      </c>
      <c r="L31">
        <v>27.4</v>
      </c>
      <c r="M31" s="7">
        <v>667</v>
      </c>
      <c r="N31" s="2" t="s">
        <v>33</v>
      </c>
      <c r="O31">
        <v>2</v>
      </c>
      <c r="P31" t="s">
        <v>33</v>
      </c>
      <c r="Q31" s="9">
        <v>1.4992503748125939E-2</v>
      </c>
      <c r="R31" t="s">
        <v>251</v>
      </c>
      <c r="S31">
        <v>2</v>
      </c>
      <c r="T31" s="5">
        <v>6</v>
      </c>
      <c r="U31">
        <v>2.92</v>
      </c>
      <c r="V31">
        <v>2.2999999999999998</v>
      </c>
      <c r="W31" t="s">
        <v>33</v>
      </c>
      <c r="X31" s="10">
        <v>1.2131888350367701E-2</v>
      </c>
      <c r="Y31" s="8" t="s">
        <v>33</v>
      </c>
      <c r="Z31" s="2">
        <v>0.80919695296952554</v>
      </c>
      <c r="AA31" t="s">
        <v>33</v>
      </c>
      <c r="AB31" s="8" t="s">
        <v>33</v>
      </c>
      <c r="AC31" t="s">
        <v>33</v>
      </c>
      <c r="AD31" s="7" t="s">
        <v>33</v>
      </c>
      <c r="AE31" t="s">
        <v>33</v>
      </c>
      <c r="AF31" t="s">
        <v>33</v>
      </c>
      <c r="AG31" s="2">
        <v>90.091200000000001</v>
      </c>
      <c r="AH31" s="8" t="s">
        <v>33</v>
      </c>
      <c r="AI31" t="s">
        <v>33</v>
      </c>
      <c r="AJ31" t="s">
        <v>33</v>
      </c>
      <c r="AK31">
        <v>120</v>
      </c>
      <c r="AL31" t="s">
        <v>33</v>
      </c>
      <c r="AM31" t="s">
        <v>33</v>
      </c>
      <c r="AN31" s="5">
        <v>1</v>
      </c>
      <c r="AO31" t="s">
        <v>252</v>
      </c>
      <c r="AP31">
        <v>1000</v>
      </c>
      <c r="AQ31" t="s">
        <v>253</v>
      </c>
      <c r="AR31" t="s">
        <v>254</v>
      </c>
      <c r="AS31" t="s">
        <v>169</v>
      </c>
      <c r="AV31" t="s">
        <v>255</v>
      </c>
      <c r="AW31" t="s">
        <v>256</v>
      </c>
      <c r="AX31" s="7">
        <v>6</v>
      </c>
      <c r="AY31" t="s">
        <v>33</v>
      </c>
      <c r="AZ31" t="s">
        <v>33</v>
      </c>
      <c r="BA31" s="2">
        <v>6.7403626894942441</v>
      </c>
      <c r="BB31" s="2">
        <v>3.9173626894942442</v>
      </c>
      <c r="BC31" s="8">
        <v>2.823</v>
      </c>
      <c r="BD31" t="b">
        <v>1</v>
      </c>
      <c r="BE31" t="s">
        <v>38</v>
      </c>
      <c r="BF31" t="s">
        <v>39</v>
      </c>
      <c r="BG31" t="s">
        <v>257</v>
      </c>
      <c r="BH31" t="s">
        <v>33</v>
      </c>
      <c r="BI31" t="s">
        <v>38</v>
      </c>
      <c r="BJ31" s="2" t="b">
        <v>0</v>
      </c>
      <c r="BK31" t="s">
        <v>42</v>
      </c>
      <c r="BL31">
        <v>15</v>
      </c>
      <c r="BM31" t="s">
        <v>258</v>
      </c>
      <c r="BN31" s="5">
        <v>240</v>
      </c>
      <c r="BO31" t="s">
        <v>259</v>
      </c>
      <c r="BP31" t="s">
        <v>252</v>
      </c>
      <c r="BQ31" t="s">
        <v>252</v>
      </c>
      <c r="BR31" s="2">
        <v>2.823</v>
      </c>
      <c r="BS31" s="2">
        <v>0.45071087814691935</v>
      </c>
      <c r="BT31">
        <v>2</v>
      </c>
      <c r="BU31" s="2">
        <v>1.5039714935414814</v>
      </c>
      <c r="BV31" t="s">
        <v>33</v>
      </c>
      <c r="BW31" s="2">
        <v>31.913283740701381</v>
      </c>
      <c r="BX31" t="s">
        <v>33</v>
      </c>
      <c r="BY31" t="s">
        <v>33</v>
      </c>
      <c r="BZ31" t="s">
        <v>33</v>
      </c>
      <c r="CA31" t="s">
        <v>33</v>
      </c>
      <c r="CB31" t="s">
        <v>250</v>
      </c>
      <c r="CC31" t="s">
        <v>260</v>
      </c>
      <c r="CD31">
        <v>2008</v>
      </c>
      <c r="CE31" t="s">
        <v>261</v>
      </c>
      <c r="CF31" t="s">
        <v>262</v>
      </c>
      <c r="CG31" t="s">
        <v>33</v>
      </c>
      <c r="CH31" t="s">
        <v>33</v>
      </c>
    </row>
    <row r="32" spans="1:86">
      <c r="A32" t="s">
        <v>300</v>
      </c>
      <c r="B32" t="s">
        <v>301</v>
      </c>
      <c r="C32" t="s">
        <v>247</v>
      </c>
      <c r="D32" t="s">
        <v>302</v>
      </c>
      <c r="E32" t="s">
        <v>249</v>
      </c>
      <c r="F32" t="s">
        <v>250</v>
      </c>
      <c r="G32">
        <v>20</v>
      </c>
      <c r="H32">
        <v>64</v>
      </c>
      <c r="I32" t="b">
        <v>1</v>
      </c>
      <c r="J32" t="s">
        <v>33</v>
      </c>
      <c r="K32" t="s">
        <v>33</v>
      </c>
      <c r="L32">
        <v>20</v>
      </c>
      <c r="M32" s="7">
        <v>64</v>
      </c>
      <c r="N32" s="2">
        <v>63.657407407407391</v>
      </c>
      <c r="O32">
        <v>5</v>
      </c>
      <c r="P32">
        <v>0.43</v>
      </c>
      <c r="Q32" s="9">
        <v>0.43200000000000011</v>
      </c>
      <c r="R32" t="s">
        <v>251</v>
      </c>
      <c r="S32" t="s">
        <v>303</v>
      </c>
      <c r="T32" s="5">
        <v>1</v>
      </c>
      <c r="U32">
        <v>4</v>
      </c>
      <c r="V32" t="s">
        <v>33</v>
      </c>
      <c r="W32">
        <v>0.60000000000000009</v>
      </c>
      <c r="X32" s="10">
        <v>0.60000000000000009</v>
      </c>
      <c r="Y32" s="8">
        <v>1.3888888888888888</v>
      </c>
      <c r="Z32" s="2">
        <v>1.3963636363636365</v>
      </c>
      <c r="AA32" t="s">
        <v>33</v>
      </c>
      <c r="AB32" s="7">
        <v>27.648000000000007</v>
      </c>
      <c r="AC32" s="7">
        <v>27.52</v>
      </c>
      <c r="AD32" s="7">
        <v>27.648000000000007</v>
      </c>
      <c r="AE32">
        <v>184</v>
      </c>
      <c r="AF32" t="s">
        <v>33</v>
      </c>
      <c r="AG32" s="2">
        <v>110.59200000000003</v>
      </c>
      <c r="AH32" s="8" t="s">
        <v>33</v>
      </c>
      <c r="AI32" t="s">
        <v>33</v>
      </c>
      <c r="AJ32" t="s">
        <v>33</v>
      </c>
      <c r="AK32">
        <v>137.5</v>
      </c>
      <c r="AL32" s="7">
        <v>137.6</v>
      </c>
      <c r="AM32" s="7">
        <v>137.6</v>
      </c>
      <c r="AN32">
        <v>1</v>
      </c>
      <c r="AO32" s="5" t="s">
        <v>252</v>
      </c>
      <c r="AP32">
        <v>2000</v>
      </c>
      <c r="AQ32" t="s">
        <v>304</v>
      </c>
      <c r="AR32" t="s">
        <v>294</v>
      </c>
      <c r="AS32" t="s">
        <v>169</v>
      </c>
      <c r="AV32" t="s">
        <v>295</v>
      </c>
      <c r="AW32" t="s">
        <v>295</v>
      </c>
      <c r="AX32">
        <v>7</v>
      </c>
      <c r="AY32" t="s">
        <v>33</v>
      </c>
      <c r="AZ32" t="s">
        <v>33</v>
      </c>
      <c r="BA32" s="8">
        <v>8.7403626894942441</v>
      </c>
      <c r="BB32" s="2">
        <v>3.9263626894942441</v>
      </c>
      <c r="BC32" s="8">
        <v>4.8140000000000001</v>
      </c>
      <c r="BD32" t="b">
        <v>1</v>
      </c>
      <c r="BE32" t="s">
        <v>38</v>
      </c>
      <c r="BF32" t="s">
        <v>39</v>
      </c>
      <c r="BG32" t="s">
        <v>315</v>
      </c>
      <c r="BH32" t="s">
        <v>33</v>
      </c>
      <c r="BI32" t="s">
        <v>38</v>
      </c>
      <c r="BJ32" s="2" t="b">
        <v>0</v>
      </c>
      <c r="BK32" t="s">
        <v>42</v>
      </c>
      <c r="BL32">
        <v>24</v>
      </c>
      <c r="BM32" t="s">
        <v>258</v>
      </c>
      <c r="BN32">
        <v>24</v>
      </c>
      <c r="BO32" t="s">
        <v>269</v>
      </c>
      <c r="BP32" t="s">
        <v>252</v>
      </c>
      <c r="BQ32" t="s">
        <v>252</v>
      </c>
      <c r="BR32" s="2">
        <v>4.8140000000000001</v>
      </c>
      <c r="BS32" s="2">
        <v>0.68250608593901119</v>
      </c>
      <c r="BT32">
        <v>2</v>
      </c>
      <c r="BU32" s="2">
        <v>1.3612176261877507</v>
      </c>
      <c r="BV32" t="s">
        <v>33</v>
      </c>
      <c r="BW32" s="2">
        <v>22.972995429995851</v>
      </c>
      <c r="BX32" t="s">
        <v>33</v>
      </c>
      <c r="BY32" t="s">
        <v>33</v>
      </c>
      <c r="BZ32" t="s">
        <v>33</v>
      </c>
      <c r="CA32" t="s">
        <v>33</v>
      </c>
      <c r="CB32" t="s">
        <v>250</v>
      </c>
      <c r="CC32" t="s">
        <v>306</v>
      </c>
      <c r="CD32">
        <v>2024</v>
      </c>
      <c r="CE32" t="s">
        <v>307</v>
      </c>
      <c r="CF32" t="s">
        <v>262</v>
      </c>
      <c r="CG32" t="s">
        <v>308</v>
      </c>
    </row>
    <row r="33" spans="1:86">
      <c r="A33" t="s">
        <v>283</v>
      </c>
      <c r="B33" t="s">
        <v>246</v>
      </c>
      <c r="C33" t="s">
        <v>277</v>
      </c>
      <c r="D33" t="s">
        <v>284</v>
      </c>
      <c r="E33" t="s">
        <v>249</v>
      </c>
      <c r="F33" t="s">
        <v>250</v>
      </c>
      <c r="G33">
        <v>30</v>
      </c>
      <c r="H33">
        <v>38.200000000000003</v>
      </c>
      <c r="I33" t="b">
        <v>0</v>
      </c>
      <c r="J33" t="s">
        <v>33</v>
      </c>
      <c r="K33" t="s">
        <v>33</v>
      </c>
      <c r="L33">
        <v>24</v>
      </c>
      <c r="M33" s="7">
        <v>120</v>
      </c>
      <c r="N33" s="2">
        <v>79.525152366758988</v>
      </c>
      <c r="O33">
        <v>3</v>
      </c>
      <c r="P33" t="s">
        <v>33</v>
      </c>
      <c r="Q33" s="9">
        <v>8.3333333333333329E-2</v>
      </c>
      <c r="R33" t="s">
        <v>251</v>
      </c>
      <c r="S33">
        <v>1</v>
      </c>
      <c r="T33" s="5">
        <v>4</v>
      </c>
      <c r="U33">
        <v>3</v>
      </c>
      <c r="V33">
        <v>2.6</v>
      </c>
      <c r="W33" t="s">
        <v>33</v>
      </c>
      <c r="X33" s="9">
        <v>1.5927874753700257E-2</v>
      </c>
      <c r="Y33" s="8">
        <v>0.12666666666666665</v>
      </c>
      <c r="Z33" s="2">
        <v>0.19113449704440308</v>
      </c>
      <c r="AA33" t="s">
        <v>33</v>
      </c>
      <c r="AB33" s="8">
        <v>10</v>
      </c>
      <c r="AC33" t="s">
        <v>33</v>
      </c>
      <c r="AD33" s="7">
        <v>40</v>
      </c>
      <c r="AE33" t="s">
        <v>33</v>
      </c>
      <c r="AF33" t="s">
        <v>33</v>
      </c>
      <c r="AG33" s="2">
        <v>67.737599999999986</v>
      </c>
      <c r="AH33" t="s">
        <v>33</v>
      </c>
      <c r="AI33" t="s">
        <v>33</v>
      </c>
      <c r="AJ33" t="s">
        <v>33</v>
      </c>
      <c r="AK33">
        <v>120</v>
      </c>
      <c r="AL33" t="s">
        <v>33</v>
      </c>
      <c r="AM33" t="s">
        <v>33</v>
      </c>
      <c r="AN33" s="5">
        <v>1</v>
      </c>
      <c r="AO33" t="s">
        <v>252</v>
      </c>
      <c r="AP33">
        <v>980</v>
      </c>
      <c r="AQ33" t="s">
        <v>285</v>
      </c>
      <c r="AR33" t="s">
        <v>265</v>
      </c>
      <c r="AS33" t="s">
        <v>169</v>
      </c>
      <c r="AT33" t="s">
        <v>165</v>
      </c>
      <c r="AV33" t="s">
        <v>255</v>
      </c>
      <c r="AW33" t="s">
        <v>286</v>
      </c>
      <c r="AX33">
        <v>5.98</v>
      </c>
      <c r="AY33" t="s">
        <v>33</v>
      </c>
      <c r="AZ33" t="s">
        <v>33</v>
      </c>
      <c r="BA33" s="8">
        <v>6.5</v>
      </c>
      <c r="BB33" s="2">
        <v>3.9390000000000001</v>
      </c>
      <c r="BC33" s="8">
        <v>2.5609999999999999</v>
      </c>
      <c r="BD33" t="b">
        <v>1</v>
      </c>
      <c r="BE33" t="s">
        <v>38</v>
      </c>
      <c r="BF33" t="s">
        <v>39</v>
      </c>
      <c r="BG33" t="s">
        <v>287</v>
      </c>
      <c r="BH33" t="s">
        <v>33</v>
      </c>
      <c r="BI33" t="s">
        <v>38</v>
      </c>
      <c r="BJ33" t="b">
        <v>0</v>
      </c>
      <c r="BK33" t="s">
        <v>42</v>
      </c>
      <c r="BL33">
        <v>20</v>
      </c>
      <c r="BM33" t="s">
        <v>258</v>
      </c>
      <c r="BN33" s="5">
        <v>20</v>
      </c>
      <c r="BO33" t="s">
        <v>288</v>
      </c>
      <c r="BP33" t="s">
        <v>252</v>
      </c>
      <c r="BQ33" t="s">
        <v>252</v>
      </c>
      <c r="BR33" s="2">
        <v>2.5609999999999999</v>
      </c>
      <c r="BS33" s="2">
        <v>0.40840957846842968</v>
      </c>
      <c r="BT33">
        <v>2</v>
      </c>
      <c r="BU33" s="2">
        <v>1.422420226694902</v>
      </c>
      <c r="BV33" t="s">
        <v>33</v>
      </c>
      <c r="BW33" s="2">
        <v>26.449668098399059</v>
      </c>
      <c r="BX33" t="s">
        <v>33</v>
      </c>
      <c r="BY33" t="s">
        <v>33</v>
      </c>
      <c r="BZ33" t="s">
        <v>33</v>
      </c>
      <c r="CA33" t="s">
        <v>33</v>
      </c>
      <c r="CB33" t="s">
        <v>250</v>
      </c>
      <c r="CC33" t="s">
        <v>289</v>
      </c>
      <c r="CD33">
        <v>2014</v>
      </c>
      <c r="CE33" t="s">
        <v>290</v>
      </c>
      <c r="CF33" t="s">
        <v>262</v>
      </c>
      <c r="CG33" t="s">
        <v>33</v>
      </c>
      <c r="CH33" t="s">
        <v>33</v>
      </c>
    </row>
    <row r="34" spans="1:86">
      <c r="A34" t="s">
        <v>309</v>
      </c>
      <c r="B34" t="s">
        <v>246</v>
      </c>
      <c r="C34" t="s">
        <v>277</v>
      </c>
      <c r="D34" t="s">
        <v>310</v>
      </c>
      <c r="E34" t="s">
        <v>249</v>
      </c>
      <c r="F34" t="s">
        <v>250</v>
      </c>
      <c r="G34">
        <v>40</v>
      </c>
      <c r="H34">
        <v>50.2</v>
      </c>
      <c r="I34" t="b">
        <v>0</v>
      </c>
      <c r="J34" t="s">
        <v>33</v>
      </c>
      <c r="K34" t="s">
        <v>33</v>
      </c>
      <c r="L34">
        <v>27</v>
      </c>
      <c r="M34" s="7">
        <v>120</v>
      </c>
      <c r="N34" s="2">
        <v>401.11370711303874</v>
      </c>
      <c r="O34">
        <v>3</v>
      </c>
      <c r="P34" t="s">
        <v>33</v>
      </c>
      <c r="Q34" s="9">
        <v>0.12777777777777777</v>
      </c>
      <c r="R34" t="s">
        <v>251</v>
      </c>
      <c r="S34">
        <v>1</v>
      </c>
      <c r="T34" s="5">
        <v>4</v>
      </c>
      <c r="U34">
        <v>3</v>
      </c>
      <c r="V34">
        <v>2.6</v>
      </c>
      <c r="W34">
        <v>1.5900000000000001E-2</v>
      </c>
      <c r="X34" s="9">
        <v>1.5927874753700257E-2</v>
      </c>
      <c r="Y34" s="8">
        <v>0.41666666666666669</v>
      </c>
      <c r="Z34" s="2">
        <v>0.1246529328550455</v>
      </c>
      <c r="AA34" t="s">
        <v>33</v>
      </c>
      <c r="AB34" s="8">
        <v>15.333333333333332</v>
      </c>
      <c r="AC34" t="s">
        <v>33</v>
      </c>
      <c r="AD34" s="7">
        <v>61.333333333333329</v>
      </c>
      <c r="AE34" t="s">
        <v>33</v>
      </c>
      <c r="AF34" t="s">
        <v>33</v>
      </c>
      <c r="AG34" s="2">
        <v>123.40511999999998</v>
      </c>
      <c r="AH34" t="s">
        <v>33</v>
      </c>
      <c r="AI34" t="s">
        <v>33</v>
      </c>
      <c r="AJ34" t="s">
        <v>33</v>
      </c>
      <c r="AK34">
        <v>184</v>
      </c>
      <c r="AL34" t="s">
        <v>33</v>
      </c>
      <c r="AM34" t="s">
        <v>33</v>
      </c>
      <c r="AN34" s="5">
        <v>1</v>
      </c>
      <c r="AO34" t="s">
        <v>252</v>
      </c>
      <c r="AP34">
        <v>920</v>
      </c>
      <c r="AQ34" t="s">
        <v>285</v>
      </c>
      <c r="AR34" t="s">
        <v>265</v>
      </c>
      <c r="AS34" t="s">
        <v>169</v>
      </c>
      <c r="AT34" t="s">
        <v>165</v>
      </c>
      <c r="AV34" t="s">
        <v>255</v>
      </c>
      <c r="AW34" t="s">
        <v>286</v>
      </c>
      <c r="AX34">
        <v>5.92</v>
      </c>
      <c r="AY34" t="s">
        <v>33</v>
      </c>
      <c r="AZ34" t="s">
        <v>33</v>
      </c>
      <c r="BA34" s="8">
        <v>6.1461280356782382</v>
      </c>
      <c r="BB34" s="2">
        <v>3.9571280356782381</v>
      </c>
      <c r="BC34" s="8">
        <v>2.1890000000000001</v>
      </c>
      <c r="BD34" t="b">
        <v>1</v>
      </c>
      <c r="BE34" t="s">
        <v>38</v>
      </c>
      <c r="BF34" t="s">
        <v>39</v>
      </c>
      <c r="BG34" t="s">
        <v>311</v>
      </c>
      <c r="BH34" t="s">
        <v>33</v>
      </c>
      <c r="BI34" t="s">
        <v>38</v>
      </c>
      <c r="BJ34" t="b">
        <v>0</v>
      </c>
      <c r="BK34" t="s">
        <v>42</v>
      </c>
      <c r="BL34">
        <v>20</v>
      </c>
      <c r="BM34" t="s">
        <v>258</v>
      </c>
      <c r="BN34" s="5">
        <v>20</v>
      </c>
      <c r="BO34" t="s">
        <v>312</v>
      </c>
      <c r="BP34" t="s">
        <v>252</v>
      </c>
      <c r="BQ34" t="s">
        <v>252</v>
      </c>
      <c r="BR34" s="2">
        <v>2.1890000000000001</v>
      </c>
      <c r="BS34" s="2">
        <v>0.34024576156793168</v>
      </c>
      <c r="BT34">
        <v>2</v>
      </c>
      <c r="BU34" s="2">
        <v>1.7510874171051345</v>
      </c>
      <c r="BV34" t="s">
        <v>33</v>
      </c>
      <c r="BW34" s="2">
        <v>56.375111923252618</v>
      </c>
      <c r="BX34" t="s">
        <v>33</v>
      </c>
      <c r="BY34" t="s">
        <v>33</v>
      </c>
      <c r="BZ34" t="s">
        <v>33</v>
      </c>
      <c r="CA34" t="s">
        <v>33</v>
      </c>
      <c r="CB34" t="s">
        <v>250</v>
      </c>
      <c r="CC34" t="s">
        <v>289</v>
      </c>
      <c r="CD34">
        <v>2014</v>
      </c>
      <c r="CE34" s="11" t="s">
        <v>313</v>
      </c>
      <c r="CF34" t="s">
        <v>262</v>
      </c>
      <c r="CG34" t="s">
        <v>33</v>
      </c>
      <c r="CH34" t="s">
        <v>33</v>
      </c>
    </row>
    <row r="35" spans="1:86">
      <c r="A35" t="s">
        <v>276</v>
      </c>
      <c r="B35" t="s">
        <v>246</v>
      </c>
      <c r="C35" t="s">
        <v>277</v>
      </c>
      <c r="D35" t="s">
        <v>278</v>
      </c>
      <c r="E35" t="s">
        <v>249</v>
      </c>
      <c r="F35" t="s">
        <v>250</v>
      </c>
      <c r="G35">
        <v>22.7</v>
      </c>
      <c r="H35">
        <v>46</v>
      </c>
      <c r="I35" t="b">
        <v>0</v>
      </c>
      <c r="J35" t="s">
        <v>33</v>
      </c>
      <c r="K35" t="s">
        <v>33</v>
      </c>
      <c r="L35">
        <v>25</v>
      </c>
      <c r="M35" s="7">
        <v>155</v>
      </c>
      <c r="N35" s="2">
        <v>308.51573583967405</v>
      </c>
      <c r="O35">
        <v>2</v>
      </c>
      <c r="P35" t="s">
        <v>33</v>
      </c>
      <c r="Q35" s="9">
        <v>4.3548387096774194E-2</v>
      </c>
      <c r="R35" t="s">
        <v>251</v>
      </c>
      <c r="S35">
        <v>1</v>
      </c>
      <c r="T35" s="5">
        <v>2</v>
      </c>
      <c r="U35">
        <v>6.5</v>
      </c>
      <c r="V35">
        <v>5</v>
      </c>
      <c r="W35" t="s">
        <v>33</v>
      </c>
      <c r="X35" s="9">
        <v>0.12762720155208535</v>
      </c>
      <c r="Y35" s="8">
        <v>5.833333333333333</v>
      </c>
      <c r="Z35" s="2">
        <v>2.9306987023071449</v>
      </c>
      <c r="AA35">
        <v>7</v>
      </c>
      <c r="AB35" s="8">
        <v>6.75</v>
      </c>
      <c r="AC35" t="s">
        <v>33</v>
      </c>
      <c r="AD35" s="7">
        <v>13.5</v>
      </c>
      <c r="AE35" t="s">
        <v>33</v>
      </c>
      <c r="AF35" t="s">
        <v>33</v>
      </c>
      <c r="AG35" s="2">
        <v>65.8125</v>
      </c>
      <c r="AH35">
        <v>68.25</v>
      </c>
      <c r="AI35" t="s">
        <v>33</v>
      </c>
      <c r="AJ35" t="s">
        <v>33</v>
      </c>
      <c r="AK35">
        <v>27</v>
      </c>
      <c r="AL35" t="s">
        <v>33</v>
      </c>
      <c r="AM35" t="s">
        <v>33</v>
      </c>
      <c r="AN35" s="5">
        <v>1</v>
      </c>
      <c r="AO35" t="s">
        <v>252</v>
      </c>
      <c r="AP35">
        <v>3900</v>
      </c>
      <c r="AQ35" t="s">
        <v>279</v>
      </c>
      <c r="AR35" s="2" t="s">
        <v>265</v>
      </c>
      <c r="AS35" t="s">
        <v>169</v>
      </c>
      <c r="AT35" t="s">
        <v>165</v>
      </c>
      <c r="AU35" t="s">
        <v>170</v>
      </c>
      <c r="AV35" t="s">
        <v>266</v>
      </c>
      <c r="AW35" t="s">
        <v>267</v>
      </c>
      <c r="AX35">
        <v>3.4</v>
      </c>
      <c r="AY35" t="s">
        <v>33</v>
      </c>
      <c r="AZ35">
        <v>3750</v>
      </c>
      <c r="BA35" s="8">
        <v>6</v>
      </c>
      <c r="BB35" s="2">
        <v>4.0049999999999999</v>
      </c>
      <c r="BC35" s="8">
        <v>1.9950000000000001</v>
      </c>
      <c r="BD35" t="b">
        <v>1</v>
      </c>
      <c r="BE35" t="s">
        <v>38</v>
      </c>
      <c r="BF35" t="s">
        <v>39</v>
      </c>
      <c r="BH35" t="s">
        <v>40</v>
      </c>
      <c r="BI35" t="s">
        <v>38</v>
      </c>
      <c r="BJ35" s="2" t="b">
        <v>0</v>
      </c>
      <c r="BK35" t="s">
        <v>42</v>
      </c>
      <c r="BL35">
        <v>18</v>
      </c>
      <c r="BM35" t="s">
        <v>258</v>
      </c>
      <c r="BN35" s="5">
        <v>24</v>
      </c>
      <c r="BO35" t="s">
        <v>280</v>
      </c>
      <c r="BP35" t="s">
        <v>252</v>
      </c>
      <c r="BQ35" t="s">
        <v>252</v>
      </c>
      <c r="BR35" s="2">
        <v>1.9950000000000001</v>
      </c>
      <c r="BS35" s="2">
        <v>0.29994290002276708</v>
      </c>
      <c r="BT35">
        <v>2</v>
      </c>
      <c r="BU35" s="2">
        <v>1.5183654885067948</v>
      </c>
      <c r="BV35" t="s">
        <v>33</v>
      </c>
      <c r="BW35" s="2">
        <v>32.988721804511279</v>
      </c>
      <c r="BX35" t="s">
        <v>33</v>
      </c>
      <c r="BY35" t="s">
        <v>33</v>
      </c>
      <c r="BZ35" t="s">
        <v>33</v>
      </c>
      <c r="CA35" t="s">
        <v>33</v>
      </c>
      <c r="CB35" t="s">
        <v>250</v>
      </c>
      <c r="CC35" t="s">
        <v>281</v>
      </c>
      <c r="CD35">
        <v>2019</v>
      </c>
      <c r="CE35" t="s">
        <v>282</v>
      </c>
      <c r="CF35" t="s">
        <v>262</v>
      </c>
      <c r="CG35" t="s">
        <v>33</v>
      </c>
      <c r="CH35" t="s">
        <v>33</v>
      </c>
    </row>
    <row r="36" spans="1:86">
      <c r="A36" t="s">
        <v>316</v>
      </c>
      <c r="B36" t="s">
        <v>246</v>
      </c>
      <c r="C36" t="s">
        <v>247</v>
      </c>
      <c r="D36" t="s">
        <v>248</v>
      </c>
      <c r="E36" t="s">
        <v>249</v>
      </c>
      <c r="F36" t="s">
        <v>250</v>
      </c>
      <c r="G36">
        <v>22</v>
      </c>
      <c r="H36">
        <v>35</v>
      </c>
      <c r="I36" t="b">
        <v>0</v>
      </c>
      <c r="J36" t="s">
        <v>33</v>
      </c>
      <c r="K36" t="s">
        <v>33</v>
      </c>
      <c r="L36">
        <v>20</v>
      </c>
      <c r="M36" s="7">
        <v>1000</v>
      </c>
      <c r="N36" s="2">
        <v>1000.1191061872564</v>
      </c>
      <c r="O36">
        <v>3</v>
      </c>
      <c r="P36" t="s">
        <v>33</v>
      </c>
      <c r="Q36" s="9">
        <v>1.2133333333333333E-2</v>
      </c>
      <c r="R36" t="s">
        <v>251</v>
      </c>
      <c r="S36">
        <v>2</v>
      </c>
      <c r="T36" s="5">
        <v>4</v>
      </c>
      <c r="U36">
        <v>2.92</v>
      </c>
      <c r="V36">
        <v>2.2999999999999998</v>
      </c>
      <c r="W36" t="s">
        <v>33</v>
      </c>
      <c r="X36" s="10">
        <v>1.2131888350367701E-2</v>
      </c>
      <c r="Y36" s="8">
        <v>1</v>
      </c>
      <c r="Z36" s="2">
        <v>0.99988090799733798</v>
      </c>
      <c r="AA36" t="s">
        <v>33</v>
      </c>
      <c r="AB36" s="8">
        <v>12.131888350367701</v>
      </c>
      <c r="AC36" t="s">
        <v>33</v>
      </c>
      <c r="AD36" s="7">
        <v>48.527553401470804</v>
      </c>
      <c r="AE36" t="s">
        <v>33</v>
      </c>
      <c r="AF36" t="s">
        <v>33</v>
      </c>
      <c r="AG36" s="2">
        <v>116.47999999999999</v>
      </c>
      <c r="AH36" s="8" t="s">
        <v>33</v>
      </c>
      <c r="AI36" t="s">
        <v>33</v>
      </c>
      <c r="AJ36" t="s">
        <v>33</v>
      </c>
      <c r="AK36">
        <v>145.6</v>
      </c>
      <c r="AL36" t="s">
        <v>33</v>
      </c>
      <c r="AM36" t="s">
        <v>33</v>
      </c>
      <c r="AN36" s="5">
        <v>1</v>
      </c>
      <c r="AO36" t="s">
        <v>252</v>
      </c>
      <c r="AP36">
        <v>2000</v>
      </c>
      <c r="AQ36" t="s">
        <v>293</v>
      </c>
      <c r="AR36" t="s">
        <v>294</v>
      </c>
      <c r="AS36" t="s">
        <v>169</v>
      </c>
      <c r="AV36" t="s">
        <v>295</v>
      </c>
      <c r="AW36" t="s">
        <v>295</v>
      </c>
      <c r="AX36" t="s">
        <v>33</v>
      </c>
      <c r="AY36" t="s">
        <v>33</v>
      </c>
      <c r="AZ36" t="s">
        <v>33</v>
      </c>
      <c r="BA36" s="2">
        <v>7</v>
      </c>
      <c r="BB36" s="2">
        <v>4.0600000000000005</v>
      </c>
      <c r="BC36" s="8">
        <v>2.94</v>
      </c>
      <c r="BD36" t="b">
        <v>1</v>
      </c>
      <c r="BE36" t="s">
        <v>38</v>
      </c>
      <c r="BF36" t="s">
        <v>39</v>
      </c>
      <c r="BG36" t="s">
        <v>317</v>
      </c>
      <c r="BH36" t="s">
        <v>40</v>
      </c>
      <c r="BI36" t="s">
        <v>38</v>
      </c>
      <c r="BJ36" t="b">
        <v>0</v>
      </c>
      <c r="BK36" t="s">
        <v>42</v>
      </c>
      <c r="BL36">
        <v>12</v>
      </c>
      <c r="BM36" t="s">
        <v>258</v>
      </c>
      <c r="BN36" s="5">
        <v>24</v>
      </c>
      <c r="BO36" t="s">
        <v>296</v>
      </c>
      <c r="BP36" t="s">
        <v>252</v>
      </c>
      <c r="BQ36" t="s">
        <v>252</v>
      </c>
      <c r="BR36" s="2">
        <v>2.94</v>
      </c>
      <c r="BS36" s="2">
        <v>0.46834733041215726</v>
      </c>
      <c r="BT36">
        <v>2</v>
      </c>
      <c r="BU36" s="2">
        <v>1.5979040315568047</v>
      </c>
      <c r="BV36" t="s">
        <v>33</v>
      </c>
      <c r="BW36" s="2">
        <v>39.619047619047613</v>
      </c>
      <c r="BX36" t="s">
        <v>33</v>
      </c>
      <c r="BY36" t="s">
        <v>33</v>
      </c>
      <c r="BZ36" t="s">
        <v>33</v>
      </c>
      <c r="CA36" t="s">
        <v>33</v>
      </c>
      <c r="CB36" t="s">
        <v>250</v>
      </c>
      <c r="CC36" t="s">
        <v>318</v>
      </c>
      <c r="CD36">
        <v>2002</v>
      </c>
      <c r="CE36" t="s">
        <v>319</v>
      </c>
      <c r="CF36" t="s">
        <v>262</v>
      </c>
      <c r="CG36" t="s">
        <v>33</v>
      </c>
      <c r="CH36" t="s">
        <v>33</v>
      </c>
    </row>
    <row r="37" spans="1:86">
      <c r="A37" t="s">
        <v>300</v>
      </c>
      <c r="B37" t="s">
        <v>301</v>
      </c>
      <c r="C37" t="s">
        <v>247</v>
      </c>
      <c r="D37" t="s">
        <v>302</v>
      </c>
      <c r="E37" t="s">
        <v>249</v>
      </c>
      <c r="F37" t="s">
        <v>250</v>
      </c>
      <c r="G37">
        <v>20</v>
      </c>
      <c r="H37">
        <v>64</v>
      </c>
      <c r="I37" t="b">
        <v>1</v>
      </c>
      <c r="J37" t="s">
        <v>33</v>
      </c>
      <c r="K37" t="s">
        <v>33</v>
      </c>
      <c r="L37">
        <v>20</v>
      </c>
      <c r="M37" s="7">
        <v>64</v>
      </c>
      <c r="N37" s="2">
        <v>63.657407407407391</v>
      </c>
      <c r="O37">
        <v>5</v>
      </c>
      <c r="P37">
        <v>0.43</v>
      </c>
      <c r="Q37" s="9">
        <v>0.43200000000000011</v>
      </c>
      <c r="R37" t="s">
        <v>251</v>
      </c>
      <c r="S37" t="s">
        <v>303</v>
      </c>
      <c r="T37" s="5">
        <v>1</v>
      </c>
      <c r="U37">
        <v>4</v>
      </c>
      <c r="V37" t="s">
        <v>33</v>
      </c>
      <c r="W37">
        <v>0.60000000000000009</v>
      </c>
      <c r="X37" s="10">
        <v>0.60000000000000009</v>
      </c>
      <c r="Y37" s="8">
        <v>1.3888888888888888</v>
      </c>
      <c r="Z37" s="2">
        <v>1.3963636363636365</v>
      </c>
      <c r="AA37" t="s">
        <v>33</v>
      </c>
      <c r="AB37" s="7">
        <v>27.648000000000007</v>
      </c>
      <c r="AC37" s="7">
        <v>27.52</v>
      </c>
      <c r="AD37" s="7">
        <v>27.648000000000007</v>
      </c>
      <c r="AE37">
        <v>184</v>
      </c>
      <c r="AF37" t="s">
        <v>33</v>
      </c>
      <c r="AG37" s="2">
        <v>110.59200000000003</v>
      </c>
      <c r="AH37" s="8" t="s">
        <v>33</v>
      </c>
      <c r="AI37" t="s">
        <v>33</v>
      </c>
      <c r="AJ37" t="s">
        <v>33</v>
      </c>
      <c r="AK37">
        <v>137.5</v>
      </c>
      <c r="AL37" s="7">
        <v>137.6</v>
      </c>
      <c r="AM37" s="7">
        <v>137.6</v>
      </c>
      <c r="AN37">
        <v>1</v>
      </c>
      <c r="AO37" s="5" t="s">
        <v>252</v>
      </c>
      <c r="AP37">
        <v>2000</v>
      </c>
      <c r="AQ37" t="s">
        <v>304</v>
      </c>
      <c r="AR37" t="s">
        <v>294</v>
      </c>
      <c r="AS37" t="s">
        <v>169</v>
      </c>
      <c r="AV37" t="s">
        <v>295</v>
      </c>
      <c r="AW37" t="s">
        <v>295</v>
      </c>
      <c r="AX37">
        <v>7</v>
      </c>
      <c r="AY37" t="s">
        <v>33</v>
      </c>
      <c r="AZ37" t="s">
        <v>33</v>
      </c>
      <c r="BA37" s="8">
        <v>8.7403626894942441</v>
      </c>
      <c r="BB37" s="2">
        <v>4.1193626894942437</v>
      </c>
      <c r="BC37" s="8">
        <v>4.6210000000000004</v>
      </c>
      <c r="BD37" t="b">
        <v>1</v>
      </c>
      <c r="BE37" t="s">
        <v>38</v>
      </c>
      <c r="BF37" t="s">
        <v>39</v>
      </c>
      <c r="BG37" t="s">
        <v>320</v>
      </c>
      <c r="BH37" t="s">
        <v>33</v>
      </c>
      <c r="BI37" t="s">
        <v>38</v>
      </c>
      <c r="BJ37" s="2" t="b">
        <v>0</v>
      </c>
      <c r="BK37" t="s">
        <v>42</v>
      </c>
      <c r="BL37">
        <v>24</v>
      </c>
      <c r="BM37" t="s">
        <v>258</v>
      </c>
      <c r="BN37">
        <v>24</v>
      </c>
      <c r="BO37" t="s">
        <v>269</v>
      </c>
      <c r="BP37" t="s">
        <v>252</v>
      </c>
      <c r="BQ37" t="s">
        <v>252</v>
      </c>
      <c r="BR37" s="2">
        <v>4.6210000000000004</v>
      </c>
      <c r="BS37" s="2">
        <v>0.66473596851870498</v>
      </c>
      <c r="BT37">
        <v>2</v>
      </c>
      <c r="BU37" s="2">
        <v>1.3789877436080569</v>
      </c>
      <c r="BV37" t="s">
        <v>33</v>
      </c>
      <c r="BW37" s="2">
        <v>23.932482146721494</v>
      </c>
      <c r="BX37" t="s">
        <v>33</v>
      </c>
      <c r="BY37" t="s">
        <v>33</v>
      </c>
      <c r="BZ37" t="s">
        <v>33</v>
      </c>
      <c r="CA37" t="s">
        <v>33</v>
      </c>
      <c r="CB37" t="s">
        <v>250</v>
      </c>
      <c r="CC37" t="s">
        <v>306</v>
      </c>
      <c r="CD37">
        <v>2024</v>
      </c>
      <c r="CE37" t="s">
        <v>307</v>
      </c>
      <c r="CF37" t="s">
        <v>262</v>
      </c>
      <c r="CG37" t="s">
        <v>308</v>
      </c>
    </row>
    <row r="38" spans="1:86">
      <c r="A38" t="s">
        <v>321</v>
      </c>
      <c r="B38" t="s">
        <v>246</v>
      </c>
      <c r="C38" t="s">
        <v>247</v>
      </c>
      <c r="D38" t="s">
        <v>322</v>
      </c>
      <c r="E38" t="s">
        <v>249</v>
      </c>
      <c r="F38" t="s">
        <v>250</v>
      </c>
      <c r="G38">
        <v>4</v>
      </c>
      <c r="H38">
        <v>30</v>
      </c>
      <c r="I38" t="b">
        <v>0</v>
      </c>
      <c r="J38" t="s">
        <v>33</v>
      </c>
      <c r="K38" t="s">
        <v>33</v>
      </c>
      <c r="L38">
        <v>40</v>
      </c>
      <c r="M38" s="7">
        <v>1000</v>
      </c>
      <c r="N38" s="2">
        <v>1497.3326532020833</v>
      </c>
      <c r="O38">
        <v>8</v>
      </c>
      <c r="P38" t="s">
        <v>33</v>
      </c>
      <c r="Q38">
        <v>1.6249999999999999E-3</v>
      </c>
      <c r="R38" t="s">
        <v>251</v>
      </c>
      <c r="S38">
        <v>1</v>
      </c>
      <c r="T38" s="5">
        <v>1</v>
      </c>
      <c r="U38">
        <v>4.7</v>
      </c>
      <c r="V38">
        <v>3.5</v>
      </c>
      <c r="W38" t="s">
        <v>33</v>
      </c>
      <c r="X38" s="9">
        <v>4.5219299257608099E-2</v>
      </c>
      <c r="Y38" s="8">
        <v>41.666666666666664</v>
      </c>
      <c r="Z38" s="2">
        <v>27.827261081604984</v>
      </c>
      <c r="AA38" t="s">
        <v>33</v>
      </c>
      <c r="AB38" s="8">
        <v>1.625</v>
      </c>
      <c r="AC38" t="s">
        <v>33</v>
      </c>
      <c r="AD38" s="7">
        <v>1.625</v>
      </c>
      <c r="AE38" t="s">
        <v>33</v>
      </c>
      <c r="AF38" t="s">
        <v>33</v>
      </c>
      <c r="AG38">
        <v>114.39999999999999</v>
      </c>
      <c r="AH38" t="s">
        <v>33</v>
      </c>
      <c r="AI38" t="s">
        <v>33</v>
      </c>
      <c r="AJ38" t="s">
        <v>33</v>
      </c>
      <c r="AK38">
        <v>13</v>
      </c>
      <c r="AL38" t="s">
        <v>33</v>
      </c>
      <c r="AM38" t="s">
        <v>33</v>
      </c>
      <c r="AN38" s="5">
        <v>1</v>
      </c>
      <c r="AO38" t="s">
        <v>252</v>
      </c>
      <c r="AP38">
        <v>5500</v>
      </c>
      <c r="AQ38" t="s">
        <v>323</v>
      </c>
      <c r="AR38" t="s">
        <v>324</v>
      </c>
      <c r="AS38" t="s">
        <v>169</v>
      </c>
      <c r="AV38" t="s">
        <v>255</v>
      </c>
      <c r="AW38" t="s">
        <v>325</v>
      </c>
      <c r="AX38" s="2">
        <v>6.5649999999999995</v>
      </c>
      <c r="AY38" t="s">
        <v>33</v>
      </c>
      <c r="AZ38" t="s">
        <v>33</v>
      </c>
      <c r="BA38">
        <v>8</v>
      </c>
      <c r="BB38" s="2">
        <v>4.12</v>
      </c>
      <c r="BC38" s="8">
        <v>3.88</v>
      </c>
      <c r="BD38" t="b">
        <v>1</v>
      </c>
      <c r="BE38" t="s">
        <v>38</v>
      </c>
      <c r="BF38" t="s">
        <v>39</v>
      </c>
      <c r="BG38" t="s">
        <v>257</v>
      </c>
      <c r="BH38" t="s">
        <v>33</v>
      </c>
      <c r="BI38" t="s">
        <v>38</v>
      </c>
      <c r="BJ38" t="b">
        <v>0</v>
      </c>
      <c r="BK38" t="s">
        <v>42</v>
      </c>
      <c r="BL38">
        <v>24</v>
      </c>
      <c r="BM38" t="s">
        <v>258</v>
      </c>
      <c r="BN38" s="5">
        <v>24</v>
      </c>
      <c r="BO38" t="s">
        <v>326</v>
      </c>
      <c r="BP38" t="s">
        <v>252</v>
      </c>
      <c r="BQ38" t="s">
        <v>252</v>
      </c>
      <c r="BR38" s="2">
        <v>3.88</v>
      </c>
      <c r="BS38" s="2">
        <v>0.58883172559420727</v>
      </c>
      <c r="BT38">
        <v>2</v>
      </c>
      <c r="BU38" s="2">
        <v>1.4695942988627981</v>
      </c>
      <c r="BV38" t="s">
        <v>33</v>
      </c>
      <c r="BW38" s="2">
        <v>29.484536082474225</v>
      </c>
      <c r="BX38" t="s">
        <v>33</v>
      </c>
      <c r="BY38" t="s">
        <v>33</v>
      </c>
      <c r="BZ38" t="s">
        <v>33</v>
      </c>
      <c r="CA38" t="s">
        <v>33</v>
      </c>
      <c r="CB38" t="s">
        <v>250</v>
      </c>
      <c r="CC38" t="s">
        <v>327</v>
      </c>
      <c r="CD38">
        <v>2021</v>
      </c>
      <c r="CE38" s="11" t="s">
        <v>328</v>
      </c>
      <c r="CF38" t="s">
        <v>262</v>
      </c>
      <c r="CG38" t="s">
        <v>329</v>
      </c>
    </row>
    <row r="39" spans="1:86">
      <c r="A39" t="s">
        <v>245</v>
      </c>
      <c r="B39" t="s">
        <v>246</v>
      </c>
      <c r="C39" t="s">
        <v>247</v>
      </c>
      <c r="D39" t="s">
        <v>248</v>
      </c>
      <c r="E39" t="s">
        <v>249</v>
      </c>
      <c r="F39" t="s">
        <v>250</v>
      </c>
      <c r="G39">
        <v>20</v>
      </c>
      <c r="H39">
        <v>25</v>
      </c>
      <c r="I39" t="b">
        <v>0</v>
      </c>
      <c r="J39" t="s">
        <v>33</v>
      </c>
      <c r="K39" t="s">
        <v>33</v>
      </c>
      <c r="L39">
        <v>38.4</v>
      </c>
      <c r="M39" s="7">
        <v>667</v>
      </c>
      <c r="N39" s="2" t="s">
        <v>33</v>
      </c>
      <c r="O39">
        <v>2</v>
      </c>
      <c r="P39" t="s">
        <v>33</v>
      </c>
      <c r="Q39" s="9">
        <v>4.9975012493753126E-3</v>
      </c>
      <c r="R39" t="s">
        <v>251</v>
      </c>
      <c r="S39">
        <v>2</v>
      </c>
      <c r="T39" s="5">
        <v>6</v>
      </c>
      <c r="U39">
        <v>2.92</v>
      </c>
      <c r="V39">
        <v>2.2999999999999998</v>
      </c>
      <c r="W39" t="s">
        <v>33</v>
      </c>
      <c r="X39" s="10">
        <v>1.2131888350367701E-2</v>
      </c>
      <c r="Y39" s="8" t="s">
        <v>33</v>
      </c>
      <c r="Z39" s="2">
        <v>2.4275908589085766</v>
      </c>
      <c r="AA39" t="s">
        <v>33</v>
      </c>
      <c r="AB39" s="8" t="s">
        <v>33</v>
      </c>
      <c r="AC39" t="s">
        <v>33</v>
      </c>
      <c r="AD39" s="7" t="s">
        <v>33</v>
      </c>
      <c r="AE39" t="s">
        <v>33</v>
      </c>
      <c r="AF39" t="s">
        <v>33</v>
      </c>
      <c r="AG39" s="2">
        <v>58.982400000000005</v>
      </c>
      <c r="AH39" s="8" t="s">
        <v>33</v>
      </c>
      <c r="AI39" t="s">
        <v>33</v>
      </c>
      <c r="AJ39" t="s">
        <v>33</v>
      </c>
      <c r="AK39">
        <v>40</v>
      </c>
      <c r="AL39" t="s">
        <v>33</v>
      </c>
      <c r="AM39" t="s">
        <v>33</v>
      </c>
      <c r="AN39" s="5">
        <v>1</v>
      </c>
      <c r="AO39" t="s">
        <v>252</v>
      </c>
      <c r="AP39">
        <v>1000</v>
      </c>
      <c r="AQ39" t="s">
        <v>253</v>
      </c>
      <c r="AR39" t="s">
        <v>254</v>
      </c>
      <c r="AS39" t="s">
        <v>169</v>
      </c>
      <c r="AV39" t="s">
        <v>255</v>
      </c>
      <c r="AW39" t="s">
        <v>256</v>
      </c>
      <c r="AX39" s="7">
        <v>6</v>
      </c>
      <c r="AY39" t="s">
        <v>33</v>
      </c>
      <c r="AZ39" t="s">
        <v>33</v>
      </c>
      <c r="BA39" s="2">
        <v>6.7403626894942441</v>
      </c>
      <c r="BB39" s="2">
        <v>4.1493626894942439</v>
      </c>
      <c r="BC39" s="8">
        <v>2.5910000000000002</v>
      </c>
      <c r="BD39" t="b">
        <v>1</v>
      </c>
      <c r="BE39" t="s">
        <v>38</v>
      </c>
      <c r="BF39" t="s">
        <v>39</v>
      </c>
      <c r="BG39" t="s">
        <v>257</v>
      </c>
      <c r="BH39" t="s">
        <v>33</v>
      </c>
      <c r="BI39" t="s">
        <v>38</v>
      </c>
      <c r="BJ39" s="2" t="b">
        <v>0</v>
      </c>
      <c r="BK39" t="s">
        <v>42</v>
      </c>
      <c r="BL39">
        <v>15</v>
      </c>
      <c r="BM39" t="s">
        <v>258</v>
      </c>
      <c r="BN39" s="5">
        <v>240</v>
      </c>
      <c r="BO39" t="s">
        <v>259</v>
      </c>
      <c r="BP39" t="s">
        <v>252</v>
      </c>
      <c r="BQ39" t="s">
        <v>252</v>
      </c>
      <c r="BR39" s="2">
        <v>2.5910000000000002</v>
      </c>
      <c r="BS39" s="2">
        <v>0.41346741298582484</v>
      </c>
      <c r="BT39">
        <v>2</v>
      </c>
      <c r="BU39" s="2">
        <v>1.3572550270771992</v>
      </c>
      <c r="BV39" t="s">
        <v>33</v>
      </c>
      <c r="BW39" s="2">
        <v>22.764338093400234</v>
      </c>
      <c r="BX39" t="s">
        <v>33</v>
      </c>
      <c r="BY39" t="s">
        <v>33</v>
      </c>
      <c r="BZ39" t="s">
        <v>33</v>
      </c>
      <c r="CA39" t="s">
        <v>33</v>
      </c>
      <c r="CB39" t="s">
        <v>250</v>
      </c>
      <c r="CC39" t="s">
        <v>260</v>
      </c>
      <c r="CD39">
        <v>2008</v>
      </c>
      <c r="CE39" t="s">
        <v>261</v>
      </c>
      <c r="CF39" t="s">
        <v>262</v>
      </c>
      <c r="CG39" t="s">
        <v>33</v>
      </c>
      <c r="CH39" t="s">
        <v>33</v>
      </c>
    </row>
    <row r="40" spans="1:86">
      <c r="A40" t="s">
        <v>321</v>
      </c>
      <c r="B40" t="s">
        <v>246</v>
      </c>
      <c r="C40" t="s">
        <v>247</v>
      </c>
      <c r="D40" t="s">
        <v>322</v>
      </c>
      <c r="E40" t="s">
        <v>249</v>
      </c>
      <c r="F40" t="s">
        <v>250</v>
      </c>
      <c r="G40">
        <v>4</v>
      </c>
      <c r="H40">
        <v>30</v>
      </c>
      <c r="I40" t="b">
        <v>0</v>
      </c>
      <c r="J40" t="s">
        <v>33</v>
      </c>
      <c r="K40" t="s">
        <v>33</v>
      </c>
      <c r="L40">
        <v>40</v>
      </c>
      <c r="M40" s="7">
        <v>1000</v>
      </c>
      <c r="N40" s="2">
        <v>1151.794348616987</v>
      </c>
      <c r="O40">
        <v>8</v>
      </c>
      <c r="P40" t="s">
        <v>33</v>
      </c>
      <c r="Q40">
        <v>1.2499999999999998E-3</v>
      </c>
      <c r="R40" t="s">
        <v>251</v>
      </c>
      <c r="S40">
        <v>1</v>
      </c>
      <c r="T40" s="5">
        <v>1</v>
      </c>
      <c r="U40">
        <v>4.7</v>
      </c>
      <c r="V40">
        <v>3.5</v>
      </c>
      <c r="W40" t="s">
        <v>33</v>
      </c>
      <c r="X40" s="9">
        <v>4.5219299257608099E-2</v>
      </c>
      <c r="Y40" s="8">
        <v>41.666666666666664</v>
      </c>
      <c r="Z40" s="2">
        <v>36.175439406086483</v>
      </c>
      <c r="AA40" t="s">
        <v>33</v>
      </c>
      <c r="AB40" s="8">
        <v>1.25</v>
      </c>
      <c r="AC40" t="s">
        <v>33</v>
      </c>
      <c r="AD40" s="7">
        <v>1.25</v>
      </c>
      <c r="AE40" t="s">
        <v>33</v>
      </c>
      <c r="AF40" t="s">
        <v>33</v>
      </c>
      <c r="AG40">
        <v>87.999999999999986</v>
      </c>
      <c r="AH40" t="s">
        <v>33</v>
      </c>
      <c r="AI40" t="s">
        <v>33</v>
      </c>
      <c r="AJ40" t="s">
        <v>33</v>
      </c>
      <c r="AK40">
        <v>10</v>
      </c>
      <c r="AL40" t="s">
        <v>33</v>
      </c>
      <c r="AM40" t="s">
        <v>33</v>
      </c>
      <c r="AN40" s="5">
        <v>1</v>
      </c>
      <c r="AO40" t="s">
        <v>252</v>
      </c>
      <c r="AP40">
        <v>5500</v>
      </c>
      <c r="AQ40" t="s">
        <v>323</v>
      </c>
      <c r="AR40" t="s">
        <v>324</v>
      </c>
      <c r="AS40" t="s">
        <v>169</v>
      </c>
      <c r="AV40" t="s">
        <v>255</v>
      </c>
      <c r="AW40" t="s">
        <v>325</v>
      </c>
      <c r="AX40" s="2">
        <v>6.5649999999999995</v>
      </c>
      <c r="AY40" t="s">
        <v>33</v>
      </c>
      <c r="AZ40" t="s">
        <v>33</v>
      </c>
      <c r="BA40">
        <v>8</v>
      </c>
      <c r="BB40" s="2">
        <v>4.1500000000000004</v>
      </c>
      <c r="BC40" s="8">
        <v>3.85</v>
      </c>
      <c r="BD40" t="b">
        <v>1</v>
      </c>
      <c r="BE40" t="s">
        <v>38</v>
      </c>
      <c r="BF40" t="s">
        <v>39</v>
      </c>
      <c r="BG40" t="s">
        <v>257</v>
      </c>
      <c r="BH40" t="s">
        <v>33</v>
      </c>
      <c r="BI40" t="s">
        <v>38</v>
      </c>
      <c r="BJ40" t="b">
        <v>0</v>
      </c>
      <c r="BK40" t="s">
        <v>42</v>
      </c>
      <c r="BL40">
        <v>24</v>
      </c>
      <c r="BM40" t="s">
        <v>258</v>
      </c>
      <c r="BN40" s="5">
        <v>24</v>
      </c>
      <c r="BO40" t="s">
        <v>326</v>
      </c>
      <c r="BP40" t="s">
        <v>252</v>
      </c>
      <c r="BQ40" t="s">
        <v>252</v>
      </c>
      <c r="BR40" s="2">
        <v>3.85</v>
      </c>
      <c r="BS40" s="2">
        <v>0.5854607295085007</v>
      </c>
      <c r="BT40">
        <v>2</v>
      </c>
      <c r="BU40" s="2">
        <v>1.3590219426416679</v>
      </c>
      <c r="BV40" t="s">
        <v>33</v>
      </c>
      <c r="BW40" s="2">
        <v>22.857142857142854</v>
      </c>
      <c r="BX40" t="s">
        <v>33</v>
      </c>
      <c r="BY40" t="s">
        <v>33</v>
      </c>
      <c r="BZ40" t="s">
        <v>33</v>
      </c>
      <c r="CA40" t="s">
        <v>33</v>
      </c>
      <c r="CB40" t="s">
        <v>250</v>
      </c>
      <c r="CC40" t="s">
        <v>327</v>
      </c>
      <c r="CD40">
        <v>2021</v>
      </c>
      <c r="CE40" s="11" t="s">
        <v>328</v>
      </c>
      <c r="CF40" t="s">
        <v>262</v>
      </c>
      <c r="CG40" t="s">
        <v>329</v>
      </c>
    </row>
    <row r="41" spans="1:86">
      <c r="A41" t="s">
        <v>300</v>
      </c>
      <c r="B41" t="s">
        <v>301</v>
      </c>
      <c r="C41" t="s">
        <v>247</v>
      </c>
      <c r="D41" t="s">
        <v>302</v>
      </c>
      <c r="E41" t="s">
        <v>249</v>
      </c>
      <c r="F41" t="s">
        <v>250</v>
      </c>
      <c r="G41">
        <v>20</v>
      </c>
      <c r="H41">
        <v>42.5</v>
      </c>
      <c r="I41" t="b">
        <v>1</v>
      </c>
      <c r="J41" t="s">
        <v>33</v>
      </c>
      <c r="K41" t="s">
        <v>33</v>
      </c>
      <c r="L41">
        <v>20</v>
      </c>
      <c r="M41" s="7">
        <v>47</v>
      </c>
      <c r="N41" s="2">
        <v>46.759259259259245</v>
      </c>
      <c r="O41">
        <v>5</v>
      </c>
      <c r="P41">
        <v>0.43</v>
      </c>
      <c r="Q41" s="9">
        <v>0.43200000000000011</v>
      </c>
      <c r="R41" t="s">
        <v>251</v>
      </c>
      <c r="S41" t="s">
        <v>303</v>
      </c>
      <c r="T41" s="5">
        <v>1</v>
      </c>
      <c r="U41">
        <v>4</v>
      </c>
      <c r="V41" t="s">
        <v>33</v>
      </c>
      <c r="W41">
        <v>0.60000000000000009</v>
      </c>
      <c r="X41" s="10">
        <v>0.60000000000000009</v>
      </c>
      <c r="Y41" s="8">
        <v>1.3888888888888888</v>
      </c>
      <c r="Z41" s="2">
        <v>1.3960396039603959</v>
      </c>
      <c r="AA41" t="s">
        <v>33</v>
      </c>
      <c r="AB41" s="7">
        <v>20.304000000000002</v>
      </c>
      <c r="AC41" s="7">
        <v>20.21</v>
      </c>
      <c r="AD41" s="7">
        <v>20.304000000000002</v>
      </c>
      <c r="AE41">
        <v>136</v>
      </c>
      <c r="AF41" t="s">
        <v>33</v>
      </c>
      <c r="AG41" s="2">
        <v>81.216000000000022</v>
      </c>
      <c r="AH41" s="8" t="s">
        <v>33</v>
      </c>
      <c r="AI41" t="s">
        <v>33</v>
      </c>
      <c r="AJ41" t="s">
        <v>33</v>
      </c>
      <c r="AK41">
        <v>101</v>
      </c>
      <c r="AL41" s="7">
        <v>101.05</v>
      </c>
      <c r="AM41" s="7">
        <v>101.05</v>
      </c>
      <c r="AN41">
        <v>1</v>
      </c>
      <c r="AO41" s="5" t="s">
        <v>252</v>
      </c>
      <c r="AP41">
        <v>2000</v>
      </c>
      <c r="AQ41" t="s">
        <v>304</v>
      </c>
      <c r="AR41" t="s">
        <v>294</v>
      </c>
      <c r="AS41" t="s">
        <v>169</v>
      </c>
      <c r="AV41" t="s">
        <v>295</v>
      </c>
      <c r="AW41" t="s">
        <v>295</v>
      </c>
      <c r="AX41">
        <v>7</v>
      </c>
      <c r="AY41" t="s">
        <v>33</v>
      </c>
      <c r="AZ41" t="s">
        <v>33</v>
      </c>
      <c r="BA41" s="8">
        <v>8.7403626894942441</v>
      </c>
      <c r="BB41" s="2">
        <v>4.152362689494244</v>
      </c>
      <c r="BC41" s="8">
        <v>4.5880000000000001</v>
      </c>
      <c r="BD41" t="b">
        <v>1</v>
      </c>
      <c r="BE41" t="s">
        <v>38</v>
      </c>
      <c r="BF41" t="s">
        <v>39</v>
      </c>
      <c r="BG41" t="s">
        <v>305</v>
      </c>
      <c r="BH41" t="s">
        <v>33</v>
      </c>
      <c r="BI41" t="s">
        <v>38</v>
      </c>
      <c r="BJ41" s="2" t="b">
        <v>0</v>
      </c>
      <c r="BK41" t="s">
        <v>42</v>
      </c>
      <c r="BL41">
        <v>24</v>
      </c>
      <c r="BM41" t="s">
        <v>258</v>
      </c>
      <c r="BN41">
        <v>24</v>
      </c>
      <c r="BO41" t="s">
        <v>269</v>
      </c>
      <c r="BP41" t="s">
        <v>252</v>
      </c>
      <c r="BQ41" t="s">
        <v>252</v>
      </c>
      <c r="BR41" s="2">
        <v>4.5880000000000001</v>
      </c>
      <c r="BS41" s="2">
        <v>0.66162340922923002</v>
      </c>
      <c r="BT41">
        <v>2</v>
      </c>
      <c r="BU41" s="2">
        <v>1.2480181868493621</v>
      </c>
      <c r="BV41" t="s">
        <v>33</v>
      </c>
      <c r="BW41" s="2">
        <v>17.701830863121192</v>
      </c>
      <c r="BX41" t="s">
        <v>33</v>
      </c>
      <c r="BY41" t="s">
        <v>33</v>
      </c>
      <c r="BZ41" t="s">
        <v>33</v>
      </c>
      <c r="CA41" t="s">
        <v>33</v>
      </c>
      <c r="CB41" t="s">
        <v>250</v>
      </c>
      <c r="CC41" t="s">
        <v>306</v>
      </c>
      <c r="CD41">
        <v>2024</v>
      </c>
      <c r="CE41" t="s">
        <v>307</v>
      </c>
      <c r="CF41" t="s">
        <v>262</v>
      </c>
      <c r="CG41" t="s">
        <v>308</v>
      </c>
    </row>
    <row r="42" spans="1:86">
      <c r="A42" t="s">
        <v>300</v>
      </c>
      <c r="B42" t="s">
        <v>301</v>
      </c>
      <c r="C42" t="s">
        <v>247</v>
      </c>
      <c r="D42" t="s">
        <v>302</v>
      </c>
      <c r="E42" t="s">
        <v>249</v>
      </c>
      <c r="F42" t="s">
        <v>250</v>
      </c>
      <c r="G42">
        <v>20</v>
      </c>
      <c r="H42">
        <v>64</v>
      </c>
      <c r="I42" t="b">
        <v>1</v>
      </c>
      <c r="J42" t="s">
        <v>33</v>
      </c>
      <c r="K42" t="s">
        <v>33</v>
      </c>
      <c r="L42">
        <v>20</v>
      </c>
      <c r="M42" s="7">
        <v>64</v>
      </c>
      <c r="N42" s="2">
        <v>63.657407407407391</v>
      </c>
      <c r="O42">
        <v>5</v>
      </c>
      <c r="P42">
        <v>0.43</v>
      </c>
      <c r="Q42" s="9">
        <v>0.43200000000000011</v>
      </c>
      <c r="R42" t="s">
        <v>251</v>
      </c>
      <c r="S42" t="s">
        <v>303</v>
      </c>
      <c r="T42" s="5">
        <v>1</v>
      </c>
      <c r="U42">
        <v>4</v>
      </c>
      <c r="V42" t="s">
        <v>33</v>
      </c>
      <c r="W42">
        <v>0.60000000000000009</v>
      </c>
      <c r="X42" s="10">
        <v>0.60000000000000009</v>
      </c>
      <c r="Y42" s="8">
        <v>1.3888888888888888</v>
      </c>
      <c r="Z42" s="2">
        <v>1.3963636363636365</v>
      </c>
      <c r="AA42" t="s">
        <v>33</v>
      </c>
      <c r="AB42" s="7">
        <v>27.648000000000007</v>
      </c>
      <c r="AC42" s="7">
        <v>27.52</v>
      </c>
      <c r="AD42" s="7">
        <v>27.648000000000007</v>
      </c>
      <c r="AE42">
        <v>184</v>
      </c>
      <c r="AF42" t="s">
        <v>33</v>
      </c>
      <c r="AG42" s="2">
        <v>110.59200000000003</v>
      </c>
      <c r="AH42" s="8" t="s">
        <v>33</v>
      </c>
      <c r="AI42" t="s">
        <v>33</v>
      </c>
      <c r="AJ42" t="s">
        <v>33</v>
      </c>
      <c r="AK42">
        <v>137.5</v>
      </c>
      <c r="AL42" s="7">
        <v>137.6</v>
      </c>
      <c r="AM42" s="7">
        <v>137.6</v>
      </c>
      <c r="AN42">
        <v>1</v>
      </c>
      <c r="AO42" s="5" t="s">
        <v>252</v>
      </c>
      <c r="AP42">
        <v>2000</v>
      </c>
      <c r="AQ42" t="s">
        <v>304</v>
      </c>
      <c r="AR42" t="s">
        <v>294</v>
      </c>
      <c r="AS42" t="s">
        <v>169</v>
      </c>
      <c r="AV42" t="s">
        <v>295</v>
      </c>
      <c r="AW42" t="s">
        <v>295</v>
      </c>
      <c r="AX42">
        <v>7</v>
      </c>
      <c r="AY42" t="s">
        <v>33</v>
      </c>
      <c r="AZ42" t="s">
        <v>33</v>
      </c>
      <c r="BA42" s="8">
        <v>8.7403626894942441</v>
      </c>
      <c r="BB42" s="2">
        <v>4.152362689494244</v>
      </c>
      <c r="BC42" s="8">
        <v>4.5880000000000001</v>
      </c>
      <c r="BD42" t="b">
        <v>1</v>
      </c>
      <c r="BE42" t="s">
        <v>38</v>
      </c>
      <c r="BF42" t="s">
        <v>39</v>
      </c>
      <c r="BG42" t="s">
        <v>330</v>
      </c>
      <c r="BH42" t="s">
        <v>33</v>
      </c>
      <c r="BI42" t="s">
        <v>38</v>
      </c>
      <c r="BJ42" s="2" t="b">
        <v>0</v>
      </c>
      <c r="BK42" t="s">
        <v>42</v>
      </c>
      <c r="BL42">
        <v>24</v>
      </c>
      <c r="BM42" t="s">
        <v>258</v>
      </c>
      <c r="BN42">
        <v>24</v>
      </c>
      <c r="BO42" t="s">
        <v>269</v>
      </c>
      <c r="BP42" t="s">
        <v>252</v>
      </c>
      <c r="BQ42" t="s">
        <v>252</v>
      </c>
      <c r="BR42" s="2">
        <v>4.5880000000000001</v>
      </c>
      <c r="BS42" s="2">
        <v>0.66162340922923002</v>
      </c>
      <c r="BT42">
        <v>2</v>
      </c>
      <c r="BU42" s="2">
        <v>1.3821003028975316</v>
      </c>
      <c r="BV42" t="s">
        <v>33</v>
      </c>
      <c r="BW42" s="2">
        <v>24.104620749782047</v>
      </c>
      <c r="BX42" t="s">
        <v>33</v>
      </c>
      <c r="BY42" t="s">
        <v>33</v>
      </c>
      <c r="BZ42" t="s">
        <v>33</v>
      </c>
      <c r="CA42" t="s">
        <v>33</v>
      </c>
      <c r="CB42" t="s">
        <v>250</v>
      </c>
      <c r="CC42" t="s">
        <v>306</v>
      </c>
      <c r="CD42">
        <v>2024</v>
      </c>
      <c r="CE42" t="s">
        <v>307</v>
      </c>
      <c r="CF42" t="s">
        <v>262</v>
      </c>
      <c r="CG42" t="s">
        <v>308</v>
      </c>
    </row>
    <row r="43" spans="1:86">
      <c r="A43" t="s">
        <v>309</v>
      </c>
      <c r="B43" t="s">
        <v>246</v>
      </c>
      <c r="C43" t="s">
        <v>277</v>
      </c>
      <c r="D43" t="s">
        <v>310</v>
      </c>
      <c r="E43" t="s">
        <v>249</v>
      </c>
      <c r="F43" t="s">
        <v>250</v>
      </c>
      <c r="G43">
        <v>40</v>
      </c>
      <c r="H43">
        <v>50.2</v>
      </c>
      <c r="I43" t="b">
        <v>0</v>
      </c>
      <c r="J43" t="s">
        <v>33</v>
      </c>
      <c r="K43" t="s">
        <v>33</v>
      </c>
      <c r="L43">
        <v>24</v>
      </c>
      <c r="M43" s="7">
        <v>120</v>
      </c>
      <c r="N43" s="2">
        <v>601.6705606695582</v>
      </c>
      <c r="O43">
        <v>3</v>
      </c>
      <c r="P43" t="s">
        <v>33</v>
      </c>
      <c r="Q43" s="9">
        <v>0.19166666666666665</v>
      </c>
      <c r="R43" t="s">
        <v>251</v>
      </c>
      <c r="S43">
        <v>1</v>
      </c>
      <c r="T43" s="5">
        <v>4</v>
      </c>
      <c r="U43">
        <v>3</v>
      </c>
      <c r="V43">
        <v>2.6</v>
      </c>
      <c r="W43">
        <v>1.5900000000000001E-2</v>
      </c>
      <c r="X43" s="9">
        <v>1.5927874753700257E-2</v>
      </c>
      <c r="Y43" s="8">
        <v>0.41666666666666669</v>
      </c>
      <c r="Z43" s="2">
        <v>8.3101955236697E-2</v>
      </c>
      <c r="AA43" t="s">
        <v>33</v>
      </c>
      <c r="AB43" s="8">
        <v>22.999999999999996</v>
      </c>
      <c r="AC43" t="s">
        <v>33</v>
      </c>
      <c r="AD43" s="7">
        <v>91.999999999999986</v>
      </c>
      <c r="AE43" t="s">
        <v>33</v>
      </c>
      <c r="AF43" t="s">
        <v>33</v>
      </c>
      <c r="AG43" s="2">
        <v>146.25791999999998</v>
      </c>
      <c r="AH43" t="s">
        <v>33</v>
      </c>
      <c r="AI43" t="s">
        <v>33</v>
      </c>
      <c r="AJ43" t="s">
        <v>33</v>
      </c>
      <c r="AK43">
        <v>276</v>
      </c>
      <c r="AL43" t="s">
        <v>33</v>
      </c>
      <c r="AM43" t="s">
        <v>33</v>
      </c>
      <c r="AN43" s="5">
        <v>1</v>
      </c>
      <c r="AO43" t="s">
        <v>252</v>
      </c>
      <c r="AP43">
        <v>920</v>
      </c>
      <c r="AQ43" t="s">
        <v>285</v>
      </c>
      <c r="AR43" t="s">
        <v>265</v>
      </c>
      <c r="AS43" t="s">
        <v>169</v>
      </c>
      <c r="AT43" t="s">
        <v>165</v>
      </c>
      <c r="AV43" t="s">
        <v>255</v>
      </c>
      <c r="AW43" t="s">
        <v>286</v>
      </c>
      <c r="AX43">
        <v>5.92</v>
      </c>
      <c r="AY43" t="s">
        <v>33</v>
      </c>
      <c r="AZ43" t="s">
        <v>33</v>
      </c>
      <c r="BA43" s="8">
        <v>6.1461280356782382</v>
      </c>
      <c r="BB43" s="2">
        <v>4.1861280356782382</v>
      </c>
      <c r="BC43" s="8">
        <v>1.96</v>
      </c>
      <c r="BD43" t="b">
        <v>1</v>
      </c>
      <c r="BE43" t="s">
        <v>38</v>
      </c>
      <c r="BF43" t="s">
        <v>39</v>
      </c>
      <c r="BG43" t="s">
        <v>311</v>
      </c>
      <c r="BH43" t="s">
        <v>33</v>
      </c>
      <c r="BI43" t="s">
        <v>38</v>
      </c>
      <c r="BJ43" t="b">
        <v>0</v>
      </c>
      <c r="BK43" t="s">
        <v>42</v>
      </c>
      <c r="BL43">
        <v>20</v>
      </c>
      <c r="BM43" t="s">
        <v>258</v>
      </c>
      <c r="BN43" s="5">
        <v>20</v>
      </c>
      <c r="BO43" t="s">
        <v>312</v>
      </c>
      <c r="BP43" t="s">
        <v>252</v>
      </c>
      <c r="BQ43" t="s">
        <v>252</v>
      </c>
      <c r="BR43" s="2">
        <v>1.96</v>
      </c>
      <c r="BS43" s="2">
        <v>0.29225607135647602</v>
      </c>
      <c r="BT43">
        <v>2</v>
      </c>
      <c r="BU43" s="2">
        <v>1.872863321477509</v>
      </c>
      <c r="BV43" t="s">
        <v>33</v>
      </c>
      <c r="BW43" s="2">
        <v>74.621387755102035</v>
      </c>
      <c r="BX43" t="s">
        <v>33</v>
      </c>
      <c r="BY43" t="s">
        <v>33</v>
      </c>
      <c r="BZ43" t="s">
        <v>33</v>
      </c>
      <c r="CA43" t="s">
        <v>33</v>
      </c>
      <c r="CB43" t="s">
        <v>250</v>
      </c>
      <c r="CC43" t="s">
        <v>289</v>
      </c>
      <c r="CD43">
        <v>2014</v>
      </c>
      <c r="CE43" s="11" t="s">
        <v>313</v>
      </c>
      <c r="CF43" t="s">
        <v>262</v>
      </c>
      <c r="CG43" t="s">
        <v>33</v>
      </c>
      <c r="CH43" t="s">
        <v>33</v>
      </c>
    </row>
    <row r="44" spans="1:86">
      <c r="A44" t="s">
        <v>300</v>
      </c>
      <c r="B44" t="s">
        <v>301</v>
      </c>
      <c r="C44" t="s">
        <v>247</v>
      </c>
      <c r="D44" t="s">
        <v>302</v>
      </c>
      <c r="E44" t="s">
        <v>249</v>
      </c>
      <c r="F44" t="s">
        <v>250</v>
      </c>
      <c r="G44">
        <v>20</v>
      </c>
      <c r="H44">
        <v>64</v>
      </c>
      <c r="I44" t="b">
        <v>1</v>
      </c>
      <c r="J44" t="s">
        <v>33</v>
      </c>
      <c r="K44" t="s">
        <v>33</v>
      </c>
      <c r="L44">
        <v>20</v>
      </c>
      <c r="M44" s="7">
        <v>64</v>
      </c>
      <c r="N44" s="2">
        <v>63.657407407407391</v>
      </c>
      <c r="O44">
        <v>5</v>
      </c>
      <c r="P44">
        <v>0.43</v>
      </c>
      <c r="Q44" s="9">
        <v>0.43200000000000011</v>
      </c>
      <c r="R44" t="s">
        <v>251</v>
      </c>
      <c r="S44" t="s">
        <v>303</v>
      </c>
      <c r="T44" s="5">
        <v>1</v>
      </c>
      <c r="U44">
        <v>4</v>
      </c>
      <c r="V44" t="s">
        <v>33</v>
      </c>
      <c r="W44">
        <v>0.60000000000000009</v>
      </c>
      <c r="X44" s="10">
        <v>0.60000000000000009</v>
      </c>
      <c r="Y44" s="8">
        <v>1.3888888888888888</v>
      </c>
      <c r="Z44" s="2">
        <v>1.3963636363636365</v>
      </c>
      <c r="AA44" t="s">
        <v>33</v>
      </c>
      <c r="AB44" s="7">
        <v>27.648000000000007</v>
      </c>
      <c r="AC44" s="7">
        <v>27.52</v>
      </c>
      <c r="AD44" s="7">
        <v>27.648000000000007</v>
      </c>
      <c r="AE44">
        <v>184</v>
      </c>
      <c r="AF44" t="s">
        <v>33</v>
      </c>
      <c r="AG44" s="2">
        <v>110.59200000000003</v>
      </c>
      <c r="AH44" s="8" t="s">
        <v>33</v>
      </c>
      <c r="AI44" t="s">
        <v>33</v>
      </c>
      <c r="AJ44" t="s">
        <v>33</v>
      </c>
      <c r="AK44">
        <v>137.5</v>
      </c>
      <c r="AL44" s="7">
        <v>137.6</v>
      </c>
      <c r="AM44" s="7">
        <v>137.6</v>
      </c>
      <c r="AN44">
        <v>1</v>
      </c>
      <c r="AO44" s="5" t="s">
        <v>252</v>
      </c>
      <c r="AP44">
        <v>2000</v>
      </c>
      <c r="AQ44" t="s">
        <v>304</v>
      </c>
      <c r="AR44" t="s">
        <v>294</v>
      </c>
      <c r="AS44" t="s">
        <v>169</v>
      </c>
      <c r="AV44" t="s">
        <v>295</v>
      </c>
      <c r="AW44" t="s">
        <v>295</v>
      </c>
      <c r="AX44">
        <v>7</v>
      </c>
      <c r="AY44" t="s">
        <v>33</v>
      </c>
      <c r="AZ44" t="s">
        <v>33</v>
      </c>
      <c r="BA44" s="8">
        <v>8.7403626894942441</v>
      </c>
      <c r="BB44" s="2">
        <v>4.2093626894942444</v>
      </c>
      <c r="BC44" s="8">
        <v>4.5309999999999997</v>
      </c>
      <c r="BD44" t="b">
        <v>1</v>
      </c>
      <c r="BE44" t="s">
        <v>38</v>
      </c>
      <c r="BF44" t="s">
        <v>39</v>
      </c>
      <c r="BG44" t="s">
        <v>331</v>
      </c>
      <c r="BH44" t="s">
        <v>33</v>
      </c>
      <c r="BI44" t="s">
        <v>38</v>
      </c>
      <c r="BJ44" s="2" t="b">
        <v>0</v>
      </c>
      <c r="BK44" t="s">
        <v>42</v>
      </c>
      <c r="BL44">
        <v>24</v>
      </c>
      <c r="BM44" t="s">
        <v>258</v>
      </c>
      <c r="BN44">
        <v>24</v>
      </c>
      <c r="BO44" t="s">
        <v>269</v>
      </c>
      <c r="BP44" t="s">
        <v>252</v>
      </c>
      <c r="BQ44" t="s">
        <v>252</v>
      </c>
      <c r="BR44" s="2">
        <v>4.5309999999999997</v>
      </c>
      <c r="BS44" s="2">
        <v>0.65619406217918574</v>
      </c>
      <c r="BT44">
        <v>2</v>
      </c>
      <c r="BU44" s="2">
        <v>1.387529649947576</v>
      </c>
      <c r="BV44" t="s">
        <v>33</v>
      </c>
      <c r="BW44" s="2">
        <v>24.407856985212984</v>
      </c>
      <c r="BX44" t="s">
        <v>33</v>
      </c>
      <c r="BY44" t="s">
        <v>33</v>
      </c>
      <c r="BZ44" t="s">
        <v>33</v>
      </c>
      <c r="CA44" t="s">
        <v>33</v>
      </c>
      <c r="CB44" t="s">
        <v>250</v>
      </c>
      <c r="CC44" t="s">
        <v>306</v>
      </c>
      <c r="CD44">
        <v>2024</v>
      </c>
      <c r="CE44" t="s">
        <v>307</v>
      </c>
      <c r="CF44" t="s">
        <v>262</v>
      </c>
      <c r="CG44" t="s">
        <v>308</v>
      </c>
    </row>
    <row r="45" spans="1:86">
      <c r="A45" t="s">
        <v>321</v>
      </c>
      <c r="B45" t="s">
        <v>246</v>
      </c>
      <c r="C45" t="s">
        <v>247</v>
      </c>
      <c r="D45" t="s">
        <v>322</v>
      </c>
      <c r="E45" t="s">
        <v>249</v>
      </c>
      <c r="F45" t="s">
        <v>250</v>
      </c>
      <c r="G45">
        <v>4</v>
      </c>
      <c r="H45">
        <v>30</v>
      </c>
      <c r="I45" t="b">
        <v>0</v>
      </c>
      <c r="J45" t="s">
        <v>33</v>
      </c>
      <c r="K45" t="s">
        <v>33</v>
      </c>
      <c r="L45">
        <v>40</v>
      </c>
      <c r="M45" s="7">
        <v>1000</v>
      </c>
      <c r="N45" s="2">
        <v>806.25604403189095</v>
      </c>
      <c r="O45">
        <v>8</v>
      </c>
      <c r="P45" t="s">
        <v>33</v>
      </c>
      <c r="Q45" s="9">
        <v>8.7500000000000002E-4</v>
      </c>
      <c r="R45" t="s">
        <v>251</v>
      </c>
      <c r="S45">
        <v>1</v>
      </c>
      <c r="T45" s="5">
        <v>1</v>
      </c>
      <c r="U45">
        <v>4.7</v>
      </c>
      <c r="V45">
        <v>3.5</v>
      </c>
      <c r="W45" t="s">
        <v>33</v>
      </c>
      <c r="X45" s="9">
        <v>4.5219299257608099E-2</v>
      </c>
      <c r="Y45" s="8">
        <v>41.666666666666664</v>
      </c>
      <c r="Z45" s="2">
        <v>51.679199151552112</v>
      </c>
      <c r="AA45" t="s">
        <v>33</v>
      </c>
      <c r="AB45" s="8">
        <v>0.875</v>
      </c>
      <c r="AC45" t="s">
        <v>33</v>
      </c>
      <c r="AD45" s="7">
        <v>0.875</v>
      </c>
      <c r="AE45" t="s">
        <v>33</v>
      </c>
      <c r="AF45" t="s">
        <v>33</v>
      </c>
      <c r="AG45">
        <v>61.6</v>
      </c>
      <c r="AH45" t="s">
        <v>33</v>
      </c>
      <c r="AI45" t="s">
        <v>33</v>
      </c>
      <c r="AJ45" t="s">
        <v>33</v>
      </c>
      <c r="AK45">
        <v>7</v>
      </c>
      <c r="AL45" t="s">
        <v>33</v>
      </c>
      <c r="AM45" t="s">
        <v>33</v>
      </c>
      <c r="AN45" s="5">
        <v>1</v>
      </c>
      <c r="AO45" t="s">
        <v>252</v>
      </c>
      <c r="AP45">
        <v>5500</v>
      </c>
      <c r="AQ45" t="s">
        <v>323</v>
      </c>
      <c r="AR45" t="s">
        <v>324</v>
      </c>
      <c r="AS45" t="s">
        <v>169</v>
      </c>
      <c r="AV45" t="s">
        <v>255</v>
      </c>
      <c r="AW45" t="s">
        <v>325</v>
      </c>
      <c r="AX45" s="2">
        <v>6.5649999999999995</v>
      </c>
      <c r="AY45" t="s">
        <v>33</v>
      </c>
      <c r="AZ45" t="s">
        <v>33</v>
      </c>
      <c r="BA45">
        <v>8</v>
      </c>
      <c r="BB45" s="2">
        <v>4.21</v>
      </c>
      <c r="BC45" s="8">
        <v>3.79</v>
      </c>
      <c r="BD45" t="b">
        <v>1</v>
      </c>
      <c r="BE45" t="s">
        <v>38</v>
      </c>
      <c r="BF45" t="s">
        <v>39</v>
      </c>
      <c r="BG45" t="s">
        <v>257</v>
      </c>
      <c r="BH45" t="s">
        <v>33</v>
      </c>
      <c r="BI45" t="s">
        <v>38</v>
      </c>
      <c r="BJ45" t="b">
        <v>0</v>
      </c>
      <c r="BK45" t="s">
        <v>42</v>
      </c>
      <c r="BL45">
        <v>24</v>
      </c>
      <c r="BM45" t="s">
        <v>258</v>
      </c>
      <c r="BN45" s="5">
        <v>24</v>
      </c>
      <c r="BO45" t="s">
        <v>326</v>
      </c>
      <c r="BP45" t="s">
        <v>252</v>
      </c>
      <c r="BQ45" t="s">
        <v>252</v>
      </c>
      <c r="BR45" s="2">
        <v>3.79</v>
      </c>
      <c r="BS45" s="2">
        <v>0.57863920996807239</v>
      </c>
      <c r="BT45">
        <v>2</v>
      </c>
      <c r="BU45" s="2">
        <v>1.2109415021963532</v>
      </c>
      <c r="BV45" t="s">
        <v>33</v>
      </c>
      <c r="BW45" s="2">
        <v>16.253298153034301</v>
      </c>
      <c r="BX45" t="s">
        <v>33</v>
      </c>
      <c r="BY45" t="s">
        <v>33</v>
      </c>
      <c r="BZ45" t="s">
        <v>33</v>
      </c>
      <c r="CA45" t="s">
        <v>33</v>
      </c>
      <c r="CB45" t="s">
        <v>250</v>
      </c>
      <c r="CC45" t="s">
        <v>327</v>
      </c>
      <c r="CD45">
        <v>2021</v>
      </c>
      <c r="CE45" s="11" t="s">
        <v>328</v>
      </c>
      <c r="CF45" t="s">
        <v>262</v>
      </c>
      <c r="CG45" t="s">
        <v>329</v>
      </c>
    </row>
    <row r="46" spans="1:86">
      <c r="A46" t="s">
        <v>300</v>
      </c>
      <c r="B46" t="s">
        <v>301</v>
      </c>
      <c r="C46" t="s">
        <v>247</v>
      </c>
      <c r="D46" t="s">
        <v>302</v>
      </c>
      <c r="E46" t="s">
        <v>249</v>
      </c>
      <c r="F46" t="s">
        <v>250</v>
      </c>
      <c r="G46">
        <v>20</v>
      </c>
      <c r="H46">
        <v>42.5</v>
      </c>
      <c r="I46" t="b">
        <v>1</v>
      </c>
      <c r="J46" t="s">
        <v>33</v>
      </c>
      <c r="K46" t="s">
        <v>33</v>
      </c>
      <c r="L46">
        <v>20</v>
      </c>
      <c r="M46" s="7">
        <v>47</v>
      </c>
      <c r="N46" s="2">
        <v>46.759259259259245</v>
      </c>
      <c r="O46">
        <v>5</v>
      </c>
      <c r="P46">
        <v>0.43</v>
      </c>
      <c r="Q46" s="9">
        <v>0.43200000000000011</v>
      </c>
      <c r="R46" t="s">
        <v>251</v>
      </c>
      <c r="S46" t="s">
        <v>303</v>
      </c>
      <c r="T46" s="5">
        <v>1</v>
      </c>
      <c r="U46">
        <v>4</v>
      </c>
      <c r="V46" t="s">
        <v>33</v>
      </c>
      <c r="W46">
        <v>0.60000000000000009</v>
      </c>
      <c r="X46" s="10">
        <v>0.60000000000000009</v>
      </c>
      <c r="Y46" s="8">
        <v>1.3888888888888888</v>
      </c>
      <c r="Z46" s="2">
        <v>1.3960396039603959</v>
      </c>
      <c r="AA46" t="s">
        <v>33</v>
      </c>
      <c r="AB46" s="7">
        <v>20.304000000000002</v>
      </c>
      <c r="AC46" s="7">
        <v>20.21</v>
      </c>
      <c r="AD46" s="7">
        <v>20.304000000000002</v>
      </c>
      <c r="AE46">
        <v>136</v>
      </c>
      <c r="AF46" t="s">
        <v>33</v>
      </c>
      <c r="AG46" s="2">
        <v>81.216000000000022</v>
      </c>
      <c r="AH46" s="8" t="s">
        <v>33</v>
      </c>
      <c r="AI46" t="s">
        <v>33</v>
      </c>
      <c r="AJ46" t="s">
        <v>33</v>
      </c>
      <c r="AK46">
        <v>101</v>
      </c>
      <c r="AL46" s="7">
        <v>101.05</v>
      </c>
      <c r="AM46" s="7">
        <v>101.05</v>
      </c>
      <c r="AN46">
        <v>1</v>
      </c>
      <c r="AO46" s="5" t="s">
        <v>252</v>
      </c>
      <c r="AP46">
        <v>2000</v>
      </c>
      <c r="AQ46" t="s">
        <v>304</v>
      </c>
      <c r="AR46" t="s">
        <v>294</v>
      </c>
      <c r="AS46" t="s">
        <v>169</v>
      </c>
      <c r="AV46" t="s">
        <v>295</v>
      </c>
      <c r="AW46" t="s">
        <v>295</v>
      </c>
      <c r="AX46">
        <v>7</v>
      </c>
      <c r="AY46" t="s">
        <v>33</v>
      </c>
      <c r="AZ46" t="s">
        <v>33</v>
      </c>
      <c r="BA46" s="8">
        <v>8.7403626894942441</v>
      </c>
      <c r="BB46" s="2">
        <v>4.2323626894942441</v>
      </c>
      <c r="BC46" s="8">
        <v>4.508</v>
      </c>
      <c r="BD46" t="b">
        <v>1</v>
      </c>
      <c r="BE46" t="s">
        <v>38</v>
      </c>
      <c r="BF46" t="s">
        <v>39</v>
      </c>
      <c r="BG46" t="s">
        <v>314</v>
      </c>
      <c r="BH46" t="s">
        <v>33</v>
      </c>
      <c r="BI46" t="s">
        <v>38</v>
      </c>
      <c r="BJ46" s="2" t="b">
        <v>0</v>
      </c>
      <c r="BK46" t="s">
        <v>42</v>
      </c>
      <c r="BL46">
        <v>24</v>
      </c>
      <c r="BM46" t="s">
        <v>258</v>
      </c>
      <c r="BN46">
        <v>24</v>
      </c>
      <c r="BO46" t="s">
        <v>269</v>
      </c>
      <c r="BP46" t="s">
        <v>252</v>
      </c>
      <c r="BQ46" t="s">
        <v>252</v>
      </c>
      <c r="BR46" s="2">
        <v>4.508</v>
      </c>
      <c r="BS46" s="2">
        <v>0.65398390737406897</v>
      </c>
      <c r="BT46">
        <v>2</v>
      </c>
      <c r="BU46" s="2">
        <v>1.2556576887045232</v>
      </c>
      <c r="BV46" t="s">
        <v>33</v>
      </c>
      <c r="BW46" s="2">
        <v>18.015971606033723</v>
      </c>
      <c r="BX46" t="s">
        <v>33</v>
      </c>
      <c r="BY46" t="s">
        <v>33</v>
      </c>
      <c r="BZ46" t="s">
        <v>33</v>
      </c>
      <c r="CA46" t="s">
        <v>33</v>
      </c>
      <c r="CB46" t="s">
        <v>250</v>
      </c>
      <c r="CC46" t="s">
        <v>306</v>
      </c>
      <c r="CD46">
        <v>2024</v>
      </c>
      <c r="CE46" t="s">
        <v>307</v>
      </c>
      <c r="CF46" t="s">
        <v>262</v>
      </c>
      <c r="CG46" t="s">
        <v>308</v>
      </c>
    </row>
    <row r="47" spans="1:86">
      <c r="A47" t="s">
        <v>321</v>
      </c>
      <c r="B47" t="s">
        <v>246</v>
      </c>
      <c r="C47" t="s">
        <v>247</v>
      </c>
      <c r="D47" t="s">
        <v>322</v>
      </c>
      <c r="E47" t="s">
        <v>249</v>
      </c>
      <c r="F47" t="s">
        <v>250</v>
      </c>
      <c r="G47">
        <v>4</v>
      </c>
      <c r="H47">
        <v>30</v>
      </c>
      <c r="I47" t="b">
        <v>0</v>
      </c>
      <c r="J47" t="s">
        <v>33</v>
      </c>
      <c r="K47" t="s">
        <v>33</v>
      </c>
      <c r="L47">
        <v>40</v>
      </c>
      <c r="M47" s="7">
        <v>1000</v>
      </c>
      <c r="N47" s="2">
        <v>575.8971743084935</v>
      </c>
      <c r="O47">
        <v>8</v>
      </c>
      <c r="P47" t="s">
        <v>33</v>
      </c>
      <c r="Q47" s="9">
        <v>6.249999999999999E-4</v>
      </c>
      <c r="R47" t="s">
        <v>251</v>
      </c>
      <c r="S47">
        <v>1</v>
      </c>
      <c r="T47" s="5">
        <v>1</v>
      </c>
      <c r="U47">
        <v>4.7</v>
      </c>
      <c r="V47">
        <v>3.5</v>
      </c>
      <c r="W47" t="s">
        <v>33</v>
      </c>
      <c r="X47" s="9">
        <v>4.5219299257608099E-2</v>
      </c>
      <c r="Y47" s="8">
        <v>41.666666666666664</v>
      </c>
      <c r="Z47" s="2">
        <v>72.350878812172965</v>
      </c>
      <c r="AA47" t="s">
        <v>33</v>
      </c>
      <c r="AB47" s="8">
        <v>0.625</v>
      </c>
      <c r="AC47" t="s">
        <v>33</v>
      </c>
      <c r="AD47" s="7">
        <v>0.625</v>
      </c>
      <c r="AE47" t="s">
        <v>33</v>
      </c>
      <c r="AF47" t="s">
        <v>33</v>
      </c>
      <c r="AG47">
        <v>43.999999999999993</v>
      </c>
      <c r="AH47" t="s">
        <v>33</v>
      </c>
      <c r="AI47" t="s">
        <v>33</v>
      </c>
      <c r="AJ47" t="s">
        <v>33</v>
      </c>
      <c r="AK47">
        <v>5</v>
      </c>
      <c r="AL47" t="s">
        <v>33</v>
      </c>
      <c r="AM47" t="s">
        <v>33</v>
      </c>
      <c r="AN47" s="5">
        <v>1</v>
      </c>
      <c r="AO47" t="s">
        <v>252</v>
      </c>
      <c r="AP47">
        <v>5500</v>
      </c>
      <c r="AQ47" t="s">
        <v>323</v>
      </c>
      <c r="AR47" t="s">
        <v>324</v>
      </c>
      <c r="AS47" t="s">
        <v>169</v>
      </c>
      <c r="AV47" t="s">
        <v>255</v>
      </c>
      <c r="AW47" t="s">
        <v>325</v>
      </c>
      <c r="AX47" s="2">
        <v>6.5649999999999995</v>
      </c>
      <c r="AY47" t="s">
        <v>33</v>
      </c>
      <c r="AZ47" t="s">
        <v>33</v>
      </c>
      <c r="BA47">
        <v>8</v>
      </c>
      <c r="BB47" s="2">
        <v>4.2699999999999996</v>
      </c>
      <c r="BC47" s="8">
        <v>3.73</v>
      </c>
      <c r="BD47" t="b">
        <v>1</v>
      </c>
      <c r="BE47" t="s">
        <v>38</v>
      </c>
      <c r="BF47" t="s">
        <v>39</v>
      </c>
      <c r="BG47" t="s">
        <v>257</v>
      </c>
      <c r="BH47" t="s">
        <v>33</v>
      </c>
      <c r="BI47" t="s">
        <v>38</v>
      </c>
      <c r="BJ47" t="b">
        <v>0</v>
      </c>
      <c r="BK47" t="s">
        <v>42</v>
      </c>
      <c r="BL47">
        <v>24</v>
      </c>
      <c r="BM47" t="s">
        <v>258</v>
      </c>
      <c r="BN47" s="5">
        <v>24</v>
      </c>
      <c r="BO47" t="s">
        <v>326</v>
      </c>
      <c r="BP47" t="s">
        <v>252</v>
      </c>
      <c r="BQ47" t="s">
        <v>252</v>
      </c>
      <c r="BR47" s="2">
        <v>3.73</v>
      </c>
      <c r="BS47" s="2">
        <v>0.57170883180868759</v>
      </c>
      <c r="BT47">
        <v>2</v>
      </c>
      <c r="BU47" s="2">
        <v>1.0717438446774998</v>
      </c>
      <c r="BV47" t="s">
        <v>33</v>
      </c>
      <c r="BW47" s="2">
        <v>11.796246648793565</v>
      </c>
      <c r="BX47" t="s">
        <v>33</v>
      </c>
      <c r="BY47" t="s">
        <v>33</v>
      </c>
      <c r="BZ47" t="s">
        <v>33</v>
      </c>
      <c r="CA47" t="s">
        <v>33</v>
      </c>
      <c r="CB47" t="s">
        <v>250</v>
      </c>
      <c r="CC47" t="s">
        <v>327</v>
      </c>
      <c r="CD47">
        <v>2021</v>
      </c>
      <c r="CE47" s="11" t="s">
        <v>328</v>
      </c>
      <c r="CF47" t="s">
        <v>262</v>
      </c>
      <c r="CG47" t="s">
        <v>329</v>
      </c>
    </row>
    <row r="48" spans="1:86">
      <c r="A48" t="s">
        <v>245</v>
      </c>
      <c r="B48" t="s">
        <v>246</v>
      </c>
      <c r="C48" t="s">
        <v>247</v>
      </c>
      <c r="D48" t="s">
        <v>248</v>
      </c>
      <c r="E48" t="s">
        <v>249</v>
      </c>
      <c r="F48" t="s">
        <v>250</v>
      </c>
      <c r="G48">
        <v>20</v>
      </c>
      <c r="H48">
        <v>25</v>
      </c>
      <c r="I48" t="b">
        <v>0</v>
      </c>
      <c r="J48" t="s">
        <v>33</v>
      </c>
      <c r="K48" t="s">
        <v>33</v>
      </c>
      <c r="L48">
        <v>27.4</v>
      </c>
      <c r="M48" s="7">
        <v>667</v>
      </c>
      <c r="N48" s="2" t="s">
        <v>33</v>
      </c>
      <c r="O48">
        <v>2</v>
      </c>
      <c r="P48" t="s">
        <v>33</v>
      </c>
      <c r="Q48" s="9">
        <v>9.9950024987506252E-3</v>
      </c>
      <c r="R48" t="s">
        <v>251</v>
      </c>
      <c r="S48">
        <v>2</v>
      </c>
      <c r="T48" s="5">
        <v>6</v>
      </c>
      <c r="U48">
        <v>2.92</v>
      </c>
      <c r="V48">
        <v>2.2999999999999998</v>
      </c>
      <c r="W48" t="s">
        <v>33</v>
      </c>
      <c r="X48" s="10">
        <v>1.2131888350367701E-2</v>
      </c>
      <c r="Y48" s="8" t="s">
        <v>33</v>
      </c>
      <c r="Z48" s="2">
        <v>1.2137954294542883</v>
      </c>
      <c r="AA48" t="s">
        <v>33</v>
      </c>
      <c r="AB48" s="8" t="s">
        <v>33</v>
      </c>
      <c r="AC48" t="s">
        <v>33</v>
      </c>
      <c r="AD48" s="7" t="s">
        <v>33</v>
      </c>
      <c r="AE48" t="s">
        <v>33</v>
      </c>
      <c r="AF48" t="s">
        <v>33</v>
      </c>
      <c r="AG48" s="2">
        <v>60.060799999999993</v>
      </c>
      <c r="AH48" s="8" t="s">
        <v>33</v>
      </c>
      <c r="AI48" t="s">
        <v>33</v>
      </c>
      <c r="AJ48" t="s">
        <v>33</v>
      </c>
      <c r="AK48">
        <v>80</v>
      </c>
      <c r="AL48" t="s">
        <v>33</v>
      </c>
      <c r="AM48" t="s">
        <v>33</v>
      </c>
      <c r="AN48" s="5">
        <v>1</v>
      </c>
      <c r="AO48" t="s">
        <v>252</v>
      </c>
      <c r="AP48">
        <v>1000</v>
      </c>
      <c r="AQ48" t="s">
        <v>253</v>
      </c>
      <c r="AR48" t="s">
        <v>254</v>
      </c>
      <c r="AS48" t="s">
        <v>169</v>
      </c>
      <c r="AV48" t="s">
        <v>255</v>
      </c>
      <c r="AW48" t="s">
        <v>256</v>
      </c>
      <c r="AX48" s="7">
        <v>6</v>
      </c>
      <c r="AY48" t="s">
        <v>33</v>
      </c>
      <c r="AZ48" t="s">
        <v>33</v>
      </c>
      <c r="BA48" s="2">
        <v>6.7403626894942441</v>
      </c>
      <c r="BB48" s="2">
        <v>4.3263626894942444</v>
      </c>
      <c r="BC48" s="8">
        <v>2.4140000000000001</v>
      </c>
      <c r="BD48" t="b">
        <v>1</v>
      </c>
      <c r="BE48" t="s">
        <v>38</v>
      </c>
      <c r="BF48" t="s">
        <v>39</v>
      </c>
      <c r="BG48" t="s">
        <v>257</v>
      </c>
      <c r="BH48" t="s">
        <v>33</v>
      </c>
      <c r="BI48" t="s">
        <v>38</v>
      </c>
      <c r="BJ48" s="2" t="b">
        <v>0</v>
      </c>
      <c r="BK48" t="s">
        <v>42</v>
      </c>
      <c r="BL48">
        <v>15</v>
      </c>
      <c r="BM48" t="s">
        <v>258</v>
      </c>
      <c r="BN48" s="5">
        <v>240</v>
      </c>
      <c r="BO48" t="s">
        <v>259</v>
      </c>
      <c r="BP48" t="s">
        <v>252</v>
      </c>
      <c r="BQ48" t="s">
        <v>252</v>
      </c>
      <c r="BR48" s="2">
        <v>2.4140000000000001</v>
      </c>
      <c r="BS48" s="2">
        <v>0.38273726576133044</v>
      </c>
      <c r="BT48">
        <v>2</v>
      </c>
      <c r="BU48" s="2">
        <v>1.395853846871389</v>
      </c>
      <c r="BV48" t="s">
        <v>33</v>
      </c>
      <c r="BW48" s="2">
        <v>24.880198840099414</v>
      </c>
      <c r="BX48" t="s">
        <v>33</v>
      </c>
      <c r="BY48" t="s">
        <v>33</v>
      </c>
      <c r="BZ48" t="s">
        <v>33</v>
      </c>
      <c r="CA48" t="s">
        <v>33</v>
      </c>
      <c r="CB48" t="s">
        <v>250</v>
      </c>
      <c r="CC48" t="s">
        <v>260</v>
      </c>
      <c r="CD48">
        <v>2008</v>
      </c>
      <c r="CE48" t="s">
        <v>261</v>
      </c>
      <c r="CF48" t="s">
        <v>262</v>
      </c>
      <c r="CG48" t="s">
        <v>33</v>
      </c>
      <c r="CH48" t="s">
        <v>33</v>
      </c>
    </row>
    <row r="49" spans="1:86">
      <c r="A49" t="s">
        <v>309</v>
      </c>
      <c r="B49" t="s">
        <v>246</v>
      </c>
      <c r="C49" t="s">
        <v>277</v>
      </c>
      <c r="D49" t="s">
        <v>310</v>
      </c>
      <c r="E49" t="s">
        <v>249</v>
      </c>
      <c r="F49" t="s">
        <v>250</v>
      </c>
      <c r="G49">
        <v>40</v>
      </c>
      <c r="H49">
        <v>50.2</v>
      </c>
      <c r="I49" t="b">
        <v>0</v>
      </c>
      <c r="J49" t="s">
        <v>33</v>
      </c>
      <c r="K49" t="s">
        <v>33</v>
      </c>
      <c r="L49">
        <v>27</v>
      </c>
      <c r="M49" s="7">
        <v>120</v>
      </c>
      <c r="N49" s="2">
        <v>300.8352803347791</v>
      </c>
      <c r="O49">
        <v>3</v>
      </c>
      <c r="P49" t="s">
        <v>33</v>
      </c>
      <c r="Q49" s="9">
        <v>9.5833333333333326E-2</v>
      </c>
      <c r="R49" t="s">
        <v>251</v>
      </c>
      <c r="S49">
        <v>1</v>
      </c>
      <c r="T49" s="5">
        <v>4</v>
      </c>
      <c r="U49">
        <v>3</v>
      </c>
      <c r="V49">
        <v>2.6</v>
      </c>
      <c r="W49">
        <v>1.5900000000000001E-2</v>
      </c>
      <c r="X49" s="9">
        <v>1.5927874753700257E-2</v>
      </c>
      <c r="Y49" s="8">
        <v>0.41666666666666669</v>
      </c>
      <c r="Z49" s="2">
        <v>0.166203910473394</v>
      </c>
      <c r="AA49" t="s">
        <v>33</v>
      </c>
      <c r="AB49" s="8">
        <v>11.499999999999998</v>
      </c>
      <c r="AC49" t="s">
        <v>33</v>
      </c>
      <c r="AD49" s="7">
        <v>45.999999999999993</v>
      </c>
      <c r="AE49" t="s">
        <v>33</v>
      </c>
      <c r="AF49" t="s">
        <v>33</v>
      </c>
      <c r="AG49" s="2">
        <v>92.553839999999994</v>
      </c>
      <c r="AH49" t="s">
        <v>33</v>
      </c>
      <c r="AI49" t="s">
        <v>33</v>
      </c>
      <c r="AJ49" t="s">
        <v>33</v>
      </c>
      <c r="AK49">
        <v>138</v>
      </c>
      <c r="AL49" t="s">
        <v>33</v>
      </c>
      <c r="AM49" t="s">
        <v>33</v>
      </c>
      <c r="AN49" s="5">
        <v>1</v>
      </c>
      <c r="AO49" t="s">
        <v>252</v>
      </c>
      <c r="AP49">
        <v>920</v>
      </c>
      <c r="AQ49" t="s">
        <v>285</v>
      </c>
      <c r="AR49" t="s">
        <v>265</v>
      </c>
      <c r="AS49" t="s">
        <v>169</v>
      </c>
      <c r="AT49" t="s">
        <v>165</v>
      </c>
      <c r="AV49" t="s">
        <v>255</v>
      </c>
      <c r="AW49" t="s">
        <v>286</v>
      </c>
      <c r="AX49">
        <v>5.92</v>
      </c>
      <c r="AY49" t="s">
        <v>33</v>
      </c>
      <c r="AZ49" t="s">
        <v>33</v>
      </c>
      <c r="BA49" s="8">
        <v>6.1461280356782382</v>
      </c>
      <c r="BB49" s="2">
        <v>4.337128035678238</v>
      </c>
      <c r="BC49" s="8">
        <v>1.8089999999999999</v>
      </c>
      <c r="BD49" t="b">
        <v>1</v>
      </c>
      <c r="BE49" t="s">
        <v>38</v>
      </c>
      <c r="BF49" t="s">
        <v>39</v>
      </c>
      <c r="BG49" t="s">
        <v>311</v>
      </c>
      <c r="BH49" t="s">
        <v>33</v>
      </c>
      <c r="BI49" t="s">
        <v>38</v>
      </c>
      <c r="BJ49" t="b">
        <v>0</v>
      </c>
      <c r="BK49" t="s">
        <v>42</v>
      </c>
      <c r="BL49">
        <v>20</v>
      </c>
      <c r="BM49" t="s">
        <v>258</v>
      </c>
      <c r="BN49" s="5">
        <v>20</v>
      </c>
      <c r="BO49" t="s">
        <v>312</v>
      </c>
      <c r="BP49" t="s">
        <v>252</v>
      </c>
      <c r="BQ49" t="s">
        <v>252</v>
      </c>
      <c r="BR49" s="2">
        <v>1.8089999999999999</v>
      </c>
      <c r="BS49" s="2">
        <v>0.25743856685981376</v>
      </c>
      <c r="BT49">
        <v>2</v>
      </c>
      <c r="BU49" s="2">
        <v>1.7089558752049527</v>
      </c>
      <c r="BV49" t="s">
        <v>33</v>
      </c>
      <c r="BW49" s="2">
        <v>51.162985074626867</v>
      </c>
      <c r="BX49" t="s">
        <v>33</v>
      </c>
      <c r="BY49" t="s">
        <v>33</v>
      </c>
      <c r="BZ49" t="s">
        <v>33</v>
      </c>
      <c r="CA49" t="s">
        <v>33</v>
      </c>
      <c r="CB49" t="s">
        <v>250</v>
      </c>
      <c r="CC49" t="s">
        <v>289</v>
      </c>
      <c r="CD49">
        <v>2014</v>
      </c>
      <c r="CE49" s="11" t="s">
        <v>313</v>
      </c>
      <c r="CF49" t="s">
        <v>262</v>
      </c>
      <c r="CG49" t="s">
        <v>33</v>
      </c>
      <c r="CH49" t="s">
        <v>33</v>
      </c>
    </row>
    <row r="50" spans="1:86">
      <c r="A50" t="s">
        <v>309</v>
      </c>
      <c r="B50" t="s">
        <v>246</v>
      </c>
      <c r="C50" t="s">
        <v>277</v>
      </c>
      <c r="D50" t="s">
        <v>310</v>
      </c>
      <c r="E50" t="s">
        <v>249</v>
      </c>
      <c r="F50" t="s">
        <v>250</v>
      </c>
      <c r="G50">
        <v>40</v>
      </c>
      <c r="H50">
        <v>50.2</v>
      </c>
      <c r="I50" t="b">
        <v>0</v>
      </c>
      <c r="J50" t="s">
        <v>33</v>
      </c>
      <c r="K50" t="s">
        <v>33</v>
      </c>
      <c r="L50">
        <v>24</v>
      </c>
      <c r="M50" s="7">
        <v>120</v>
      </c>
      <c r="N50" s="2">
        <v>401.11370711303874</v>
      </c>
      <c r="O50">
        <v>3</v>
      </c>
      <c r="P50" t="s">
        <v>33</v>
      </c>
      <c r="Q50" s="9">
        <v>0.12777777777777777</v>
      </c>
      <c r="R50" t="s">
        <v>251</v>
      </c>
      <c r="S50">
        <v>1</v>
      </c>
      <c r="T50" s="5">
        <v>4</v>
      </c>
      <c r="U50">
        <v>3</v>
      </c>
      <c r="V50">
        <v>2.6</v>
      </c>
      <c r="W50">
        <v>1.5900000000000001E-2</v>
      </c>
      <c r="X50" s="9">
        <v>1.5927874753700257E-2</v>
      </c>
      <c r="Y50" s="8">
        <v>0.41666666666666669</v>
      </c>
      <c r="Z50" s="2">
        <v>0.1246529328550455</v>
      </c>
      <c r="AA50" t="s">
        <v>33</v>
      </c>
      <c r="AB50" s="8">
        <v>15.333333333333332</v>
      </c>
      <c r="AC50" t="s">
        <v>33</v>
      </c>
      <c r="AD50" s="7">
        <v>61.333333333333329</v>
      </c>
      <c r="AE50" t="s">
        <v>33</v>
      </c>
      <c r="AF50" t="s">
        <v>33</v>
      </c>
      <c r="AG50" s="2">
        <v>97.505279999999985</v>
      </c>
      <c r="AH50" t="s">
        <v>33</v>
      </c>
      <c r="AI50" t="s">
        <v>33</v>
      </c>
      <c r="AJ50" t="s">
        <v>33</v>
      </c>
      <c r="AK50">
        <v>184</v>
      </c>
      <c r="AL50" t="s">
        <v>33</v>
      </c>
      <c r="AM50" t="s">
        <v>33</v>
      </c>
      <c r="AN50" s="5">
        <v>1</v>
      </c>
      <c r="AO50" t="s">
        <v>252</v>
      </c>
      <c r="AP50">
        <v>920</v>
      </c>
      <c r="AQ50" t="s">
        <v>285</v>
      </c>
      <c r="AR50" t="s">
        <v>265</v>
      </c>
      <c r="AS50" t="s">
        <v>169</v>
      </c>
      <c r="AT50" t="s">
        <v>165</v>
      </c>
      <c r="AV50" t="s">
        <v>255</v>
      </c>
      <c r="AW50" t="s">
        <v>286</v>
      </c>
      <c r="AX50">
        <v>5.92</v>
      </c>
      <c r="AY50" t="s">
        <v>33</v>
      </c>
      <c r="AZ50" t="s">
        <v>33</v>
      </c>
      <c r="BA50" s="8">
        <v>6.1461280356782382</v>
      </c>
      <c r="BB50" s="2">
        <v>4.3481280356782381</v>
      </c>
      <c r="BC50" s="8">
        <v>1.798</v>
      </c>
      <c r="BD50" t="b">
        <v>1</v>
      </c>
      <c r="BE50" t="s">
        <v>38</v>
      </c>
      <c r="BF50" t="s">
        <v>39</v>
      </c>
      <c r="BG50" t="s">
        <v>311</v>
      </c>
      <c r="BH50" t="s">
        <v>33</v>
      </c>
      <c r="BI50" t="s">
        <v>38</v>
      </c>
      <c r="BJ50" t="b">
        <v>0</v>
      </c>
      <c r="BK50" t="s">
        <v>42</v>
      </c>
      <c r="BL50">
        <v>20</v>
      </c>
      <c r="BM50" t="s">
        <v>258</v>
      </c>
      <c r="BN50" s="5">
        <v>20</v>
      </c>
      <c r="BO50" t="s">
        <v>312</v>
      </c>
      <c r="BP50" t="s">
        <v>252</v>
      </c>
      <c r="BQ50" t="s">
        <v>252</v>
      </c>
      <c r="BR50" s="2">
        <v>1.798</v>
      </c>
      <c r="BS50" s="2">
        <v>0.25478968739720997</v>
      </c>
      <c r="BT50">
        <v>2</v>
      </c>
      <c r="BU50" s="2">
        <v>1.7342384463810938</v>
      </c>
      <c r="BV50" t="s">
        <v>33</v>
      </c>
      <c r="BW50" s="2">
        <v>54.229855394883195</v>
      </c>
      <c r="BX50" t="s">
        <v>33</v>
      </c>
      <c r="BY50" t="s">
        <v>33</v>
      </c>
      <c r="BZ50" t="s">
        <v>33</v>
      </c>
      <c r="CA50" t="s">
        <v>33</v>
      </c>
      <c r="CB50" t="s">
        <v>250</v>
      </c>
      <c r="CC50" t="s">
        <v>289</v>
      </c>
      <c r="CD50">
        <v>2014</v>
      </c>
      <c r="CE50" s="11" t="s">
        <v>313</v>
      </c>
      <c r="CF50" t="s">
        <v>262</v>
      </c>
      <c r="CG50" t="s">
        <v>33</v>
      </c>
      <c r="CH50" t="s">
        <v>33</v>
      </c>
    </row>
    <row r="51" spans="1:86">
      <c r="A51" t="s">
        <v>332</v>
      </c>
      <c r="B51" t="s">
        <v>301</v>
      </c>
      <c r="C51" t="s">
        <v>247</v>
      </c>
      <c r="D51" t="s">
        <v>33</v>
      </c>
      <c r="E51" t="s">
        <v>249</v>
      </c>
      <c r="F51" t="s">
        <v>250</v>
      </c>
      <c r="G51">
        <v>20</v>
      </c>
      <c r="H51">
        <v>54.5</v>
      </c>
      <c r="I51" t="b">
        <v>1</v>
      </c>
      <c r="J51" t="s">
        <v>33</v>
      </c>
      <c r="K51" t="s">
        <v>33</v>
      </c>
      <c r="L51">
        <v>30</v>
      </c>
      <c r="M51" s="7">
        <v>52</v>
      </c>
      <c r="N51" s="2">
        <v>22.843705383387924</v>
      </c>
      <c r="O51">
        <v>3</v>
      </c>
      <c r="P51" t="s">
        <v>33</v>
      </c>
      <c r="Q51" s="9">
        <v>0.34871794871794876</v>
      </c>
      <c r="R51" t="s">
        <v>251</v>
      </c>
      <c r="S51" t="s">
        <v>303</v>
      </c>
      <c r="T51" s="5">
        <v>1</v>
      </c>
      <c r="U51">
        <v>4.5</v>
      </c>
      <c r="V51" t="s">
        <v>33</v>
      </c>
      <c r="W51" t="s">
        <v>33</v>
      </c>
      <c r="X51">
        <v>0.66149999999999998</v>
      </c>
      <c r="Y51" s="8">
        <v>0.83333333333333337</v>
      </c>
      <c r="Z51" s="2">
        <v>1.8969485294117645</v>
      </c>
      <c r="AA51" t="s">
        <v>33</v>
      </c>
      <c r="AB51" s="8">
        <v>18.133333333333333</v>
      </c>
      <c r="AC51" t="s">
        <v>33</v>
      </c>
      <c r="AD51" s="7">
        <v>18.133333333333333</v>
      </c>
      <c r="AE51" t="s">
        <v>33</v>
      </c>
      <c r="AF51" t="s">
        <v>33</v>
      </c>
      <c r="AG51" s="2">
        <v>132.19200000000001</v>
      </c>
      <c r="AH51" t="s">
        <v>33</v>
      </c>
      <c r="AI51" t="s">
        <v>33</v>
      </c>
      <c r="AJ51" t="s">
        <v>33</v>
      </c>
      <c r="AK51">
        <v>54.4</v>
      </c>
      <c r="AL51" t="s">
        <v>33</v>
      </c>
      <c r="AM51" t="s">
        <v>33</v>
      </c>
      <c r="AN51" s="5">
        <v>1</v>
      </c>
      <c r="AO51" t="s">
        <v>252</v>
      </c>
      <c r="AP51" s="5">
        <v>2700</v>
      </c>
      <c r="AQ51" t="s">
        <v>333</v>
      </c>
      <c r="AR51" t="s">
        <v>265</v>
      </c>
      <c r="AS51" t="s">
        <v>169</v>
      </c>
      <c r="AT51" t="s">
        <v>165</v>
      </c>
      <c r="AU51" t="s">
        <v>170</v>
      </c>
      <c r="AV51" t="s">
        <v>266</v>
      </c>
      <c r="AW51" t="s">
        <v>267</v>
      </c>
      <c r="AX51">
        <v>3.5</v>
      </c>
      <c r="AY51" t="s">
        <v>33</v>
      </c>
      <c r="AZ51" t="s">
        <v>33</v>
      </c>
      <c r="BA51" s="8">
        <v>8</v>
      </c>
      <c r="BB51" s="2">
        <v>4.4000000000000004</v>
      </c>
      <c r="BC51" s="8">
        <v>3.6</v>
      </c>
      <c r="BD51" t="b">
        <v>1</v>
      </c>
      <c r="BE51" t="s">
        <v>38</v>
      </c>
      <c r="BF51" t="s">
        <v>39</v>
      </c>
      <c r="BH51" t="s">
        <v>40</v>
      </c>
      <c r="BI51" t="s">
        <v>38</v>
      </c>
      <c r="BJ51" t="b">
        <v>0</v>
      </c>
      <c r="BK51" t="s">
        <v>42</v>
      </c>
      <c r="BL51">
        <v>12</v>
      </c>
      <c r="BM51" t="s">
        <v>258</v>
      </c>
      <c r="BN51" s="5">
        <v>48</v>
      </c>
      <c r="BO51" t="s">
        <v>296</v>
      </c>
      <c r="BP51" t="s">
        <v>252</v>
      </c>
      <c r="BQ51" t="s">
        <v>252</v>
      </c>
      <c r="BR51" s="2">
        <v>3.6</v>
      </c>
      <c r="BS51" s="2">
        <v>0.55630250076728727</v>
      </c>
      <c r="BT51">
        <v>2</v>
      </c>
      <c r="BU51" s="2">
        <v>1.5649026725292048</v>
      </c>
      <c r="BV51" t="s">
        <v>33</v>
      </c>
      <c r="BW51" s="2">
        <v>36.72</v>
      </c>
      <c r="BX51" t="s">
        <v>33</v>
      </c>
      <c r="BY51" t="s">
        <v>33</v>
      </c>
      <c r="BZ51" t="s">
        <v>33</v>
      </c>
      <c r="CA51" t="s">
        <v>33</v>
      </c>
      <c r="CB51" t="s">
        <v>250</v>
      </c>
      <c r="CC51" t="s">
        <v>334</v>
      </c>
      <c r="CD51">
        <v>2011</v>
      </c>
      <c r="CE51" s="11" t="s">
        <v>335</v>
      </c>
      <c r="CF51" t="s">
        <v>262</v>
      </c>
      <c r="CG51" t="s">
        <v>33</v>
      </c>
      <c r="CH51" t="s">
        <v>33</v>
      </c>
    </row>
    <row r="52" spans="1:86">
      <c r="A52" t="s">
        <v>300</v>
      </c>
      <c r="B52" t="s">
        <v>301</v>
      </c>
      <c r="C52" t="s">
        <v>247</v>
      </c>
      <c r="D52" t="s">
        <v>302</v>
      </c>
      <c r="E52" t="s">
        <v>249</v>
      </c>
      <c r="F52" t="s">
        <v>250</v>
      </c>
      <c r="G52">
        <v>20</v>
      </c>
      <c r="H52">
        <v>64</v>
      </c>
      <c r="I52" t="b">
        <v>1</v>
      </c>
      <c r="J52" t="s">
        <v>33</v>
      </c>
      <c r="K52" t="s">
        <v>33</v>
      </c>
      <c r="L52">
        <v>20</v>
      </c>
      <c r="M52" s="7">
        <v>64</v>
      </c>
      <c r="N52" s="2">
        <v>63.657407407407391</v>
      </c>
      <c r="O52">
        <v>5</v>
      </c>
      <c r="P52">
        <v>0.43</v>
      </c>
      <c r="Q52" s="9">
        <v>0.43200000000000011</v>
      </c>
      <c r="R52" t="s">
        <v>251</v>
      </c>
      <c r="S52" t="s">
        <v>303</v>
      </c>
      <c r="T52" s="5">
        <v>1</v>
      </c>
      <c r="U52">
        <v>4</v>
      </c>
      <c r="V52" t="s">
        <v>33</v>
      </c>
      <c r="W52">
        <v>0.60000000000000009</v>
      </c>
      <c r="X52" s="10">
        <v>0.60000000000000009</v>
      </c>
      <c r="Y52" s="8">
        <v>1.3888888888888888</v>
      </c>
      <c r="Z52" s="2">
        <v>1.3963636363636365</v>
      </c>
      <c r="AA52" t="s">
        <v>33</v>
      </c>
      <c r="AB52" s="7">
        <v>27.648000000000007</v>
      </c>
      <c r="AC52" s="7">
        <v>27.52</v>
      </c>
      <c r="AD52" s="7">
        <v>27.648000000000007</v>
      </c>
      <c r="AE52">
        <v>184</v>
      </c>
      <c r="AF52" t="s">
        <v>33</v>
      </c>
      <c r="AG52" s="2">
        <v>110.59200000000003</v>
      </c>
      <c r="AH52" s="8" t="s">
        <v>33</v>
      </c>
      <c r="AI52" t="s">
        <v>33</v>
      </c>
      <c r="AJ52" t="s">
        <v>33</v>
      </c>
      <c r="AK52">
        <v>137.5</v>
      </c>
      <c r="AL52" s="7">
        <v>137.6</v>
      </c>
      <c r="AM52" s="7">
        <v>137.6</v>
      </c>
      <c r="AN52">
        <v>1</v>
      </c>
      <c r="AO52" s="5" t="s">
        <v>252</v>
      </c>
      <c r="AP52">
        <v>2000</v>
      </c>
      <c r="AQ52" t="s">
        <v>304</v>
      </c>
      <c r="AR52" t="s">
        <v>294</v>
      </c>
      <c r="AS52" t="s">
        <v>169</v>
      </c>
      <c r="AV52" t="s">
        <v>295</v>
      </c>
      <c r="AW52" t="s">
        <v>295</v>
      </c>
      <c r="AX52">
        <v>7</v>
      </c>
      <c r="AY52" t="s">
        <v>33</v>
      </c>
      <c r="AZ52" t="s">
        <v>33</v>
      </c>
      <c r="BA52" s="8">
        <v>8.7403626894942441</v>
      </c>
      <c r="BB52" s="2">
        <v>4.4013626894942437</v>
      </c>
      <c r="BC52" s="8">
        <v>4.3390000000000004</v>
      </c>
      <c r="BD52" t="b">
        <v>1</v>
      </c>
      <c r="BE52" t="s">
        <v>38</v>
      </c>
      <c r="BF52" t="s">
        <v>39</v>
      </c>
      <c r="BG52" t="s">
        <v>336</v>
      </c>
      <c r="BH52" t="s">
        <v>33</v>
      </c>
      <c r="BI52" t="s">
        <v>38</v>
      </c>
      <c r="BJ52" s="2" t="b">
        <v>0</v>
      </c>
      <c r="BK52" t="s">
        <v>42</v>
      </c>
      <c r="BL52">
        <v>24</v>
      </c>
      <c r="BM52" t="s">
        <v>258</v>
      </c>
      <c r="BN52">
        <v>24</v>
      </c>
      <c r="BO52" t="s">
        <v>269</v>
      </c>
      <c r="BP52" t="s">
        <v>252</v>
      </c>
      <c r="BQ52" t="s">
        <v>252</v>
      </c>
      <c r="BR52" s="2">
        <v>4.3390000000000004</v>
      </c>
      <c r="BS52" s="2">
        <v>0.637389650129212</v>
      </c>
      <c r="BT52">
        <v>2</v>
      </c>
      <c r="BU52" s="2">
        <v>1.4063340619975497</v>
      </c>
      <c r="BV52" t="s">
        <v>33</v>
      </c>
      <c r="BW52" s="2">
        <v>25.487900437888918</v>
      </c>
      <c r="BX52" t="s">
        <v>33</v>
      </c>
      <c r="BY52" t="s">
        <v>33</v>
      </c>
      <c r="BZ52" t="s">
        <v>33</v>
      </c>
      <c r="CA52" t="s">
        <v>33</v>
      </c>
      <c r="CB52" t="s">
        <v>250</v>
      </c>
      <c r="CC52" t="s">
        <v>306</v>
      </c>
      <c r="CD52">
        <v>2024</v>
      </c>
      <c r="CE52" t="s">
        <v>307</v>
      </c>
      <c r="CF52" t="s">
        <v>262</v>
      </c>
      <c r="CG52" t="s">
        <v>308</v>
      </c>
    </row>
    <row r="53" spans="1:86">
      <c r="A53" t="s">
        <v>300</v>
      </c>
      <c r="B53" t="s">
        <v>301</v>
      </c>
      <c r="C53" t="s">
        <v>247</v>
      </c>
      <c r="D53" t="s">
        <v>302</v>
      </c>
      <c r="E53" t="s">
        <v>249</v>
      </c>
      <c r="F53" t="s">
        <v>250</v>
      </c>
      <c r="G53">
        <v>20</v>
      </c>
      <c r="H53">
        <v>42.5</v>
      </c>
      <c r="I53" t="b">
        <v>1</v>
      </c>
      <c r="J53" t="s">
        <v>33</v>
      </c>
      <c r="K53" t="s">
        <v>33</v>
      </c>
      <c r="L53">
        <v>20</v>
      </c>
      <c r="M53" s="7">
        <v>47</v>
      </c>
      <c r="N53" s="2">
        <v>46.759259259259245</v>
      </c>
      <c r="O53">
        <v>5</v>
      </c>
      <c r="P53">
        <v>0.43</v>
      </c>
      <c r="Q53" s="9">
        <v>0.43200000000000011</v>
      </c>
      <c r="R53" t="s">
        <v>251</v>
      </c>
      <c r="S53" t="s">
        <v>303</v>
      </c>
      <c r="T53" s="5">
        <v>1</v>
      </c>
      <c r="U53">
        <v>4</v>
      </c>
      <c r="V53" t="s">
        <v>33</v>
      </c>
      <c r="W53">
        <v>0.60000000000000009</v>
      </c>
      <c r="X53" s="10">
        <v>0.60000000000000009</v>
      </c>
      <c r="Y53" s="8">
        <v>1.3888888888888888</v>
      </c>
      <c r="Z53" s="2">
        <v>1.3960396039603959</v>
      </c>
      <c r="AA53" t="s">
        <v>33</v>
      </c>
      <c r="AB53" s="7">
        <v>20.304000000000002</v>
      </c>
      <c r="AC53" s="7">
        <v>20.21</v>
      </c>
      <c r="AD53" s="7">
        <v>20.304000000000002</v>
      </c>
      <c r="AE53">
        <v>136</v>
      </c>
      <c r="AF53" t="s">
        <v>33</v>
      </c>
      <c r="AG53" s="2">
        <v>81.216000000000022</v>
      </c>
      <c r="AH53" s="8" t="s">
        <v>33</v>
      </c>
      <c r="AI53" t="s">
        <v>33</v>
      </c>
      <c r="AJ53" t="s">
        <v>33</v>
      </c>
      <c r="AK53">
        <v>101</v>
      </c>
      <c r="AL53" s="7">
        <v>101.05</v>
      </c>
      <c r="AM53" s="7">
        <v>101.05</v>
      </c>
      <c r="AN53">
        <v>1</v>
      </c>
      <c r="AO53" s="5" t="s">
        <v>252</v>
      </c>
      <c r="AP53">
        <v>2000</v>
      </c>
      <c r="AQ53" t="s">
        <v>304</v>
      </c>
      <c r="AR53" t="s">
        <v>294</v>
      </c>
      <c r="AS53" t="s">
        <v>169</v>
      </c>
      <c r="AV53" t="s">
        <v>295</v>
      </c>
      <c r="AW53" t="s">
        <v>295</v>
      </c>
      <c r="AX53">
        <v>7</v>
      </c>
      <c r="AY53" t="s">
        <v>33</v>
      </c>
      <c r="AZ53" t="s">
        <v>33</v>
      </c>
      <c r="BA53" s="8">
        <v>8.7403626894942441</v>
      </c>
      <c r="BB53" s="2">
        <v>4.4123626894942438</v>
      </c>
      <c r="BC53" s="8">
        <v>4.3280000000000003</v>
      </c>
      <c r="BD53" t="b">
        <v>1</v>
      </c>
      <c r="BE53" t="s">
        <v>38</v>
      </c>
      <c r="BF53" t="s">
        <v>39</v>
      </c>
      <c r="BG53" t="s">
        <v>320</v>
      </c>
      <c r="BH53" t="s">
        <v>33</v>
      </c>
      <c r="BI53" t="s">
        <v>38</v>
      </c>
      <c r="BJ53" s="2" t="b">
        <v>0</v>
      </c>
      <c r="BK53" t="s">
        <v>42</v>
      </c>
      <c r="BL53">
        <v>24</v>
      </c>
      <c r="BM53" t="s">
        <v>258</v>
      </c>
      <c r="BN53">
        <v>24</v>
      </c>
      <c r="BO53" t="s">
        <v>269</v>
      </c>
      <c r="BP53" t="s">
        <v>252</v>
      </c>
      <c r="BQ53" t="s">
        <v>252</v>
      </c>
      <c r="BR53" s="2">
        <v>4.3280000000000003</v>
      </c>
      <c r="BS53" s="2">
        <v>0.636287252098513</v>
      </c>
      <c r="BT53">
        <v>2</v>
      </c>
      <c r="BU53" s="2">
        <v>1.273354343980079</v>
      </c>
      <c r="BV53" t="s">
        <v>33</v>
      </c>
      <c r="BW53" s="2">
        <v>18.765249537892796</v>
      </c>
      <c r="BX53" t="s">
        <v>33</v>
      </c>
      <c r="BY53" t="s">
        <v>33</v>
      </c>
      <c r="BZ53" t="s">
        <v>33</v>
      </c>
      <c r="CA53" t="s">
        <v>33</v>
      </c>
      <c r="CB53" t="s">
        <v>250</v>
      </c>
      <c r="CC53" t="s">
        <v>306</v>
      </c>
      <c r="CD53">
        <v>2024</v>
      </c>
      <c r="CE53" t="s">
        <v>307</v>
      </c>
      <c r="CF53" t="s">
        <v>262</v>
      </c>
      <c r="CG53" t="s">
        <v>308</v>
      </c>
    </row>
    <row r="54" spans="1:86">
      <c r="A54" t="s">
        <v>300</v>
      </c>
      <c r="B54" t="s">
        <v>301</v>
      </c>
      <c r="C54" t="s">
        <v>247</v>
      </c>
      <c r="D54" t="s">
        <v>302</v>
      </c>
      <c r="E54" t="s">
        <v>249</v>
      </c>
      <c r="F54" t="s">
        <v>250</v>
      </c>
      <c r="G54">
        <v>20</v>
      </c>
      <c r="H54">
        <v>64</v>
      </c>
      <c r="I54" t="b">
        <v>1</v>
      </c>
      <c r="J54" t="s">
        <v>33</v>
      </c>
      <c r="K54" t="s">
        <v>33</v>
      </c>
      <c r="L54">
        <v>20</v>
      </c>
      <c r="M54" s="7">
        <v>64</v>
      </c>
      <c r="N54" s="2">
        <v>63.657407407407391</v>
      </c>
      <c r="O54">
        <v>5</v>
      </c>
      <c r="P54">
        <v>0.43</v>
      </c>
      <c r="Q54" s="9">
        <v>0.43200000000000011</v>
      </c>
      <c r="R54" t="s">
        <v>251</v>
      </c>
      <c r="S54" t="s">
        <v>303</v>
      </c>
      <c r="T54" s="5">
        <v>1</v>
      </c>
      <c r="U54">
        <v>4</v>
      </c>
      <c r="V54" t="s">
        <v>33</v>
      </c>
      <c r="W54">
        <v>0.60000000000000009</v>
      </c>
      <c r="X54" s="10">
        <v>0.60000000000000009</v>
      </c>
      <c r="Y54" s="8">
        <v>1.3888888888888888</v>
      </c>
      <c r="Z54" s="2">
        <v>1.3963636363636365</v>
      </c>
      <c r="AA54" t="s">
        <v>33</v>
      </c>
      <c r="AB54" s="7">
        <v>27.648000000000007</v>
      </c>
      <c r="AC54" s="7">
        <v>27.52</v>
      </c>
      <c r="AD54" s="7">
        <v>27.648000000000007</v>
      </c>
      <c r="AE54">
        <v>184</v>
      </c>
      <c r="AF54" t="s">
        <v>33</v>
      </c>
      <c r="AG54" s="2">
        <v>110.59200000000003</v>
      </c>
      <c r="AH54" s="8" t="s">
        <v>33</v>
      </c>
      <c r="AI54" t="s">
        <v>33</v>
      </c>
      <c r="AJ54" t="s">
        <v>33</v>
      </c>
      <c r="AK54">
        <v>137.5</v>
      </c>
      <c r="AL54" s="7">
        <v>137.6</v>
      </c>
      <c r="AM54" s="7">
        <v>137.6</v>
      </c>
      <c r="AN54">
        <v>1</v>
      </c>
      <c r="AO54" s="5" t="s">
        <v>252</v>
      </c>
      <c r="AP54">
        <v>2000</v>
      </c>
      <c r="AQ54" t="s">
        <v>304</v>
      </c>
      <c r="AR54" t="s">
        <v>294</v>
      </c>
      <c r="AS54" t="s">
        <v>169</v>
      </c>
      <c r="AV54" t="s">
        <v>295</v>
      </c>
      <c r="AW54" t="s">
        <v>295</v>
      </c>
      <c r="AX54">
        <v>7</v>
      </c>
      <c r="AY54" t="s">
        <v>33</v>
      </c>
      <c r="AZ54" t="s">
        <v>33</v>
      </c>
      <c r="BA54" s="8">
        <v>8.7403626894942441</v>
      </c>
      <c r="BB54" s="2">
        <v>4.4243626894942443</v>
      </c>
      <c r="BC54" s="8">
        <v>4.3159999999999998</v>
      </c>
      <c r="BD54" t="b">
        <v>1</v>
      </c>
      <c r="BE54" t="s">
        <v>38</v>
      </c>
      <c r="BF54" t="s">
        <v>39</v>
      </c>
      <c r="BG54" t="s">
        <v>337</v>
      </c>
      <c r="BH54" t="s">
        <v>33</v>
      </c>
      <c r="BI54" t="s">
        <v>38</v>
      </c>
      <c r="BJ54" s="2" t="b">
        <v>0</v>
      </c>
      <c r="BK54" t="s">
        <v>42</v>
      </c>
      <c r="BL54">
        <v>24</v>
      </c>
      <c r="BM54" t="s">
        <v>258</v>
      </c>
      <c r="BN54">
        <v>24</v>
      </c>
      <c r="BO54" t="s">
        <v>269</v>
      </c>
      <c r="BP54" t="s">
        <v>252</v>
      </c>
      <c r="BQ54" t="s">
        <v>252</v>
      </c>
      <c r="BR54" s="2">
        <v>4.3159999999999998</v>
      </c>
      <c r="BS54" s="2">
        <v>0.63508143601087308</v>
      </c>
      <c r="BT54">
        <v>2</v>
      </c>
      <c r="BU54" s="2">
        <v>1.4086422761158888</v>
      </c>
      <c r="BV54" t="s">
        <v>33</v>
      </c>
      <c r="BW54" s="2">
        <v>25.62372567191845</v>
      </c>
      <c r="BX54" t="s">
        <v>33</v>
      </c>
      <c r="BY54" t="s">
        <v>33</v>
      </c>
      <c r="BZ54" t="s">
        <v>33</v>
      </c>
      <c r="CA54" t="s">
        <v>33</v>
      </c>
      <c r="CB54" t="s">
        <v>250</v>
      </c>
      <c r="CC54" t="s">
        <v>306</v>
      </c>
      <c r="CD54">
        <v>2024</v>
      </c>
      <c r="CE54" t="s">
        <v>307</v>
      </c>
      <c r="CF54" t="s">
        <v>262</v>
      </c>
      <c r="CG54" t="s">
        <v>308</v>
      </c>
    </row>
    <row r="55" spans="1:86">
      <c r="A55" t="s">
        <v>300</v>
      </c>
      <c r="B55" t="s">
        <v>301</v>
      </c>
      <c r="C55" t="s">
        <v>247</v>
      </c>
      <c r="D55" t="s">
        <v>302</v>
      </c>
      <c r="E55" t="s">
        <v>249</v>
      </c>
      <c r="F55" t="s">
        <v>250</v>
      </c>
      <c r="G55">
        <v>20</v>
      </c>
      <c r="H55">
        <v>42.5</v>
      </c>
      <c r="I55" t="b">
        <v>1</v>
      </c>
      <c r="J55" t="s">
        <v>33</v>
      </c>
      <c r="K55" t="s">
        <v>33</v>
      </c>
      <c r="L55">
        <v>20</v>
      </c>
      <c r="M55" s="7">
        <v>47</v>
      </c>
      <c r="N55" s="2">
        <v>46.759259259259245</v>
      </c>
      <c r="O55">
        <v>5</v>
      </c>
      <c r="P55">
        <v>0.43</v>
      </c>
      <c r="Q55" s="9">
        <v>0.43200000000000011</v>
      </c>
      <c r="R55" t="s">
        <v>251</v>
      </c>
      <c r="S55" t="s">
        <v>303</v>
      </c>
      <c r="T55" s="5">
        <v>1</v>
      </c>
      <c r="U55">
        <v>4</v>
      </c>
      <c r="V55" t="s">
        <v>33</v>
      </c>
      <c r="W55">
        <v>0.60000000000000009</v>
      </c>
      <c r="X55" s="10">
        <v>0.60000000000000009</v>
      </c>
      <c r="Y55" s="8">
        <v>1.3888888888888888</v>
      </c>
      <c r="Z55" s="2">
        <v>1.3960396039603959</v>
      </c>
      <c r="AA55" t="s">
        <v>33</v>
      </c>
      <c r="AB55" s="7">
        <v>20.304000000000002</v>
      </c>
      <c r="AC55" s="7">
        <v>20.21</v>
      </c>
      <c r="AD55" s="7">
        <v>20.304000000000002</v>
      </c>
      <c r="AE55">
        <v>136</v>
      </c>
      <c r="AF55" t="s">
        <v>33</v>
      </c>
      <c r="AG55" s="2">
        <v>81.216000000000022</v>
      </c>
      <c r="AH55" s="8" t="s">
        <v>33</v>
      </c>
      <c r="AI55" t="s">
        <v>33</v>
      </c>
      <c r="AJ55" t="s">
        <v>33</v>
      </c>
      <c r="AK55">
        <v>101</v>
      </c>
      <c r="AL55" s="7">
        <v>101.05</v>
      </c>
      <c r="AM55" s="7">
        <v>101.05</v>
      </c>
      <c r="AN55">
        <v>1</v>
      </c>
      <c r="AO55" s="5" t="s">
        <v>252</v>
      </c>
      <c r="AP55">
        <v>2000</v>
      </c>
      <c r="AQ55" t="s">
        <v>304</v>
      </c>
      <c r="AR55" t="s">
        <v>294</v>
      </c>
      <c r="AS55" t="s">
        <v>169</v>
      </c>
      <c r="AV55" t="s">
        <v>295</v>
      </c>
      <c r="AW55" t="s">
        <v>295</v>
      </c>
      <c r="AX55">
        <v>7</v>
      </c>
      <c r="AY55" t="s">
        <v>33</v>
      </c>
      <c r="AZ55" t="s">
        <v>33</v>
      </c>
      <c r="BA55" s="8">
        <v>8.7403626894942441</v>
      </c>
      <c r="BB55" s="2">
        <v>4.4463626894942445</v>
      </c>
      <c r="BC55" s="8">
        <v>4.2939999999999996</v>
      </c>
      <c r="BD55" t="b">
        <v>1</v>
      </c>
      <c r="BE55" t="s">
        <v>38</v>
      </c>
      <c r="BF55" t="s">
        <v>39</v>
      </c>
      <c r="BG55" t="s">
        <v>330</v>
      </c>
      <c r="BH55" t="s">
        <v>33</v>
      </c>
      <c r="BI55" t="s">
        <v>38</v>
      </c>
      <c r="BJ55" s="2" t="b">
        <v>0</v>
      </c>
      <c r="BK55" t="s">
        <v>42</v>
      </c>
      <c r="BL55">
        <v>24</v>
      </c>
      <c r="BM55" t="s">
        <v>258</v>
      </c>
      <c r="BN55">
        <v>24</v>
      </c>
      <c r="BO55" t="s">
        <v>269</v>
      </c>
      <c r="BP55" t="s">
        <v>252</v>
      </c>
      <c r="BQ55" t="s">
        <v>252</v>
      </c>
      <c r="BR55" s="2">
        <v>4.2939999999999996</v>
      </c>
      <c r="BS55" s="2">
        <v>0.63286204010022984</v>
      </c>
      <c r="BT55">
        <v>2</v>
      </c>
      <c r="BU55" s="2">
        <v>1.2767795559783623</v>
      </c>
      <c r="BV55" t="s">
        <v>33</v>
      </c>
      <c r="BW55" s="2">
        <v>18.913833255705644</v>
      </c>
      <c r="BX55" t="s">
        <v>33</v>
      </c>
      <c r="BY55" t="s">
        <v>33</v>
      </c>
      <c r="BZ55" t="s">
        <v>33</v>
      </c>
      <c r="CA55" t="s">
        <v>33</v>
      </c>
      <c r="CB55" t="s">
        <v>250</v>
      </c>
      <c r="CC55" t="s">
        <v>306</v>
      </c>
      <c r="CD55">
        <v>2024</v>
      </c>
      <c r="CE55" t="s">
        <v>307</v>
      </c>
      <c r="CF55" t="s">
        <v>262</v>
      </c>
      <c r="CG55" t="s">
        <v>308</v>
      </c>
    </row>
    <row r="56" spans="1:86">
      <c r="A56" t="s">
        <v>300</v>
      </c>
      <c r="B56" t="s">
        <v>301</v>
      </c>
      <c r="C56" t="s">
        <v>247</v>
      </c>
      <c r="D56" t="s">
        <v>302</v>
      </c>
      <c r="E56" t="s">
        <v>249</v>
      </c>
      <c r="F56" t="s">
        <v>250</v>
      </c>
      <c r="G56">
        <v>20</v>
      </c>
      <c r="H56">
        <v>42.5</v>
      </c>
      <c r="I56" t="b">
        <v>1</v>
      </c>
      <c r="J56" t="s">
        <v>33</v>
      </c>
      <c r="K56" t="s">
        <v>33</v>
      </c>
      <c r="L56">
        <v>20</v>
      </c>
      <c r="M56" s="7">
        <v>47</v>
      </c>
      <c r="N56" s="2">
        <v>46.759259259259245</v>
      </c>
      <c r="O56">
        <v>5</v>
      </c>
      <c r="P56">
        <v>0.43</v>
      </c>
      <c r="Q56" s="9">
        <v>0.43200000000000011</v>
      </c>
      <c r="R56" t="s">
        <v>251</v>
      </c>
      <c r="S56" t="s">
        <v>303</v>
      </c>
      <c r="T56" s="5">
        <v>1</v>
      </c>
      <c r="U56">
        <v>4</v>
      </c>
      <c r="V56" t="s">
        <v>33</v>
      </c>
      <c r="W56">
        <v>0.60000000000000009</v>
      </c>
      <c r="X56" s="10">
        <v>0.60000000000000009</v>
      </c>
      <c r="Y56" s="8">
        <v>1.3888888888888888</v>
      </c>
      <c r="Z56" s="2">
        <v>1.3960396039603959</v>
      </c>
      <c r="AA56" t="s">
        <v>33</v>
      </c>
      <c r="AB56" s="7">
        <v>20.304000000000002</v>
      </c>
      <c r="AC56" s="7">
        <v>20.21</v>
      </c>
      <c r="AD56" s="7">
        <v>20.304000000000002</v>
      </c>
      <c r="AE56">
        <v>136</v>
      </c>
      <c r="AF56" t="s">
        <v>33</v>
      </c>
      <c r="AG56" s="2">
        <v>81.216000000000022</v>
      </c>
      <c r="AH56" s="8" t="s">
        <v>33</v>
      </c>
      <c r="AI56" t="s">
        <v>33</v>
      </c>
      <c r="AJ56" t="s">
        <v>33</v>
      </c>
      <c r="AK56">
        <v>101</v>
      </c>
      <c r="AL56" s="7">
        <v>101.05</v>
      </c>
      <c r="AM56" s="7">
        <v>101.05</v>
      </c>
      <c r="AN56">
        <v>1</v>
      </c>
      <c r="AO56" s="5" t="s">
        <v>252</v>
      </c>
      <c r="AP56">
        <v>2000</v>
      </c>
      <c r="AQ56" t="s">
        <v>304</v>
      </c>
      <c r="AR56" t="s">
        <v>294</v>
      </c>
      <c r="AS56" t="s">
        <v>169</v>
      </c>
      <c r="AV56" t="s">
        <v>295</v>
      </c>
      <c r="AW56" t="s">
        <v>295</v>
      </c>
      <c r="AX56">
        <v>7</v>
      </c>
      <c r="AY56" t="s">
        <v>33</v>
      </c>
      <c r="AZ56" t="s">
        <v>33</v>
      </c>
      <c r="BA56" s="8">
        <v>8.7403626894942441</v>
      </c>
      <c r="BB56" s="2">
        <v>4.4463626894942445</v>
      </c>
      <c r="BC56" s="8">
        <v>4.2939999999999996</v>
      </c>
      <c r="BD56" t="b">
        <v>1</v>
      </c>
      <c r="BE56" t="s">
        <v>38</v>
      </c>
      <c r="BF56" t="s">
        <v>39</v>
      </c>
      <c r="BG56" t="s">
        <v>331</v>
      </c>
      <c r="BH56" t="s">
        <v>33</v>
      </c>
      <c r="BI56" t="s">
        <v>38</v>
      </c>
      <c r="BJ56" s="2" t="b">
        <v>0</v>
      </c>
      <c r="BK56" t="s">
        <v>42</v>
      </c>
      <c r="BL56">
        <v>24</v>
      </c>
      <c r="BM56" t="s">
        <v>258</v>
      </c>
      <c r="BN56">
        <v>24</v>
      </c>
      <c r="BO56" t="s">
        <v>269</v>
      </c>
      <c r="BP56" t="s">
        <v>252</v>
      </c>
      <c r="BQ56" t="s">
        <v>252</v>
      </c>
      <c r="BR56" s="2">
        <v>4.2939999999999996</v>
      </c>
      <c r="BS56" s="2">
        <v>0.63286204010022984</v>
      </c>
      <c r="BT56">
        <v>2</v>
      </c>
      <c r="BU56" s="2">
        <v>1.2767795559783623</v>
      </c>
      <c r="BV56" t="s">
        <v>33</v>
      </c>
      <c r="BW56" s="2">
        <v>18.913833255705644</v>
      </c>
      <c r="BX56" t="s">
        <v>33</v>
      </c>
      <c r="BY56" t="s">
        <v>33</v>
      </c>
      <c r="BZ56" t="s">
        <v>33</v>
      </c>
      <c r="CA56" t="s">
        <v>33</v>
      </c>
      <c r="CB56" t="s">
        <v>250</v>
      </c>
      <c r="CC56" t="s">
        <v>306</v>
      </c>
      <c r="CD56">
        <v>2024</v>
      </c>
      <c r="CE56" t="s">
        <v>307</v>
      </c>
      <c r="CF56" t="s">
        <v>262</v>
      </c>
      <c r="CG56" t="s">
        <v>308</v>
      </c>
    </row>
    <row r="57" spans="1:86">
      <c r="A57" t="s">
        <v>332</v>
      </c>
      <c r="B57" t="s">
        <v>301</v>
      </c>
      <c r="C57" t="s">
        <v>247</v>
      </c>
      <c r="D57" t="s">
        <v>33</v>
      </c>
      <c r="E57" t="s">
        <v>249</v>
      </c>
      <c r="F57" t="s">
        <v>250</v>
      </c>
      <c r="G57">
        <v>20</v>
      </c>
      <c r="H57">
        <v>51.05</v>
      </c>
      <c r="I57" t="b">
        <v>1</v>
      </c>
      <c r="J57" t="s">
        <v>33</v>
      </c>
      <c r="K57" t="s">
        <v>33</v>
      </c>
      <c r="L57">
        <v>30</v>
      </c>
      <c r="M57" s="7">
        <v>52</v>
      </c>
      <c r="N57" s="2">
        <v>20.492147476274461</v>
      </c>
      <c r="O57">
        <v>3</v>
      </c>
      <c r="P57" t="s">
        <v>33</v>
      </c>
      <c r="Q57" s="9">
        <v>0.31282051282051282</v>
      </c>
      <c r="R57" t="s">
        <v>251</v>
      </c>
      <c r="S57" t="s">
        <v>303</v>
      </c>
      <c r="T57" s="5">
        <v>1</v>
      </c>
      <c r="U57">
        <v>4.5</v>
      </c>
      <c r="V57" t="s">
        <v>33</v>
      </c>
      <c r="W57" t="s">
        <v>33</v>
      </c>
      <c r="X57">
        <v>0.66149999999999998</v>
      </c>
      <c r="Y57" s="8">
        <v>0.83333333333333337</v>
      </c>
      <c r="Z57" s="2">
        <v>2.1146311475409836</v>
      </c>
      <c r="AA57" t="s">
        <v>33</v>
      </c>
      <c r="AB57" s="8">
        <v>16.266666666666666</v>
      </c>
      <c r="AC57" t="s">
        <v>33</v>
      </c>
      <c r="AD57" s="7">
        <v>16.266666666666666</v>
      </c>
      <c r="AE57" t="s">
        <v>33</v>
      </c>
      <c r="AF57" t="s">
        <v>33</v>
      </c>
      <c r="AG57" s="2">
        <v>118.58399999999999</v>
      </c>
      <c r="AH57" t="s">
        <v>33</v>
      </c>
      <c r="AI57" t="s">
        <v>33</v>
      </c>
      <c r="AJ57" t="s">
        <v>33</v>
      </c>
      <c r="AK57">
        <v>48.8</v>
      </c>
      <c r="AL57" t="s">
        <v>33</v>
      </c>
      <c r="AM57" t="s">
        <v>33</v>
      </c>
      <c r="AN57" s="5">
        <v>1</v>
      </c>
      <c r="AO57" t="s">
        <v>252</v>
      </c>
      <c r="AP57" s="5">
        <v>2700</v>
      </c>
      <c r="AQ57" t="s">
        <v>333</v>
      </c>
      <c r="AR57" t="s">
        <v>265</v>
      </c>
      <c r="AS57" t="s">
        <v>169</v>
      </c>
      <c r="AT57" t="s">
        <v>165</v>
      </c>
      <c r="AU57" t="s">
        <v>170</v>
      </c>
      <c r="AV57" t="s">
        <v>266</v>
      </c>
      <c r="AW57" t="s">
        <v>267</v>
      </c>
      <c r="AX57">
        <v>3.5</v>
      </c>
      <c r="AY57" t="s">
        <v>33</v>
      </c>
      <c r="AZ57" t="s">
        <v>33</v>
      </c>
      <c r="BA57" s="8">
        <v>8</v>
      </c>
      <c r="BB57" s="2">
        <v>4.46</v>
      </c>
      <c r="BC57" s="8">
        <v>3.54</v>
      </c>
      <c r="BD57" t="b">
        <v>1</v>
      </c>
      <c r="BE57" t="s">
        <v>38</v>
      </c>
      <c r="BF57" t="s">
        <v>39</v>
      </c>
      <c r="BH57" t="s">
        <v>40</v>
      </c>
      <c r="BI57" t="s">
        <v>38</v>
      </c>
      <c r="BJ57" t="b">
        <v>0</v>
      </c>
      <c r="BK57" t="s">
        <v>42</v>
      </c>
      <c r="BL57">
        <v>12</v>
      </c>
      <c r="BM57" t="s">
        <v>258</v>
      </c>
      <c r="BN57" s="5">
        <v>48</v>
      </c>
      <c r="BO57" t="s">
        <v>296</v>
      </c>
      <c r="BP57" t="s">
        <v>252</v>
      </c>
      <c r="BQ57" t="s">
        <v>252</v>
      </c>
      <c r="BR57" s="2">
        <v>3.54</v>
      </c>
      <c r="BS57" s="2">
        <v>0.54900326202578786</v>
      </c>
      <c r="BT57">
        <v>2</v>
      </c>
      <c r="BU57" s="2">
        <v>1.5250228335752349</v>
      </c>
      <c r="BV57" t="s">
        <v>33</v>
      </c>
      <c r="BW57" s="2">
        <v>33.498305084745759</v>
      </c>
      <c r="BX57" t="s">
        <v>33</v>
      </c>
      <c r="BY57" t="s">
        <v>33</v>
      </c>
      <c r="BZ57" t="s">
        <v>33</v>
      </c>
      <c r="CA57" t="s">
        <v>33</v>
      </c>
      <c r="CB57" t="s">
        <v>250</v>
      </c>
      <c r="CC57" t="s">
        <v>334</v>
      </c>
      <c r="CD57">
        <v>2011</v>
      </c>
      <c r="CE57" s="11" t="s">
        <v>335</v>
      </c>
      <c r="CF57" t="s">
        <v>262</v>
      </c>
      <c r="CG57" t="s">
        <v>33</v>
      </c>
      <c r="CH57" t="s">
        <v>33</v>
      </c>
    </row>
    <row r="58" spans="1:86">
      <c r="A58" t="s">
        <v>321</v>
      </c>
      <c r="B58" t="s">
        <v>246</v>
      </c>
      <c r="C58" t="s">
        <v>247</v>
      </c>
      <c r="D58" t="s">
        <v>322</v>
      </c>
      <c r="E58" t="s">
        <v>249</v>
      </c>
      <c r="F58" t="s">
        <v>250</v>
      </c>
      <c r="G58">
        <v>4</v>
      </c>
      <c r="H58">
        <v>30</v>
      </c>
      <c r="I58" t="b">
        <v>0</v>
      </c>
      <c r="J58" t="s">
        <v>33</v>
      </c>
      <c r="K58" t="s">
        <v>33</v>
      </c>
      <c r="L58">
        <v>35</v>
      </c>
      <c r="M58" s="7">
        <v>1000</v>
      </c>
      <c r="N58" s="2">
        <v>1497.3326532020833</v>
      </c>
      <c r="O58">
        <v>8</v>
      </c>
      <c r="P58" t="s">
        <v>33</v>
      </c>
      <c r="Q58" s="9">
        <v>1.6249999999999999E-3</v>
      </c>
      <c r="R58" t="s">
        <v>251</v>
      </c>
      <c r="S58">
        <v>1</v>
      </c>
      <c r="T58" s="5">
        <v>1</v>
      </c>
      <c r="U58">
        <v>4.7</v>
      </c>
      <c r="V58">
        <v>3.5</v>
      </c>
      <c r="W58" t="s">
        <v>33</v>
      </c>
      <c r="X58" s="9">
        <v>4.5219299257608099E-2</v>
      </c>
      <c r="Y58" s="8">
        <v>41.666666666666664</v>
      </c>
      <c r="Z58" s="2">
        <v>27.827261081604984</v>
      </c>
      <c r="AA58" t="s">
        <v>33</v>
      </c>
      <c r="AB58" s="8">
        <v>1.625</v>
      </c>
      <c r="AC58" t="s">
        <v>33</v>
      </c>
      <c r="AD58" s="7">
        <v>1.625</v>
      </c>
      <c r="AE58" t="s">
        <v>33</v>
      </c>
      <c r="AF58" t="s">
        <v>33</v>
      </c>
      <c r="AG58" s="2">
        <v>87.587499999999991</v>
      </c>
      <c r="AH58" t="s">
        <v>33</v>
      </c>
      <c r="AI58" t="s">
        <v>33</v>
      </c>
      <c r="AJ58" t="s">
        <v>33</v>
      </c>
      <c r="AK58">
        <v>13</v>
      </c>
      <c r="AL58" t="s">
        <v>33</v>
      </c>
      <c r="AM58" t="s">
        <v>33</v>
      </c>
      <c r="AN58" s="5">
        <v>1</v>
      </c>
      <c r="AO58" t="s">
        <v>252</v>
      </c>
      <c r="AP58">
        <v>5500</v>
      </c>
      <c r="AQ58" t="s">
        <v>323</v>
      </c>
      <c r="AR58" t="s">
        <v>324</v>
      </c>
      <c r="AS58" t="s">
        <v>169</v>
      </c>
      <c r="AV58" t="s">
        <v>255</v>
      </c>
      <c r="AW58" t="s">
        <v>325</v>
      </c>
      <c r="AX58" s="2">
        <v>6.5649999999999995</v>
      </c>
      <c r="AY58" t="s">
        <v>33</v>
      </c>
      <c r="AZ58" t="s">
        <v>33</v>
      </c>
      <c r="BA58">
        <v>8</v>
      </c>
      <c r="BB58" s="2">
        <v>4.4800000000000004</v>
      </c>
      <c r="BC58" s="8">
        <v>3.52</v>
      </c>
      <c r="BD58" t="b">
        <v>1</v>
      </c>
      <c r="BE58" t="s">
        <v>38</v>
      </c>
      <c r="BF58" t="s">
        <v>39</v>
      </c>
      <c r="BG58" t="s">
        <v>257</v>
      </c>
      <c r="BH58" t="s">
        <v>33</v>
      </c>
      <c r="BI58" t="s">
        <v>38</v>
      </c>
      <c r="BJ58" t="b">
        <v>0</v>
      </c>
      <c r="BK58" t="s">
        <v>42</v>
      </c>
      <c r="BL58">
        <v>24</v>
      </c>
      <c r="BM58" t="s">
        <v>258</v>
      </c>
      <c r="BN58" s="5">
        <v>24</v>
      </c>
      <c r="BO58" t="s">
        <v>326</v>
      </c>
      <c r="BP58" t="s">
        <v>252</v>
      </c>
      <c r="BQ58" t="s">
        <v>252</v>
      </c>
      <c r="BR58" s="2">
        <v>3.52</v>
      </c>
      <c r="BS58" s="2">
        <v>0.54654266347813096</v>
      </c>
      <c r="BT58">
        <v>2</v>
      </c>
      <c r="BU58" s="2">
        <v>1.3958994670235008</v>
      </c>
      <c r="BV58" t="s">
        <v>33</v>
      </c>
      <c r="BW58" s="2">
        <v>24.882812499999996</v>
      </c>
      <c r="BX58" t="s">
        <v>33</v>
      </c>
      <c r="BY58" t="s">
        <v>33</v>
      </c>
      <c r="BZ58" t="s">
        <v>33</v>
      </c>
      <c r="CA58" t="s">
        <v>33</v>
      </c>
      <c r="CB58" t="s">
        <v>250</v>
      </c>
      <c r="CC58" t="s">
        <v>327</v>
      </c>
      <c r="CD58">
        <v>2021</v>
      </c>
      <c r="CE58" s="11" t="s">
        <v>328</v>
      </c>
      <c r="CF58" t="s">
        <v>262</v>
      </c>
      <c r="CG58" t="s">
        <v>329</v>
      </c>
    </row>
    <row r="59" spans="1:86">
      <c r="A59" t="s">
        <v>300</v>
      </c>
      <c r="B59" t="s">
        <v>301</v>
      </c>
      <c r="C59" t="s">
        <v>247</v>
      </c>
      <c r="D59" t="s">
        <v>302</v>
      </c>
      <c r="E59" t="s">
        <v>249</v>
      </c>
      <c r="F59" t="s">
        <v>250</v>
      </c>
      <c r="G59">
        <v>20</v>
      </c>
      <c r="H59">
        <v>41</v>
      </c>
      <c r="I59" t="b">
        <v>1</v>
      </c>
      <c r="J59" t="s">
        <v>33</v>
      </c>
      <c r="K59" t="s">
        <v>33</v>
      </c>
      <c r="L59">
        <v>20</v>
      </c>
      <c r="M59" s="7">
        <v>30</v>
      </c>
      <c r="N59" s="2">
        <v>29.861111111111104</v>
      </c>
      <c r="O59">
        <v>5</v>
      </c>
      <c r="P59">
        <v>0.43</v>
      </c>
      <c r="Q59" s="9">
        <v>0.43200000000000011</v>
      </c>
      <c r="R59" t="s">
        <v>251</v>
      </c>
      <c r="S59" t="s">
        <v>303</v>
      </c>
      <c r="T59" s="5">
        <v>1</v>
      </c>
      <c r="U59">
        <v>4</v>
      </c>
      <c r="V59" t="s">
        <v>33</v>
      </c>
      <c r="W59">
        <v>0.60000000000000009</v>
      </c>
      <c r="X59" s="10">
        <v>0.60000000000000009</v>
      </c>
      <c r="Y59" s="8">
        <v>1.3888888888888888</v>
      </c>
      <c r="Z59" s="2">
        <v>1.3953488372093026</v>
      </c>
      <c r="AA59" t="s">
        <v>33</v>
      </c>
      <c r="AB59" s="7">
        <v>12.960000000000003</v>
      </c>
      <c r="AC59" s="7">
        <v>12.9</v>
      </c>
      <c r="AD59" s="7">
        <v>12.960000000000003</v>
      </c>
      <c r="AE59">
        <v>88</v>
      </c>
      <c r="AF59" t="s">
        <v>33</v>
      </c>
      <c r="AG59" s="2">
        <v>51.840000000000011</v>
      </c>
      <c r="AH59" s="8" t="s">
        <v>33</v>
      </c>
      <c r="AI59" t="s">
        <v>33</v>
      </c>
      <c r="AJ59" t="s">
        <v>33</v>
      </c>
      <c r="AK59">
        <v>64.5</v>
      </c>
      <c r="AL59" s="7">
        <v>64.5</v>
      </c>
      <c r="AM59" s="7">
        <v>64.5</v>
      </c>
      <c r="AN59">
        <v>1</v>
      </c>
      <c r="AO59" s="5" t="s">
        <v>252</v>
      </c>
      <c r="AP59">
        <v>2000</v>
      </c>
      <c r="AQ59" t="s">
        <v>304</v>
      </c>
      <c r="AR59" t="s">
        <v>294</v>
      </c>
      <c r="AS59" t="s">
        <v>169</v>
      </c>
      <c r="AV59" t="s">
        <v>295</v>
      </c>
      <c r="AW59" t="s">
        <v>295</v>
      </c>
      <c r="AX59">
        <v>7</v>
      </c>
      <c r="AY59" t="s">
        <v>33</v>
      </c>
      <c r="AZ59" t="s">
        <v>33</v>
      </c>
      <c r="BA59" s="8">
        <v>8.7403626894942441</v>
      </c>
      <c r="BB59" s="2">
        <v>4.503362689494244</v>
      </c>
      <c r="BC59" s="8">
        <v>4.2370000000000001</v>
      </c>
      <c r="BD59" t="b">
        <v>1</v>
      </c>
      <c r="BE59" t="s">
        <v>38</v>
      </c>
      <c r="BF59" t="s">
        <v>39</v>
      </c>
      <c r="BG59" t="s">
        <v>320</v>
      </c>
      <c r="BH59" t="s">
        <v>33</v>
      </c>
      <c r="BI59" t="s">
        <v>38</v>
      </c>
      <c r="BJ59" s="2" t="b">
        <v>0</v>
      </c>
      <c r="BK59" t="s">
        <v>42</v>
      </c>
      <c r="BL59">
        <v>24</v>
      </c>
      <c r="BM59" t="s">
        <v>258</v>
      </c>
      <c r="BN59">
        <v>24</v>
      </c>
      <c r="BO59" t="s">
        <v>269</v>
      </c>
      <c r="BP59" t="s">
        <v>252</v>
      </c>
      <c r="BQ59" t="s">
        <v>252</v>
      </c>
      <c r="BR59" s="2">
        <v>4.2370000000000001</v>
      </c>
      <c r="BS59" s="2">
        <v>0.62705846400098963</v>
      </c>
      <c r="BT59">
        <v>2</v>
      </c>
      <c r="BU59" s="2">
        <v>1.0876065288615473</v>
      </c>
      <c r="BV59" t="s">
        <v>33</v>
      </c>
      <c r="BW59" s="2">
        <v>12.235071984894976</v>
      </c>
      <c r="BX59" t="s">
        <v>33</v>
      </c>
      <c r="BY59" t="s">
        <v>33</v>
      </c>
      <c r="BZ59" t="s">
        <v>33</v>
      </c>
      <c r="CA59" t="s">
        <v>33</v>
      </c>
      <c r="CB59" t="s">
        <v>250</v>
      </c>
      <c r="CC59" t="s">
        <v>306</v>
      </c>
      <c r="CD59">
        <v>2024</v>
      </c>
      <c r="CE59" t="s">
        <v>307</v>
      </c>
      <c r="CF59" t="s">
        <v>262</v>
      </c>
      <c r="CG59" t="s">
        <v>308</v>
      </c>
    </row>
    <row r="60" spans="1:86">
      <c r="A60" t="s">
        <v>245</v>
      </c>
      <c r="B60" t="s">
        <v>246</v>
      </c>
      <c r="C60" t="s">
        <v>247</v>
      </c>
      <c r="D60" t="s">
        <v>248</v>
      </c>
      <c r="E60" t="s">
        <v>249</v>
      </c>
      <c r="F60" t="s">
        <v>250</v>
      </c>
      <c r="G60">
        <v>20</v>
      </c>
      <c r="H60">
        <v>25</v>
      </c>
      <c r="I60" t="b">
        <v>0</v>
      </c>
      <c r="J60" t="s">
        <v>33</v>
      </c>
      <c r="K60" t="s">
        <v>33</v>
      </c>
      <c r="L60">
        <v>18.100000000000001</v>
      </c>
      <c r="M60" s="7">
        <v>667</v>
      </c>
      <c r="N60" s="2" t="s">
        <v>33</v>
      </c>
      <c r="O60">
        <v>2</v>
      </c>
      <c r="P60" t="s">
        <v>33</v>
      </c>
      <c r="Q60" s="9">
        <v>1.999000499750125E-2</v>
      </c>
      <c r="R60" t="s">
        <v>251</v>
      </c>
      <c r="S60">
        <v>2</v>
      </c>
      <c r="T60" s="5">
        <v>6</v>
      </c>
      <c r="U60">
        <v>2.92</v>
      </c>
      <c r="V60">
        <v>2.2999999999999998</v>
      </c>
      <c r="W60" t="s">
        <v>33</v>
      </c>
      <c r="X60" s="10">
        <v>1.2131888350367701E-2</v>
      </c>
      <c r="Y60" s="8" t="s">
        <v>33</v>
      </c>
      <c r="Z60" s="2">
        <v>0.60689771472714416</v>
      </c>
      <c r="AA60" t="s">
        <v>33</v>
      </c>
      <c r="AB60" s="8" t="s">
        <v>33</v>
      </c>
      <c r="AC60" t="s">
        <v>33</v>
      </c>
      <c r="AD60" s="7" t="s">
        <v>33</v>
      </c>
      <c r="AE60" t="s">
        <v>33</v>
      </c>
      <c r="AF60" t="s">
        <v>33</v>
      </c>
      <c r="AG60" s="2">
        <v>52.417600000000014</v>
      </c>
      <c r="AH60" s="8" t="s">
        <v>33</v>
      </c>
      <c r="AI60" t="s">
        <v>33</v>
      </c>
      <c r="AJ60" t="s">
        <v>33</v>
      </c>
      <c r="AK60">
        <v>160</v>
      </c>
      <c r="AL60" t="s">
        <v>33</v>
      </c>
      <c r="AM60" t="s">
        <v>33</v>
      </c>
      <c r="AN60" s="5">
        <v>1</v>
      </c>
      <c r="AO60" t="s">
        <v>252</v>
      </c>
      <c r="AP60">
        <v>1000</v>
      </c>
      <c r="AQ60" t="s">
        <v>253</v>
      </c>
      <c r="AR60" t="s">
        <v>254</v>
      </c>
      <c r="AS60" t="s">
        <v>169</v>
      </c>
      <c r="AV60" t="s">
        <v>255</v>
      </c>
      <c r="AW60" t="s">
        <v>256</v>
      </c>
      <c r="AX60" s="7">
        <v>6</v>
      </c>
      <c r="AY60" t="s">
        <v>33</v>
      </c>
      <c r="AZ60" t="s">
        <v>33</v>
      </c>
      <c r="BA60" s="2">
        <v>6.7403626894942441</v>
      </c>
      <c r="BB60" s="2">
        <v>4.5083626894942439</v>
      </c>
      <c r="BC60" s="8">
        <v>2.2320000000000002</v>
      </c>
      <c r="BD60" t="b">
        <v>1</v>
      </c>
      <c r="BE60" t="s">
        <v>38</v>
      </c>
      <c r="BF60" t="s">
        <v>39</v>
      </c>
      <c r="BG60" t="s">
        <v>257</v>
      </c>
      <c r="BH60" t="s">
        <v>33</v>
      </c>
      <c r="BI60" t="s">
        <v>38</v>
      </c>
      <c r="BJ60" s="2" t="b">
        <v>0</v>
      </c>
      <c r="BK60" t="s">
        <v>42</v>
      </c>
      <c r="BL60">
        <v>15</v>
      </c>
      <c r="BM60" t="s">
        <v>258</v>
      </c>
      <c r="BN60" s="5">
        <v>240</v>
      </c>
      <c r="BO60" t="s">
        <v>259</v>
      </c>
      <c r="BP60" t="s">
        <v>252</v>
      </c>
      <c r="BQ60" t="s">
        <v>252</v>
      </c>
      <c r="BR60" s="2">
        <v>2.2320000000000002</v>
      </c>
      <c r="BS60" s="2">
        <v>0.34869419026554116</v>
      </c>
      <c r="BT60">
        <v>2</v>
      </c>
      <c r="BU60" s="2">
        <v>1.3707829421287527</v>
      </c>
      <c r="BV60" t="s">
        <v>33</v>
      </c>
      <c r="BW60" s="2">
        <v>23.484587813620077</v>
      </c>
      <c r="BX60" t="s">
        <v>33</v>
      </c>
      <c r="BY60" t="s">
        <v>33</v>
      </c>
      <c r="BZ60" t="s">
        <v>33</v>
      </c>
      <c r="CA60" t="s">
        <v>33</v>
      </c>
      <c r="CB60" t="s">
        <v>250</v>
      </c>
      <c r="CC60" t="s">
        <v>260</v>
      </c>
      <c r="CD60">
        <v>2008</v>
      </c>
      <c r="CE60" t="s">
        <v>261</v>
      </c>
      <c r="CF60" t="s">
        <v>262</v>
      </c>
      <c r="CG60" t="s">
        <v>33</v>
      </c>
      <c r="CH60" t="s">
        <v>33</v>
      </c>
    </row>
    <row r="61" spans="1:86">
      <c r="A61" t="s">
        <v>332</v>
      </c>
      <c r="B61" t="s">
        <v>301</v>
      </c>
      <c r="C61" t="s">
        <v>247</v>
      </c>
      <c r="D61" t="s">
        <v>33</v>
      </c>
      <c r="E61" t="s">
        <v>249</v>
      </c>
      <c r="F61" t="s">
        <v>250</v>
      </c>
      <c r="G61">
        <v>20</v>
      </c>
      <c r="H61">
        <v>56.15</v>
      </c>
      <c r="I61" t="b">
        <v>1</v>
      </c>
      <c r="J61" t="s">
        <v>33</v>
      </c>
      <c r="K61" t="s">
        <v>33</v>
      </c>
      <c r="L61">
        <v>25</v>
      </c>
      <c r="M61" s="7">
        <v>52</v>
      </c>
      <c r="N61" s="2">
        <v>33.38372385991434</v>
      </c>
      <c r="O61">
        <v>3</v>
      </c>
      <c r="P61" t="s">
        <v>33</v>
      </c>
      <c r="Q61" s="9">
        <v>0.50961538461538469</v>
      </c>
      <c r="R61" t="s">
        <v>251</v>
      </c>
      <c r="S61" t="s">
        <v>303</v>
      </c>
      <c r="T61" s="5">
        <v>1</v>
      </c>
      <c r="U61">
        <v>4.5</v>
      </c>
      <c r="V61" t="s">
        <v>33</v>
      </c>
      <c r="W61" t="s">
        <v>33</v>
      </c>
      <c r="X61">
        <v>0.66149999999999998</v>
      </c>
      <c r="Y61" s="8">
        <v>0.83333333333333337</v>
      </c>
      <c r="Z61" s="2">
        <v>1.2980377358490565</v>
      </c>
      <c r="AA61" t="s">
        <v>33</v>
      </c>
      <c r="AB61" s="8">
        <v>26.5</v>
      </c>
      <c r="AC61" t="s">
        <v>33</v>
      </c>
      <c r="AD61" s="7">
        <v>26.5</v>
      </c>
      <c r="AE61" t="s">
        <v>33</v>
      </c>
      <c r="AF61" t="s">
        <v>33</v>
      </c>
      <c r="AG61" s="2">
        <v>134.15625000000003</v>
      </c>
      <c r="AH61" t="s">
        <v>33</v>
      </c>
      <c r="AI61" t="s">
        <v>33</v>
      </c>
      <c r="AJ61" t="s">
        <v>33</v>
      </c>
      <c r="AK61">
        <v>79.5</v>
      </c>
      <c r="AL61" t="s">
        <v>33</v>
      </c>
      <c r="AM61" t="s">
        <v>33</v>
      </c>
      <c r="AN61" s="5">
        <v>1</v>
      </c>
      <c r="AO61" t="s">
        <v>252</v>
      </c>
      <c r="AP61" s="5">
        <v>2700</v>
      </c>
      <c r="AQ61" t="s">
        <v>333</v>
      </c>
      <c r="AR61" t="s">
        <v>265</v>
      </c>
      <c r="AS61" t="s">
        <v>169</v>
      </c>
      <c r="AT61" t="s">
        <v>165</v>
      </c>
      <c r="AU61" t="s">
        <v>170</v>
      </c>
      <c r="AV61" t="s">
        <v>266</v>
      </c>
      <c r="AW61" t="s">
        <v>267</v>
      </c>
      <c r="AX61">
        <v>3.5</v>
      </c>
      <c r="AY61" t="s">
        <v>33</v>
      </c>
      <c r="AZ61" t="s">
        <v>33</v>
      </c>
      <c r="BA61" s="8">
        <v>8</v>
      </c>
      <c r="BB61" s="2">
        <v>4.51</v>
      </c>
      <c r="BC61" s="8">
        <v>3.49</v>
      </c>
      <c r="BD61" t="b">
        <v>1</v>
      </c>
      <c r="BE61" t="s">
        <v>38</v>
      </c>
      <c r="BF61" t="s">
        <v>39</v>
      </c>
      <c r="BH61" t="s">
        <v>40</v>
      </c>
      <c r="BI61" t="s">
        <v>38</v>
      </c>
      <c r="BJ61" t="b">
        <v>0</v>
      </c>
      <c r="BK61" t="s">
        <v>42</v>
      </c>
      <c r="BL61">
        <v>12</v>
      </c>
      <c r="BM61" t="s">
        <v>258</v>
      </c>
      <c r="BN61" s="5">
        <v>48</v>
      </c>
      <c r="BO61" t="s">
        <v>296</v>
      </c>
      <c r="BP61" t="s">
        <v>252</v>
      </c>
      <c r="BQ61" t="s">
        <v>252</v>
      </c>
      <c r="BR61" s="2">
        <v>3.49</v>
      </c>
      <c r="BS61" s="2">
        <v>0.5428254269591799</v>
      </c>
      <c r="BT61">
        <v>2</v>
      </c>
      <c r="BU61" s="2">
        <v>1.584785483200353</v>
      </c>
      <c r="BV61" t="s">
        <v>33</v>
      </c>
      <c r="BW61" s="2">
        <v>38.440186246418342</v>
      </c>
      <c r="BX61" t="s">
        <v>33</v>
      </c>
      <c r="BY61" t="s">
        <v>33</v>
      </c>
      <c r="BZ61" t="s">
        <v>33</v>
      </c>
      <c r="CA61" t="s">
        <v>33</v>
      </c>
      <c r="CB61" t="s">
        <v>250</v>
      </c>
      <c r="CC61" t="s">
        <v>334</v>
      </c>
      <c r="CD61">
        <v>2011</v>
      </c>
      <c r="CE61" s="11" t="s">
        <v>335</v>
      </c>
      <c r="CF61" t="s">
        <v>262</v>
      </c>
      <c r="CG61" t="s">
        <v>33</v>
      </c>
      <c r="CH61" t="s">
        <v>33</v>
      </c>
    </row>
    <row r="62" spans="1:86">
      <c r="A62" t="s">
        <v>300</v>
      </c>
      <c r="B62" t="s">
        <v>301</v>
      </c>
      <c r="C62" t="s">
        <v>247</v>
      </c>
      <c r="D62" t="s">
        <v>302</v>
      </c>
      <c r="E62" t="s">
        <v>249</v>
      </c>
      <c r="F62" t="s">
        <v>250</v>
      </c>
      <c r="G62">
        <v>20</v>
      </c>
      <c r="H62">
        <v>64</v>
      </c>
      <c r="I62" t="b">
        <v>1</v>
      </c>
      <c r="J62" t="s">
        <v>33</v>
      </c>
      <c r="K62" t="s">
        <v>33</v>
      </c>
      <c r="L62">
        <v>20</v>
      </c>
      <c r="M62" s="7">
        <v>64</v>
      </c>
      <c r="N62" s="2">
        <v>63.657407407407391</v>
      </c>
      <c r="O62">
        <v>5</v>
      </c>
      <c r="P62">
        <v>0.43</v>
      </c>
      <c r="Q62" s="9">
        <v>0.43200000000000011</v>
      </c>
      <c r="R62" t="s">
        <v>251</v>
      </c>
      <c r="S62" t="s">
        <v>303</v>
      </c>
      <c r="T62" s="5">
        <v>1</v>
      </c>
      <c r="U62">
        <v>4</v>
      </c>
      <c r="V62" t="s">
        <v>33</v>
      </c>
      <c r="W62">
        <v>0.60000000000000009</v>
      </c>
      <c r="X62" s="10">
        <v>0.60000000000000009</v>
      </c>
      <c r="Y62" s="8">
        <v>1.3888888888888888</v>
      </c>
      <c r="Z62" s="2">
        <v>1.3963636363636365</v>
      </c>
      <c r="AA62" t="s">
        <v>33</v>
      </c>
      <c r="AB62" s="7">
        <v>27.648000000000007</v>
      </c>
      <c r="AC62" s="7">
        <v>27.52</v>
      </c>
      <c r="AD62" s="7">
        <v>27.648000000000007</v>
      </c>
      <c r="AE62">
        <v>184</v>
      </c>
      <c r="AF62" t="s">
        <v>33</v>
      </c>
      <c r="AG62" s="2">
        <v>110.59200000000003</v>
      </c>
      <c r="AH62" s="8" t="s">
        <v>33</v>
      </c>
      <c r="AI62" t="s">
        <v>33</v>
      </c>
      <c r="AJ62" t="s">
        <v>33</v>
      </c>
      <c r="AK62">
        <v>137.5</v>
      </c>
      <c r="AL62" s="7">
        <v>137.6</v>
      </c>
      <c r="AM62" s="7">
        <v>137.6</v>
      </c>
      <c r="AN62">
        <v>1</v>
      </c>
      <c r="AO62" s="5" t="s">
        <v>252</v>
      </c>
      <c r="AP62">
        <v>2000</v>
      </c>
      <c r="AQ62" t="s">
        <v>304</v>
      </c>
      <c r="AR62" t="s">
        <v>294</v>
      </c>
      <c r="AS62" t="s">
        <v>169</v>
      </c>
      <c r="AV62" t="s">
        <v>295</v>
      </c>
      <c r="AW62" t="s">
        <v>295</v>
      </c>
      <c r="AX62">
        <v>7</v>
      </c>
      <c r="AY62" t="s">
        <v>33</v>
      </c>
      <c r="AZ62" t="s">
        <v>33</v>
      </c>
      <c r="BA62" s="8">
        <v>8.7403626894942441</v>
      </c>
      <c r="BB62" s="2">
        <v>4.5143626894942441</v>
      </c>
      <c r="BC62" s="8">
        <v>4.226</v>
      </c>
      <c r="BD62" t="b">
        <v>1</v>
      </c>
      <c r="BE62" t="s">
        <v>38</v>
      </c>
      <c r="BF62" t="s">
        <v>39</v>
      </c>
      <c r="BG62" t="s">
        <v>338</v>
      </c>
      <c r="BH62" t="s">
        <v>33</v>
      </c>
      <c r="BI62" t="s">
        <v>38</v>
      </c>
      <c r="BJ62" s="2" t="b">
        <v>0</v>
      </c>
      <c r="BK62" t="s">
        <v>42</v>
      </c>
      <c r="BL62">
        <v>24</v>
      </c>
      <c r="BM62" t="s">
        <v>258</v>
      </c>
      <c r="BN62">
        <v>24</v>
      </c>
      <c r="BO62" t="s">
        <v>269</v>
      </c>
      <c r="BP62" t="s">
        <v>252</v>
      </c>
      <c r="BQ62" t="s">
        <v>252</v>
      </c>
      <c r="BR62" s="2">
        <v>4.226</v>
      </c>
      <c r="BS62" s="2">
        <v>0.62592949271629461</v>
      </c>
      <c r="BT62">
        <v>2</v>
      </c>
      <c r="BU62" s="2">
        <v>1.4177942194104671</v>
      </c>
      <c r="BV62" t="s">
        <v>33</v>
      </c>
      <c r="BW62" s="2">
        <v>26.169427354472322</v>
      </c>
      <c r="BX62" t="s">
        <v>33</v>
      </c>
      <c r="BY62" t="s">
        <v>33</v>
      </c>
      <c r="BZ62" t="s">
        <v>33</v>
      </c>
      <c r="CA62" t="s">
        <v>33</v>
      </c>
      <c r="CB62" t="s">
        <v>250</v>
      </c>
      <c r="CC62" t="s">
        <v>306</v>
      </c>
      <c r="CD62">
        <v>2024</v>
      </c>
      <c r="CE62" t="s">
        <v>307</v>
      </c>
      <c r="CF62" t="s">
        <v>262</v>
      </c>
      <c r="CG62" t="s">
        <v>308</v>
      </c>
    </row>
    <row r="63" spans="1:86">
      <c r="A63" t="s">
        <v>309</v>
      </c>
      <c r="B63" t="s">
        <v>246</v>
      </c>
      <c r="C63" t="s">
        <v>277</v>
      </c>
      <c r="D63" t="s">
        <v>310</v>
      </c>
      <c r="E63" t="s">
        <v>249</v>
      </c>
      <c r="F63" t="s">
        <v>250</v>
      </c>
      <c r="G63">
        <v>40</v>
      </c>
      <c r="H63">
        <v>50.2</v>
      </c>
      <c r="I63" t="b">
        <v>0</v>
      </c>
      <c r="J63" t="s">
        <v>33</v>
      </c>
      <c r="K63" t="s">
        <v>33</v>
      </c>
      <c r="L63">
        <v>21</v>
      </c>
      <c r="M63" s="7">
        <v>120</v>
      </c>
      <c r="N63" s="2">
        <v>601.6705606695582</v>
      </c>
      <c r="O63">
        <v>3</v>
      </c>
      <c r="P63" t="s">
        <v>33</v>
      </c>
      <c r="Q63" s="9">
        <v>0.19166666666666665</v>
      </c>
      <c r="R63" t="s">
        <v>251</v>
      </c>
      <c r="S63">
        <v>1</v>
      </c>
      <c r="T63" s="5">
        <v>4</v>
      </c>
      <c r="U63">
        <v>3</v>
      </c>
      <c r="V63">
        <v>2.6</v>
      </c>
      <c r="W63">
        <v>1.5900000000000001E-2</v>
      </c>
      <c r="X63" s="9">
        <v>1.5927874753700257E-2</v>
      </c>
      <c r="Y63" s="8">
        <v>0.41666666666666669</v>
      </c>
      <c r="Z63" s="2">
        <v>8.3101955236697E-2</v>
      </c>
      <c r="AA63" t="s">
        <v>33</v>
      </c>
      <c r="AB63" s="8">
        <v>22.999999999999996</v>
      </c>
      <c r="AC63" t="s">
        <v>33</v>
      </c>
      <c r="AD63" s="7">
        <v>91.999999999999986</v>
      </c>
      <c r="AE63" t="s">
        <v>33</v>
      </c>
      <c r="AF63" t="s">
        <v>33</v>
      </c>
      <c r="AG63" s="2">
        <v>111.97872</v>
      </c>
      <c r="AH63" t="s">
        <v>33</v>
      </c>
      <c r="AI63" t="s">
        <v>33</v>
      </c>
      <c r="AJ63" t="s">
        <v>33</v>
      </c>
      <c r="AK63">
        <v>276</v>
      </c>
      <c r="AL63" t="s">
        <v>33</v>
      </c>
      <c r="AM63" t="s">
        <v>33</v>
      </c>
      <c r="AN63" s="5">
        <v>1</v>
      </c>
      <c r="AO63" t="s">
        <v>252</v>
      </c>
      <c r="AP63">
        <v>920</v>
      </c>
      <c r="AQ63" t="s">
        <v>285</v>
      </c>
      <c r="AR63" t="s">
        <v>265</v>
      </c>
      <c r="AS63" t="s">
        <v>169</v>
      </c>
      <c r="AT63" t="s">
        <v>165</v>
      </c>
      <c r="AV63" t="s">
        <v>255</v>
      </c>
      <c r="AW63" t="s">
        <v>286</v>
      </c>
      <c r="AX63">
        <v>5.92</v>
      </c>
      <c r="AY63" t="s">
        <v>33</v>
      </c>
      <c r="AZ63" t="s">
        <v>33</v>
      </c>
      <c r="BA63" s="8">
        <v>6.1461280356782382</v>
      </c>
      <c r="BB63" s="2">
        <v>4.5271280356782384</v>
      </c>
      <c r="BC63" s="8">
        <v>1.619</v>
      </c>
      <c r="BD63" t="b">
        <v>1</v>
      </c>
      <c r="BE63" t="s">
        <v>38</v>
      </c>
      <c r="BF63" t="s">
        <v>39</v>
      </c>
      <c r="BG63" t="s">
        <v>311</v>
      </c>
      <c r="BH63" t="s">
        <v>33</v>
      </c>
      <c r="BI63" t="s">
        <v>38</v>
      </c>
      <c r="BJ63" t="b">
        <v>0</v>
      </c>
      <c r="BK63" t="s">
        <v>42</v>
      </c>
      <c r="BL63">
        <v>20</v>
      </c>
      <c r="BM63" t="s">
        <v>258</v>
      </c>
      <c r="BN63" s="5">
        <v>20</v>
      </c>
      <c r="BO63" t="s">
        <v>312</v>
      </c>
      <c r="BP63" t="s">
        <v>252</v>
      </c>
      <c r="BQ63" t="s">
        <v>252</v>
      </c>
      <c r="BR63" s="2">
        <v>1.619</v>
      </c>
      <c r="BS63" s="2">
        <v>0.20924684875337374</v>
      </c>
      <c r="BT63">
        <v>2</v>
      </c>
      <c r="BU63" s="2">
        <v>1.8398886501252378</v>
      </c>
      <c r="BV63" t="s">
        <v>33</v>
      </c>
      <c r="BW63" s="2">
        <v>69.165361334156884</v>
      </c>
      <c r="BX63" t="s">
        <v>33</v>
      </c>
      <c r="BY63" t="s">
        <v>33</v>
      </c>
      <c r="BZ63" t="s">
        <v>33</v>
      </c>
      <c r="CA63" t="s">
        <v>33</v>
      </c>
      <c r="CB63" t="s">
        <v>250</v>
      </c>
      <c r="CC63" t="s">
        <v>289</v>
      </c>
      <c r="CD63">
        <v>2014</v>
      </c>
      <c r="CE63" s="11" t="s">
        <v>313</v>
      </c>
      <c r="CF63" t="s">
        <v>262</v>
      </c>
      <c r="CG63" t="s">
        <v>33</v>
      </c>
      <c r="CH63" t="s">
        <v>33</v>
      </c>
    </row>
    <row r="64" spans="1:86">
      <c r="A64" t="s">
        <v>309</v>
      </c>
      <c r="B64" t="s">
        <v>246</v>
      </c>
      <c r="C64" t="s">
        <v>277</v>
      </c>
      <c r="D64" t="s">
        <v>310</v>
      </c>
      <c r="E64" t="s">
        <v>249</v>
      </c>
      <c r="F64" t="s">
        <v>250</v>
      </c>
      <c r="G64">
        <v>40</v>
      </c>
      <c r="H64">
        <v>50.2</v>
      </c>
      <c r="I64" t="b">
        <v>0</v>
      </c>
      <c r="J64" t="s">
        <v>33</v>
      </c>
      <c r="K64" t="s">
        <v>33</v>
      </c>
      <c r="L64">
        <v>27</v>
      </c>
      <c r="M64" s="7">
        <v>120</v>
      </c>
      <c r="N64" s="2">
        <v>200.55685355651937</v>
      </c>
      <c r="O64">
        <v>3</v>
      </c>
      <c r="P64" t="s">
        <v>33</v>
      </c>
      <c r="Q64" s="9">
        <v>6.3888888888888884E-2</v>
      </c>
      <c r="R64" t="s">
        <v>251</v>
      </c>
      <c r="S64">
        <v>1</v>
      </c>
      <c r="T64" s="5">
        <v>4</v>
      </c>
      <c r="U64">
        <v>3</v>
      </c>
      <c r="V64">
        <v>2.6</v>
      </c>
      <c r="W64">
        <v>1.5900000000000001E-2</v>
      </c>
      <c r="X64" s="9">
        <v>1.5927874753700257E-2</v>
      </c>
      <c r="Y64" s="8">
        <v>0.41666666666666669</v>
      </c>
      <c r="Z64" s="2">
        <v>0.249305865710091</v>
      </c>
      <c r="AA64" t="s">
        <v>33</v>
      </c>
      <c r="AB64" s="8">
        <v>7.6666666666666661</v>
      </c>
      <c r="AC64" t="s">
        <v>33</v>
      </c>
      <c r="AD64" s="7">
        <v>30.666666666666664</v>
      </c>
      <c r="AE64" t="s">
        <v>33</v>
      </c>
      <c r="AF64" t="s">
        <v>33</v>
      </c>
      <c r="AG64" s="2">
        <v>61.702559999999991</v>
      </c>
      <c r="AH64" t="s">
        <v>33</v>
      </c>
      <c r="AI64" t="s">
        <v>33</v>
      </c>
      <c r="AJ64" t="s">
        <v>33</v>
      </c>
      <c r="AK64">
        <v>92</v>
      </c>
      <c r="AL64" t="s">
        <v>33</v>
      </c>
      <c r="AM64" t="s">
        <v>33</v>
      </c>
      <c r="AN64" s="5">
        <v>1</v>
      </c>
      <c r="AO64" t="s">
        <v>252</v>
      </c>
      <c r="AP64">
        <v>920</v>
      </c>
      <c r="AQ64" t="s">
        <v>285</v>
      </c>
      <c r="AR64" t="s">
        <v>265</v>
      </c>
      <c r="AS64" t="s">
        <v>169</v>
      </c>
      <c r="AT64" t="s">
        <v>165</v>
      </c>
      <c r="AV64" t="s">
        <v>255</v>
      </c>
      <c r="AW64" t="s">
        <v>286</v>
      </c>
      <c r="AX64">
        <v>5.92</v>
      </c>
      <c r="AY64" t="s">
        <v>33</v>
      </c>
      <c r="AZ64" t="s">
        <v>33</v>
      </c>
      <c r="BA64" s="8">
        <v>6.1461280356782382</v>
      </c>
      <c r="BB64" s="2">
        <v>4.555128035678238</v>
      </c>
      <c r="BC64" s="8">
        <v>1.591</v>
      </c>
      <c r="BD64" t="b">
        <v>1</v>
      </c>
      <c r="BE64" t="s">
        <v>38</v>
      </c>
      <c r="BF64" t="s">
        <v>39</v>
      </c>
      <c r="BG64" t="s">
        <v>311</v>
      </c>
      <c r="BH64" t="s">
        <v>33</v>
      </c>
      <c r="BI64" t="s">
        <v>38</v>
      </c>
      <c r="BJ64" t="b">
        <v>0</v>
      </c>
      <c r="BK64" t="s">
        <v>42</v>
      </c>
      <c r="BL64">
        <v>20</v>
      </c>
      <c r="BM64" t="s">
        <v>258</v>
      </c>
      <c r="BN64" s="5">
        <v>20</v>
      </c>
      <c r="BO64" t="s">
        <v>312</v>
      </c>
      <c r="BP64" t="s">
        <v>252</v>
      </c>
      <c r="BQ64" t="s">
        <v>252</v>
      </c>
      <c r="BR64" s="2">
        <v>1.591</v>
      </c>
      <c r="BS64" s="2">
        <v>0.20167017964658152</v>
      </c>
      <c r="BT64">
        <v>2</v>
      </c>
      <c r="BU64" s="2">
        <v>1.5886330033625036</v>
      </c>
      <c r="BV64" t="s">
        <v>33</v>
      </c>
      <c r="BW64" s="2">
        <v>38.782250157133873</v>
      </c>
      <c r="BX64" t="s">
        <v>33</v>
      </c>
      <c r="BY64" t="s">
        <v>33</v>
      </c>
      <c r="BZ64" t="s">
        <v>33</v>
      </c>
      <c r="CA64" t="s">
        <v>33</v>
      </c>
      <c r="CB64" t="s">
        <v>250</v>
      </c>
      <c r="CC64" t="s">
        <v>289</v>
      </c>
      <c r="CD64">
        <v>2014</v>
      </c>
      <c r="CE64" s="11" t="s">
        <v>313</v>
      </c>
      <c r="CF64" t="s">
        <v>262</v>
      </c>
      <c r="CG64" t="s">
        <v>33</v>
      </c>
      <c r="CH64" t="s">
        <v>33</v>
      </c>
    </row>
    <row r="65" spans="1:86">
      <c r="A65" t="s">
        <v>283</v>
      </c>
      <c r="B65" t="s">
        <v>246</v>
      </c>
      <c r="C65" t="s">
        <v>277</v>
      </c>
      <c r="D65" t="s">
        <v>284</v>
      </c>
      <c r="E65" t="s">
        <v>249</v>
      </c>
      <c r="F65" t="s">
        <v>250</v>
      </c>
      <c r="G65">
        <v>30</v>
      </c>
      <c r="H65">
        <v>38.200000000000003</v>
      </c>
      <c r="I65" t="b">
        <v>0</v>
      </c>
      <c r="J65" t="s">
        <v>33</v>
      </c>
      <c r="K65" t="s">
        <v>33</v>
      </c>
      <c r="L65">
        <v>24</v>
      </c>
      <c r="M65" s="7">
        <v>120</v>
      </c>
      <c r="N65" s="2">
        <v>59.643864275069241</v>
      </c>
      <c r="O65">
        <v>3</v>
      </c>
      <c r="P65" t="s">
        <v>33</v>
      </c>
      <c r="Q65">
        <v>6.25E-2</v>
      </c>
      <c r="R65" t="s">
        <v>251</v>
      </c>
      <c r="S65">
        <v>1</v>
      </c>
      <c r="T65" s="5">
        <v>4</v>
      </c>
      <c r="U65">
        <v>3</v>
      </c>
      <c r="V65">
        <v>2.6</v>
      </c>
      <c r="W65" t="s">
        <v>33</v>
      </c>
      <c r="X65" s="9">
        <v>1.5927874753700257E-2</v>
      </c>
      <c r="Y65" s="8">
        <v>0.12666666666666665</v>
      </c>
      <c r="Z65" s="2">
        <v>0.25484599605920411</v>
      </c>
      <c r="AA65" t="s">
        <v>33</v>
      </c>
      <c r="AB65" s="8">
        <v>7.5</v>
      </c>
      <c r="AC65" t="s">
        <v>33</v>
      </c>
      <c r="AD65" s="7">
        <v>30</v>
      </c>
      <c r="AE65" t="s">
        <v>33</v>
      </c>
      <c r="AF65" t="s">
        <v>33</v>
      </c>
      <c r="AG65" s="2">
        <v>50.803199999999997</v>
      </c>
      <c r="AH65" t="s">
        <v>33</v>
      </c>
      <c r="AI65" t="s">
        <v>33</v>
      </c>
      <c r="AJ65" t="s">
        <v>33</v>
      </c>
      <c r="AK65">
        <v>90</v>
      </c>
      <c r="AL65" t="s">
        <v>33</v>
      </c>
      <c r="AM65" t="s">
        <v>33</v>
      </c>
      <c r="AN65" s="5">
        <v>1</v>
      </c>
      <c r="AO65" t="s">
        <v>252</v>
      </c>
      <c r="AP65">
        <v>980</v>
      </c>
      <c r="AQ65" t="s">
        <v>285</v>
      </c>
      <c r="AR65" t="s">
        <v>265</v>
      </c>
      <c r="AS65" t="s">
        <v>169</v>
      </c>
      <c r="AT65" t="s">
        <v>165</v>
      </c>
      <c r="AV65" t="s">
        <v>255</v>
      </c>
      <c r="AW65" t="s">
        <v>286</v>
      </c>
      <c r="AX65">
        <v>5.98</v>
      </c>
      <c r="AY65" t="s">
        <v>33</v>
      </c>
      <c r="AZ65" t="s">
        <v>33</v>
      </c>
      <c r="BA65" s="8">
        <v>6.5</v>
      </c>
      <c r="BB65" s="2">
        <v>4.5910000000000002</v>
      </c>
      <c r="BC65" s="8">
        <v>1.909</v>
      </c>
      <c r="BD65" t="b">
        <v>1</v>
      </c>
      <c r="BE65" t="s">
        <v>38</v>
      </c>
      <c r="BF65" t="s">
        <v>39</v>
      </c>
      <c r="BG65" t="s">
        <v>287</v>
      </c>
      <c r="BH65" t="s">
        <v>33</v>
      </c>
      <c r="BI65" t="s">
        <v>38</v>
      </c>
      <c r="BJ65" t="b">
        <v>0</v>
      </c>
      <c r="BK65" t="s">
        <v>42</v>
      </c>
      <c r="BL65">
        <v>20</v>
      </c>
      <c r="BM65" t="s">
        <v>258</v>
      </c>
      <c r="BN65" s="5">
        <v>20</v>
      </c>
      <c r="BO65" t="s">
        <v>288</v>
      </c>
      <c r="BP65" t="s">
        <v>252</v>
      </c>
      <c r="BQ65" t="s">
        <v>252</v>
      </c>
      <c r="BR65" s="2">
        <v>1.909</v>
      </c>
      <c r="BS65" s="2">
        <v>0.2808059283936668</v>
      </c>
      <c r="BT65">
        <v>2</v>
      </c>
      <c r="BU65" s="2">
        <v>1.4250851401613649</v>
      </c>
      <c r="BV65" t="s">
        <v>33</v>
      </c>
      <c r="BW65" s="2">
        <v>26.612467260345728</v>
      </c>
      <c r="BX65" t="s">
        <v>33</v>
      </c>
      <c r="BY65" t="s">
        <v>33</v>
      </c>
      <c r="BZ65" t="s">
        <v>33</v>
      </c>
      <c r="CA65" t="s">
        <v>33</v>
      </c>
      <c r="CB65" t="s">
        <v>250</v>
      </c>
      <c r="CC65" t="s">
        <v>289</v>
      </c>
      <c r="CD65">
        <v>2014</v>
      </c>
      <c r="CE65" t="s">
        <v>290</v>
      </c>
      <c r="CF65" t="s">
        <v>262</v>
      </c>
      <c r="CG65" t="s">
        <v>33</v>
      </c>
      <c r="CH65" t="s">
        <v>339</v>
      </c>
    </row>
    <row r="66" spans="1:86">
      <c r="A66" t="s">
        <v>321</v>
      </c>
      <c r="B66" t="s">
        <v>246</v>
      </c>
      <c r="C66" t="s">
        <v>247</v>
      </c>
      <c r="D66" t="s">
        <v>322</v>
      </c>
      <c r="E66" t="s">
        <v>249</v>
      </c>
      <c r="F66" t="s">
        <v>250</v>
      </c>
      <c r="G66">
        <v>4</v>
      </c>
      <c r="H66">
        <v>30</v>
      </c>
      <c r="I66" t="b">
        <v>0</v>
      </c>
      <c r="J66" t="s">
        <v>33</v>
      </c>
      <c r="K66" t="s">
        <v>33</v>
      </c>
      <c r="L66">
        <v>35</v>
      </c>
      <c r="M66" s="7">
        <v>1000</v>
      </c>
      <c r="N66" s="2">
        <v>1151.794348616987</v>
      </c>
      <c r="O66">
        <v>8</v>
      </c>
      <c r="P66" t="s">
        <v>33</v>
      </c>
      <c r="Q66">
        <v>1.2499999999999998E-3</v>
      </c>
      <c r="R66" t="s">
        <v>251</v>
      </c>
      <c r="S66">
        <v>1</v>
      </c>
      <c r="T66" s="5">
        <v>1</v>
      </c>
      <c r="U66">
        <v>4.7</v>
      </c>
      <c r="V66">
        <v>3.5</v>
      </c>
      <c r="W66" t="s">
        <v>33</v>
      </c>
      <c r="X66" s="9">
        <v>4.5219299257608099E-2</v>
      </c>
      <c r="Y66" s="8">
        <v>41.666666666666664</v>
      </c>
      <c r="Z66" s="2">
        <v>36.175439406086483</v>
      </c>
      <c r="AA66" t="s">
        <v>33</v>
      </c>
      <c r="AB66" s="8">
        <v>1.25</v>
      </c>
      <c r="AC66" t="s">
        <v>33</v>
      </c>
      <c r="AD66" s="7">
        <v>1.25</v>
      </c>
      <c r="AE66" t="s">
        <v>33</v>
      </c>
      <c r="AF66" t="s">
        <v>33</v>
      </c>
      <c r="AG66" s="2">
        <v>67.374999999999986</v>
      </c>
      <c r="AH66" t="s">
        <v>33</v>
      </c>
      <c r="AI66" t="s">
        <v>33</v>
      </c>
      <c r="AJ66" t="s">
        <v>33</v>
      </c>
      <c r="AK66">
        <v>10</v>
      </c>
      <c r="AL66" t="s">
        <v>33</v>
      </c>
      <c r="AM66" t="s">
        <v>33</v>
      </c>
      <c r="AN66" s="5">
        <v>1</v>
      </c>
      <c r="AO66" t="s">
        <v>252</v>
      </c>
      <c r="AP66">
        <v>5500</v>
      </c>
      <c r="AQ66" t="s">
        <v>323</v>
      </c>
      <c r="AR66" t="s">
        <v>324</v>
      </c>
      <c r="AS66" t="s">
        <v>169</v>
      </c>
      <c r="AV66" t="s">
        <v>255</v>
      </c>
      <c r="AW66" t="s">
        <v>325</v>
      </c>
      <c r="AX66" s="2">
        <v>6.5649999999999995</v>
      </c>
      <c r="AY66" t="s">
        <v>33</v>
      </c>
      <c r="AZ66" t="s">
        <v>33</v>
      </c>
      <c r="BA66">
        <v>8</v>
      </c>
      <c r="BB66" s="2">
        <v>4.6099999999999994</v>
      </c>
      <c r="BC66" s="8">
        <v>3.39</v>
      </c>
      <c r="BD66" t="b">
        <v>1</v>
      </c>
      <c r="BE66" t="s">
        <v>38</v>
      </c>
      <c r="BF66" t="s">
        <v>39</v>
      </c>
      <c r="BG66" t="s">
        <v>257</v>
      </c>
      <c r="BH66" t="s">
        <v>33</v>
      </c>
      <c r="BI66" t="s">
        <v>38</v>
      </c>
      <c r="BJ66" t="b">
        <v>0</v>
      </c>
      <c r="BK66" t="s">
        <v>42</v>
      </c>
      <c r="BL66">
        <v>24</v>
      </c>
      <c r="BM66" t="s">
        <v>258</v>
      </c>
      <c r="BN66" s="5">
        <v>24</v>
      </c>
      <c r="BO66" t="s">
        <v>326</v>
      </c>
      <c r="BP66" t="s">
        <v>252</v>
      </c>
      <c r="BQ66" t="s">
        <v>252</v>
      </c>
      <c r="BR66" s="2">
        <v>3.39</v>
      </c>
      <c r="BS66" s="2">
        <v>0.53019969820308221</v>
      </c>
      <c r="BT66">
        <v>2</v>
      </c>
      <c r="BU66" s="2">
        <v>1.2982990799917129</v>
      </c>
      <c r="BV66" t="s">
        <v>33</v>
      </c>
      <c r="BW66" s="2">
        <v>19.874631268436573</v>
      </c>
      <c r="BX66" t="s">
        <v>33</v>
      </c>
      <c r="BY66" t="s">
        <v>33</v>
      </c>
      <c r="BZ66" t="s">
        <v>33</v>
      </c>
      <c r="CA66" t="s">
        <v>33</v>
      </c>
      <c r="CB66" t="s">
        <v>250</v>
      </c>
      <c r="CC66" t="s">
        <v>327</v>
      </c>
      <c r="CD66">
        <v>2021</v>
      </c>
      <c r="CE66" s="11" t="s">
        <v>328</v>
      </c>
      <c r="CF66" t="s">
        <v>262</v>
      </c>
      <c r="CG66" t="s">
        <v>329</v>
      </c>
    </row>
    <row r="67" spans="1:86">
      <c r="A67" t="s">
        <v>300</v>
      </c>
      <c r="B67" t="s">
        <v>301</v>
      </c>
      <c r="C67" t="s">
        <v>247</v>
      </c>
      <c r="D67" t="s">
        <v>302</v>
      </c>
      <c r="E67" t="s">
        <v>249</v>
      </c>
      <c r="F67" t="s">
        <v>250</v>
      </c>
      <c r="G67">
        <v>20</v>
      </c>
      <c r="H67">
        <v>41</v>
      </c>
      <c r="I67" t="b">
        <v>1</v>
      </c>
      <c r="J67" t="s">
        <v>33</v>
      </c>
      <c r="K67" t="s">
        <v>33</v>
      </c>
      <c r="L67">
        <v>20</v>
      </c>
      <c r="M67" s="7">
        <v>30</v>
      </c>
      <c r="N67" s="2">
        <v>29.861111111111104</v>
      </c>
      <c r="O67">
        <v>5</v>
      </c>
      <c r="P67">
        <v>0.43</v>
      </c>
      <c r="Q67" s="9">
        <v>0.43200000000000011</v>
      </c>
      <c r="R67" t="s">
        <v>251</v>
      </c>
      <c r="S67" t="s">
        <v>303</v>
      </c>
      <c r="T67" s="5">
        <v>1</v>
      </c>
      <c r="U67">
        <v>4</v>
      </c>
      <c r="V67" t="s">
        <v>33</v>
      </c>
      <c r="W67">
        <v>0.60000000000000009</v>
      </c>
      <c r="X67" s="10">
        <v>0.60000000000000009</v>
      </c>
      <c r="Y67" s="8">
        <v>1.3888888888888888</v>
      </c>
      <c r="Z67" s="2">
        <v>1.3953488372093026</v>
      </c>
      <c r="AA67" t="s">
        <v>33</v>
      </c>
      <c r="AB67" s="7">
        <v>12.960000000000003</v>
      </c>
      <c r="AC67" s="7">
        <v>12.9</v>
      </c>
      <c r="AD67" s="7">
        <v>12.960000000000003</v>
      </c>
      <c r="AE67">
        <v>88</v>
      </c>
      <c r="AF67" t="s">
        <v>33</v>
      </c>
      <c r="AG67" s="2">
        <v>51.840000000000011</v>
      </c>
      <c r="AH67" s="8" t="s">
        <v>33</v>
      </c>
      <c r="AI67" t="s">
        <v>33</v>
      </c>
      <c r="AJ67" t="s">
        <v>33</v>
      </c>
      <c r="AK67">
        <v>64.5</v>
      </c>
      <c r="AL67" s="7">
        <v>64.5</v>
      </c>
      <c r="AM67" s="7">
        <v>64.5</v>
      </c>
      <c r="AN67">
        <v>1</v>
      </c>
      <c r="AO67" s="5" t="s">
        <v>252</v>
      </c>
      <c r="AP67">
        <v>2000</v>
      </c>
      <c r="AQ67" t="s">
        <v>304</v>
      </c>
      <c r="AR67" t="s">
        <v>294</v>
      </c>
      <c r="AS67" t="s">
        <v>169</v>
      </c>
      <c r="AV67" t="s">
        <v>295</v>
      </c>
      <c r="AW67" t="s">
        <v>295</v>
      </c>
      <c r="AX67">
        <v>7</v>
      </c>
      <c r="AY67" t="s">
        <v>33</v>
      </c>
      <c r="AZ67" t="s">
        <v>33</v>
      </c>
      <c r="BA67" s="8">
        <v>8.7403626894942441</v>
      </c>
      <c r="BB67" s="2">
        <v>4.6383626894942438</v>
      </c>
      <c r="BC67" s="8">
        <v>4.1020000000000003</v>
      </c>
      <c r="BD67" t="b">
        <v>1</v>
      </c>
      <c r="BE67" t="s">
        <v>38</v>
      </c>
      <c r="BF67" t="s">
        <v>39</v>
      </c>
      <c r="BG67" t="s">
        <v>330</v>
      </c>
      <c r="BH67" t="s">
        <v>33</v>
      </c>
      <c r="BI67" t="s">
        <v>38</v>
      </c>
      <c r="BJ67" s="2" t="b">
        <v>0</v>
      </c>
      <c r="BK67" t="s">
        <v>42</v>
      </c>
      <c r="BL67">
        <v>24</v>
      </c>
      <c r="BM67" t="s">
        <v>258</v>
      </c>
      <c r="BN67">
        <v>24</v>
      </c>
      <c r="BO67" t="s">
        <v>269</v>
      </c>
      <c r="BP67" t="s">
        <v>252</v>
      </c>
      <c r="BQ67" t="s">
        <v>252</v>
      </c>
      <c r="BR67" s="2">
        <v>4.1020000000000003</v>
      </c>
      <c r="BS67" s="2">
        <v>0.61299565603234751</v>
      </c>
      <c r="BT67">
        <v>2</v>
      </c>
      <c r="BU67" s="2">
        <v>1.1016693368301895</v>
      </c>
      <c r="BV67" t="s">
        <v>33</v>
      </c>
      <c r="BW67" s="2">
        <v>12.63773768893223</v>
      </c>
      <c r="BX67" t="s">
        <v>33</v>
      </c>
      <c r="BY67" t="s">
        <v>33</v>
      </c>
      <c r="BZ67" t="s">
        <v>33</v>
      </c>
      <c r="CA67" t="s">
        <v>33</v>
      </c>
      <c r="CB67" t="s">
        <v>250</v>
      </c>
      <c r="CC67" t="s">
        <v>306</v>
      </c>
      <c r="CD67">
        <v>2024</v>
      </c>
      <c r="CE67" t="s">
        <v>307</v>
      </c>
      <c r="CF67" t="s">
        <v>262</v>
      </c>
      <c r="CG67" t="s">
        <v>308</v>
      </c>
    </row>
    <row r="68" spans="1:86">
      <c r="A68" t="s">
        <v>309</v>
      </c>
      <c r="B68" t="s">
        <v>246</v>
      </c>
      <c r="C68" t="s">
        <v>277</v>
      </c>
      <c r="D68" t="s">
        <v>310</v>
      </c>
      <c r="E68" t="s">
        <v>249</v>
      </c>
      <c r="F68" t="s">
        <v>250</v>
      </c>
      <c r="G68">
        <v>40</v>
      </c>
      <c r="H68">
        <v>50.2</v>
      </c>
      <c r="I68" t="b">
        <v>0</v>
      </c>
      <c r="J68" t="s">
        <v>33</v>
      </c>
      <c r="K68" t="s">
        <v>33</v>
      </c>
      <c r="L68">
        <v>24</v>
      </c>
      <c r="M68" s="7">
        <v>120</v>
      </c>
      <c r="N68" s="2">
        <v>300.8352803347791</v>
      </c>
      <c r="O68">
        <v>3</v>
      </c>
      <c r="P68" t="s">
        <v>33</v>
      </c>
      <c r="Q68" s="9">
        <v>9.5833333333333326E-2</v>
      </c>
      <c r="R68" t="s">
        <v>251</v>
      </c>
      <c r="S68">
        <v>1</v>
      </c>
      <c r="T68" s="5">
        <v>4</v>
      </c>
      <c r="U68">
        <v>3</v>
      </c>
      <c r="V68">
        <v>2.6</v>
      </c>
      <c r="W68">
        <v>1.5900000000000001E-2</v>
      </c>
      <c r="X68" s="9">
        <v>1.5927874753700257E-2</v>
      </c>
      <c r="Y68" s="8">
        <v>0.41666666666666669</v>
      </c>
      <c r="Z68" s="2">
        <v>0.166203910473394</v>
      </c>
      <c r="AA68" t="s">
        <v>33</v>
      </c>
      <c r="AB68" s="8">
        <v>11.499999999999998</v>
      </c>
      <c r="AC68" t="s">
        <v>33</v>
      </c>
      <c r="AD68" s="7">
        <v>45.999999999999993</v>
      </c>
      <c r="AE68" t="s">
        <v>33</v>
      </c>
      <c r="AF68" t="s">
        <v>33</v>
      </c>
      <c r="AG68" s="2">
        <v>73.128959999999992</v>
      </c>
      <c r="AH68" t="s">
        <v>33</v>
      </c>
      <c r="AI68" t="s">
        <v>33</v>
      </c>
      <c r="AJ68" t="s">
        <v>33</v>
      </c>
      <c r="AK68">
        <v>138</v>
      </c>
      <c r="AL68" t="s">
        <v>33</v>
      </c>
      <c r="AM68" t="s">
        <v>33</v>
      </c>
      <c r="AN68" s="5">
        <v>1</v>
      </c>
      <c r="AO68" t="s">
        <v>252</v>
      </c>
      <c r="AP68">
        <v>920</v>
      </c>
      <c r="AQ68" t="s">
        <v>285</v>
      </c>
      <c r="AR68" t="s">
        <v>265</v>
      </c>
      <c r="AS68" t="s">
        <v>169</v>
      </c>
      <c r="AT68" t="s">
        <v>165</v>
      </c>
      <c r="AV68" t="s">
        <v>255</v>
      </c>
      <c r="AW68" t="s">
        <v>286</v>
      </c>
      <c r="AX68">
        <v>5.92</v>
      </c>
      <c r="AY68" t="s">
        <v>33</v>
      </c>
      <c r="AZ68" t="s">
        <v>33</v>
      </c>
      <c r="BA68" s="8">
        <v>6.1461280356782382</v>
      </c>
      <c r="BB68" s="2">
        <v>4.6431280356782381</v>
      </c>
      <c r="BC68" s="8">
        <v>1.5029999999999999</v>
      </c>
      <c r="BD68" t="b">
        <v>1</v>
      </c>
      <c r="BE68" t="s">
        <v>38</v>
      </c>
      <c r="BF68" t="s">
        <v>39</v>
      </c>
      <c r="BG68" t="s">
        <v>311</v>
      </c>
      <c r="BH68" t="s">
        <v>33</v>
      </c>
      <c r="BI68" t="s">
        <v>38</v>
      </c>
      <c r="BJ68" t="b">
        <v>0</v>
      </c>
      <c r="BK68" t="s">
        <v>42</v>
      </c>
      <c r="BL68">
        <v>20</v>
      </c>
      <c r="BM68" t="s">
        <v>258</v>
      </c>
      <c r="BN68" s="5">
        <v>20</v>
      </c>
      <c r="BO68" t="s">
        <v>312</v>
      </c>
      <c r="BP68" t="s">
        <v>252</v>
      </c>
      <c r="BQ68" t="s">
        <v>252</v>
      </c>
      <c r="BR68" s="2">
        <v>1.5029999999999999</v>
      </c>
      <c r="BS68" s="2">
        <v>0.17695898058690812</v>
      </c>
      <c r="BT68">
        <v>2</v>
      </c>
      <c r="BU68" s="2">
        <v>1.6871304165830956</v>
      </c>
      <c r="BV68" t="s">
        <v>33</v>
      </c>
      <c r="BW68" s="2">
        <v>48.655329341317362</v>
      </c>
      <c r="BX68" t="s">
        <v>33</v>
      </c>
      <c r="BY68" t="s">
        <v>33</v>
      </c>
      <c r="BZ68" t="s">
        <v>33</v>
      </c>
      <c r="CA68" t="s">
        <v>33</v>
      </c>
      <c r="CB68" t="s">
        <v>250</v>
      </c>
      <c r="CC68" t="s">
        <v>289</v>
      </c>
      <c r="CD68">
        <v>2014</v>
      </c>
      <c r="CE68" s="11" t="s">
        <v>313</v>
      </c>
      <c r="CF68" t="s">
        <v>262</v>
      </c>
      <c r="CG68" t="s">
        <v>33</v>
      </c>
      <c r="CH68" t="s">
        <v>33</v>
      </c>
    </row>
    <row r="69" spans="1:86">
      <c r="A69" t="s">
        <v>309</v>
      </c>
      <c r="B69" t="s">
        <v>246</v>
      </c>
      <c r="C69" t="s">
        <v>277</v>
      </c>
      <c r="D69" t="s">
        <v>310</v>
      </c>
      <c r="E69" t="s">
        <v>249</v>
      </c>
      <c r="F69" t="s">
        <v>250</v>
      </c>
      <c r="G69">
        <v>40</v>
      </c>
      <c r="H69">
        <v>50.2</v>
      </c>
      <c r="I69" t="b">
        <v>0</v>
      </c>
      <c r="J69" t="s">
        <v>33</v>
      </c>
      <c r="K69" t="s">
        <v>33</v>
      </c>
      <c r="L69">
        <v>27</v>
      </c>
      <c r="M69" s="7">
        <v>120</v>
      </c>
      <c r="N69" s="2">
        <v>150.41764016738955</v>
      </c>
      <c r="O69">
        <v>3</v>
      </c>
      <c r="P69" t="s">
        <v>33</v>
      </c>
      <c r="Q69" s="9">
        <v>4.7916666666666663E-2</v>
      </c>
      <c r="R69" t="s">
        <v>251</v>
      </c>
      <c r="S69">
        <v>1</v>
      </c>
      <c r="T69" s="5">
        <v>4</v>
      </c>
      <c r="U69">
        <v>3</v>
      </c>
      <c r="V69">
        <v>2.6</v>
      </c>
      <c r="W69">
        <v>1.5900000000000001E-2</v>
      </c>
      <c r="X69" s="9">
        <v>1.5927874753700257E-2</v>
      </c>
      <c r="Y69" s="8">
        <v>0.41666666666666669</v>
      </c>
      <c r="Z69" s="2">
        <v>0.332407820946788</v>
      </c>
      <c r="AA69" t="s">
        <v>33</v>
      </c>
      <c r="AB69" s="8">
        <v>5.7499999999999991</v>
      </c>
      <c r="AC69" t="s">
        <v>33</v>
      </c>
      <c r="AD69" s="7">
        <v>22.999999999999996</v>
      </c>
      <c r="AE69" t="s">
        <v>33</v>
      </c>
      <c r="AF69" t="s">
        <v>33</v>
      </c>
      <c r="AG69" s="2">
        <v>46.276919999999997</v>
      </c>
      <c r="AH69" t="s">
        <v>33</v>
      </c>
      <c r="AI69" t="s">
        <v>33</v>
      </c>
      <c r="AJ69" t="s">
        <v>33</v>
      </c>
      <c r="AK69">
        <v>69</v>
      </c>
      <c r="AL69" t="s">
        <v>33</v>
      </c>
      <c r="AM69" t="s">
        <v>33</v>
      </c>
      <c r="AN69" s="5">
        <v>1</v>
      </c>
      <c r="AO69" t="s">
        <v>252</v>
      </c>
      <c r="AP69">
        <v>920</v>
      </c>
      <c r="AQ69" t="s">
        <v>285</v>
      </c>
      <c r="AR69" t="s">
        <v>265</v>
      </c>
      <c r="AS69" t="s">
        <v>169</v>
      </c>
      <c r="AT69" t="s">
        <v>165</v>
      </c>
      <c r="AV69" t="s">
        <v>255</v>
      </c>
      <c r="AW69" t="s">
        <v>286</v>
      </c>
      <c r="AX69">
        <v>5.92</v>
      </c>
      <c r="AY69" t="s">
        <v>33</v>
      </c>
      <c r="AZ69" t="s">
        <v>33</v>
      </c>
      <c r="BA69" s="8">
        <v>6.1461280356782382</v>
      </c>
      <c r="BB69" s="2">
        <v>4.648128035678238</v>
      </c>
      <c r="BC69" s="8">
        <v>1.498</v>
      </c>
      <c r="BD69" t="b">
        <v>1</v>
      </c>
      <c r="BE69" t="s">
        <v>38</v>
      </c>
      <c r="BF69" t="s">
        <v>39</v>
      </c>
      <c r="BG69" t="s">
        <v>311</v>
      </c>
      <c r="BH69" t="s">
        <v>33</v>
      </c>
      <c r="BI69" t="s">
        <v>38</v>
      </c>
      <c r="BJ69" t="b">
        <v>0</v>
      </c>
      <c r="BK69" t="s">
        <v>42</v>
      </c>
      <c r="BL69">
        <v>20</v>
      </c>
      <c r="BM69" t="s">
        <v>258</v>
      </c>
      <c r="BN69" s="5">
        <v>20</v>
      </c>
      <c r="BO69" t="s">
        <v>312</v>
      </c>
      <c r="BP69" t="s">
        <v>252</v>
      </c>
      <c r="BQ69" t="s">
        <v>252</v>
      </c>
      <c r="BR69" s="2">
        <v>1.498</v>
      </c>
      <c r="BS69" s="2">
        <v>0.17551181336344768</v>
      </c>
      <c r="BT69">
        <v>2</v>
      </c>
      <c r="BU69" s="2">
        <v>1.4898526330373374</v>
      </c>
      <c r="BV69" t="s">
        <v>33</v>
      </c>
      <c r="BW69" s="2">
        <v>30.892469959946592</v>
      </c>
      <c r="BX69" t="s">
        <v>33</v>
      </c>
      <c r="BY69" t="s">
        <v>33</v>
      </c>
      <c r="BZ69" t="s">
        <v>33</v>
      </c>
      <c r="CA69" t="s">
        <v>33</v>
      </c>
      <c r="CB69" t="s">
        <v>250</v>
      </c>
      <c r="CC69" t="s">
        <v>289</v>
      </c>
      <c r="CD69">
        <v>2014</v>
      </c>
      <c r="CE69" s="11" t="s">
        <v>313</v>
      </c>
      <c r="CF69" t="s">
        <v>262</v>
      </c>
      <c r="CG69" t="s">
        <v>33</v>
      </c>
      <c r="CH69" t="s">
        <v>33</v>
      </c>
    </row>
    <row r="70" spans="1:86">
      <c r="A70" t="s">
        <v>309</v>
      </c>
      <c r="B70" t="s">
        <v>246</v>
      </c>
      <c r="C70" t="s">
        <v>277</v>
      </c>
      <c r="D70" t="s">
        <v>310</v>
      </c>
      <c r="E70" t="s">
        <v>249</v>
      </c>
      <c r="F70" t="s">
        <v>250</v>
      </c>
      <c r="G70">
        <v>40</v>
      </c>
      <c r="H70">
        <v>50.2</v>
      </c>
      <c r="I70" t="b">
        <v>0</v>
      </c>
      <c r="J70" t="s">
        <v>33</v>
      </c>
      <c r="K70" t="s">
        <v>33</v>
      </c>
      <c r="L70">
        <v>21</v>
      </c>
      <c r="M70" s="7">
        <v>120</v>
      </c>
      <c r="N70" s="2">
        <v>401.11370711303874</v>
      </c>
      <c r="O70">
        <v>3</v>
      </c>
      <c r="P70" t="s">
        <v>33</v>
      </c>
      <c r="Q70" s="9">
        <v>0.12777777777777777</v>
      </c>
      <c r="R70" t="s">
        <v>251</v>
      </c>
      <c r="S70">
        <v>1</v>
      </c>
      <c r="T70" s="5">
        <v>4</v>
      </c>
      <c r="U70">
        <v>3</v>
      </c>
      <c r="V70">
        <v>2.6</v>
      </c>
      <c r="W70">
        <v>1.5900000000000001E-2</v>
      </c>
      <c r="X70" s="9">
        <v>1.5927874753700257E-2</v>
      </c>
      <c r="Y70" s="8">
        <v>0.41666666666666669</v>
      </c>
      <c r="Z70" s="2">
        <v>0.1246529328550455</v>
      </c>
      <c r="AA70" t="s">
        <v>33</v>
      </c>
      <c r="AB70" s="8">
        <v>15.333333333333332</v>
      </c>
      <c r="AC70" t="s">
        <v>33</v>
      </c>
      <c r="AD70" s="7">
        <v>61.333333333333329</v>
      </c>
      <c r="AE70" t="s">
        <v>33</v>
      </c>
      <c r="AF70" t="s">
        <v>33</v>
      </c>
      <c r="AG70" s="2">
        <v>74.652479999999997</v>
      </c>
      <c r="AH70" t="s">
        <v>33</v>
      </c>
      <c r="AI70" t="s">
        <v>33</v>
      </c>
      <c r="AJ70" t="s">
        <v>33</v>
      </c>
      <c r="AK70">
        <v>184</v>
      </c>
      <c r="AL70" t="s">
        <v>33</v>
      </c>
      <c r="AM70" t="s">
        <v>33</v>
      </c>
      <c r="AN70" s="5">
        <v>1</v>
      </c>
      <c r="AO70" t="s">
        <v>252</v>
      </c>
      <c r="AP70">
        <v>920</v>
      </c>
      <c r="AQ70" t="s">
        <v>285</v>
      </c>
      <c r="AR70" t="s">
        <v>265</v>
      </c>
      <c r="AS70" t="s">
        <v>169</v>
      </c>
      <c r="AT70" t="s">
        <v>165</v>
      </c>
      <c r="AV70" t="s">
        <v>255</v>
      </c>
      <c r="AW70" t="s">
        <v>286</v>
      </c>
      <c r="AX70">
        <v>5.92</v>
      </c>
      <c r="AY70" t="s">
        <v>33</v>
      </c>
      <c r="AZ70" t="s">
        <v>33</v>
      </c>
      <c r="BA70" s="8">
        <v>6.1461280356782382</v>
      </c>
      <c r="BB70" s="2">
        <v>4.6871280356782385</v>
      </c>
      <c r="BC70" s="8">
        <v>1.4590000000000001</v>
      </c>
      <c r="BD70" t="b">
        <v>1</v>
      </c>
      <c r="BE70" t="s">
        <v>38</v>
      </c>
      <c r="BF70" t="s">
        <v>39</v>
      </c>
      <c r="BG70" t="s">
        <v>311</v>
      </c>
      <c r="BH70" t="s">
        <v>33</v>
      </c>
      <c r="BI70" t="s">
        <v>38</v>
      </c>
      <c r="BJ70" t="b">
        <v>0</v>
      </c>
      <c r="BK70" t="s">
        <v>42</v>
      </c>
      <c r="BL70">
        <v>20</v>
      </c>
      <c r="BM70" t="s">
        <v>258</v>
      </c>
      <c r="BN70" s="5">
        <v>20</v>
      </c>
      <c r="BO70" t="s">
        <v>312</v>
      </c>
      <c r="BP70" t="s">
        <v>252</v>
      </c>
      <c r="BQ70" t="s">
        <v>252</v>
      </c>
      <c r="BR70" s="2">
        <v>1.4590000000000001</v>
      </c>
      <c r="BS70" s="2">
        <v>0.16405529189345164</v>
      </c>
      <c r="BT70">
        <v>2</v>
      </c>
      <c r="BU70" s="2">
        <v>1.7089889479294786</v>
      </c>
      <c r="BV70" t="s">
        <v>33</v>
      </c>
      <c r="BW70" s="2">
        <v>51.166881425633989</v>
      </c>
      <c r="BX70" t="s">
        <v>33</v>
      </c>
      <c r="BY70" t="s">
        <v>33</v>
      </c>
      <c r="BZ70" t="s">
        <v>33</v>
      </c>
      <c r="CA70" t="s">
        <v>33</v>
      </c>
      <c r="CB70" t="s">
        <v>250</v>
      </c>
      <c r="CC70" t="s">
        <v>289</v>
      </c>
      <c r="CD70">
        <v>2014</v>
      </c>
      <c r="CE70" s="11" t="s">
        <v>313</v>
      </c>
      <c r="CF70" t="s">
        <v>262</v>
      </c>
      <c r="CG70" t="s">
        <v>33</v>
      </c>
      <c r="CH70" t="s">
        <v>33</v>
      </c>
    </row>
    <row r="71" spans="1:86">
      <c r="A71" t="s">
        <v>276</v>
      </c>
      <c r="B71" t="s">
        <v>246</v>
      </c>
      <c r="C71" t="s">
        <v>277</v>
      </c>
      <c r="D71" t="s">
        <v>278</v>
      </c>
      <c r="E71" t="s">
        <v>249</v>
      </c>
      <c r="F71" t="s">
        <v>250</v>
      </c>
      <c r="G71">
        <v>22.7</v>
      </c>
      <c r="H71">
        <v>46</v>
      </c>
      <c r="I71" t="b">
        <v>0</v>
      </c>
      <c r="J71" t="s">
        <v>33</v>
      </c>
      <c r="K71" t="s">
        <v>33</v>
      </c>
      <c r="L71">
        <v>35</v>
      </c>
      <c r="M71" s="7">
        <v>155</v>
      </c>
      <c r="N71" s="2">
        <v>57.132543674013711</v>
      </c>
      <c r="O71">
        <v>2</v>
      </c>
      <c r="P71" t="s">
        <v>33</v>
      </c>
      <c r="Q71" s="9">
        <v>8.0645161290322578E-3</v>
      </c>
      <c r="R71" t="s">
        <v>251</v>
      </c>
      <c r="S71">
        <v>1</v>
      </c>
      <c r="T71" s="5">
        <v>2</v>
      </c>
      <c r="U71">
        <v>6.5</v>
      </c>
      <c r="V71">
        <v>5</v>
      </c>
      <c r="W71" t="s">
        <v>33</v>
      </c>
      <c r="X71" s="9">
        <v>0.12762720155208535</v>
      </c>
      <c r="Y71" s="8">
        <v>5.833333333333333</v>
      </c>
      <c r="Z71" s="2">
        <v>15.825772992458582</v>
      </c>
      <c r="AA71">
        <v>1.5</v>
      </c>
      <c r="AB71" s="8">
        <v>1.25</v>
      </c>
      <c r="AC71" t="s">
        <v>33</v>
      </c>
      <c r="AD71" s="7">
        <v>2.5</v>
      </c>
      <c r="AE71" t="s">
        <v>33</v>
      </c>
      <c r="AF71" t="s">
        <v>33</v>
      </c>
      <c r="AG71" s="2">
        <v>23.887499999999996</v>
      </c>
      <c r="AH71">
        <v>28.664999999999999</v>
      </c>
      <c r="AI71" t="s">
        <v>33</v>
      </c>
      <c r="AJ71" t="s">
        <v>33</v>
      </c>
      <c r="AK71">
        <v>5</v>
      </c>
      <c r="AL71" t="s">
        <v>33</v>
      </c>
      <c r="AM71" t="s">
        <v>33</v>
      </c>
      <c r="AN71" s="5">
        <v>1</v>
      </c>
      <c r="AO71" t="s">
        <v>252</v>
      </c>
      <c r="AP71">
        <v>3900</v>
      </c>
      <c r="AQ71" t="s">
        <v>279</v>
      </c>
      <c r="AR71" s="2" t="s">
        <v>265</v>
      </c>
      <c r="AS71" t="s">
        <v>169</v>
      </c>
      <c r="AT71" t="s">
        <v>165</v>
      </c>
      <c r="AU71" t="s">
        <v>170</v>
      </c>
      <c r="AV71" t="s">
        <v>266</v>
      </c>
      <c r="AW71" t="s">
        <v>267</v>
      </c>
      <c r="AX71">
        <v>3.4</v>
      </c>
      <c r="AY71" t="s">
        <v>33</v>
      </c>
      <c r="AZ71">
        <v>3750</v>
      </c>
      <c r="BA71" s="8">
        <v>6</v>
      </c>
      <c r="BB71" s="2">
        <v>4.6899999999999995</v>
      </c>
      <c r="BC71" s="8">
        <v>1.31</v>
      </c>
      <c r="BD71" t="b">
        <v>1</v>
      </c>
      <c r="BE71" t="s">
        <v>38</v>
      </c>
      <c r="BF71" t="s">
        <v>39</v>
      </c>
      <c r="BH71" t="s">
        <v>40</v>
      </c>
      <c r="BI71" t="s">
        <v>38</v>
      </c>
      <c r="BJ71" s="2" t="b">
        <v>0</v>
      </c>
      <c r="BK71" t="s">
        <v>42</v>
      </c>
      <c r="BL71">
        <v>18</v>
      </c>
      <c r="BM71" t="s">
        <v>258</v>
      </c>
      <c r="BN71" s="5">
        <v>24</v>
      </c>
      <c r="BO71" t="s">
        <v>280</v>
      </c>
      <c r="BP71" t="s">
        <v>252</v>
      </c>
      <c r="BQ71" t="s">
        <v>252</v>
      </c>
      <c r="BR71" s="2">
        <v>1.31</v>
      </c>
      <c r="BS71" s="2">
        <v>0.11727129565576427</v>
      </c>
      <c r="BT71">
        <v>2</v>
      </c>
      <c r="BU71" s="2">
        <v>1.260899404407305</v>
      </c>
      <c r="BV71" t="s">
        <v>33</v>
      </c>
      <c r="BW71" s="2">
        <v>18.234732824427478</v>
      </c>
      <c r="BX71" t="s">
        <v>33</v>
      </c>
      <c r="BY71" t="s">
        <v>33</v>
      </c>
      <c r="BZ71" t="s">
        <v>33</v>
      </c>
      <c r="CA71" t="s">
        <v>33</v>
      </c>
      <c r="CB71" t="s">
        <v>250</v>
      </c>
      <c r="CC71" t="s">
        <v>281</v>
      </c>
      <c r="CD71">
        <v>2019</v>
      </c>
      <c r="CE71" t="s">
        <v>282</v>
      </c>
      <c r="CF71" t="s">
        <v>262</v>
      </c>
      <c r="CG71" t="s">
        <v>33</v>
      </c>
      <c r="CH71" t="s">
        <v>33</v>
      </c>
    </row>
    <row r="72" spans="1:86">
      <c r="A72" t="s">
        <v>300</v>
      </c>
      <c r="B72" t="s">
        <v>301</v>
      </c>
      <c r="C72" t="s">
        <v>247</v>
      </c>
      <c r="D72" t="s">
        <v>302</v>
      </c>
      <c r="E72" t="s">
        <v>249</v>
      </c>
      <c r="F72" t="s">
        <v>250</v>
      </c>
      <c r="G72">
        <v>20</v>
      </c>
      <c r="H72">
        <v>64</v>
      </c>
      <c r="I72" t="b">
        <v>1</v>
      </c>
      <c r="J72" t="s">
        <v>33</v>
      </c>
      <c r="K72" t="s">
        <v>33</v>
      </c>
      <c r="L72">
        <v>20</v>
      </c>
      <c r="M72" s="7">
        <v>64</v>
      </c>
      <c r="N72" s="2">
        <v>63.657407407407391</v>
      </c>
      <c r="O72">
        <v>5</v>
      </c>
      <c r="P72">
        <v>0.43</v>
      </c>
      <c r="Q72" s="9">
        <v>0.43200000000000011</v>
      </c>
      <c r="R72" t="s">
        <v>251</v>
      </c>
      <c r="S72" t="s">
        <v>303</v>
      </c>
      <c r="T72" s="5">
        <v>1</v>
      </c>
      <c r="U72">
        <v>4</v>
      </c>
      <c r="V72" t="s">
        <v>33</v>
      </c>
      <c r="W72">
        <v>0.60000000000000009</v>
      </c>
      <c r="X72" s="10">
        <v>0.60000000000000009</v>
      </c>
      <c r="Y72" s="8">
        <v>1.3888888888888888</v>
      </c>
      <c r="Z72" s="2">
        <v>1.3963636363636365</v>
      </c>
      <c r="AA72" t="s">
        <v>33</v>
      </c>
      <c r="AB72" s="7">
        <v>27.648000000000007</v>
      </c>
      <c r="AC72" s="7">
        <v>27.52</v>
      </c>
      <c r="AD72" s="7">
        <v>27.648000000000007</v>
      </c>
      <c r="AE72">
        <v>184</v>
      </c>
      <c r="AF72" t="s">
        <v>33</v>
      </c>
      <c r="AG72" s="2">
        <v>110.59200000000003</v>
      </c>
      <c r="AH72" s="8" t="s">
        <v>33</v>
      </c>
      <c r="AI72" t="s">
        <v>33</v>
      </c>
      <c r="AJ72" t="s">
        <v>33</v>
      </c>
      <c r="AK72">
        <v>137.5</v>
      </c>
      <c r="AL72" s="7">
        <v>137.6</v>
      </c>
      <c r="AM72" s="7">
        <v>137.6</v>
      </c>
      <c r="AN72">
        <v>1</v>
      </c>
      <c r="AO72" s="5" t="s">
        <v>252</v>
      </c>
      <c r="AP72">
        <v>2000</v>
      </c>
      <c r="AQ72" t="s">
        <v>304</v>
      </c>
      <c r="AR72" t="s">
        <v>294</v>
      </c>
      <c r="AS72" t="s">
        <v>169</v>
      </c>
      <c r="AV72" t="s">
        <v>295</v>
      </c>
      <c r="AW72" t="s">
        <v>295</v>
      </c>
      <c r="AX72">
        <v>7</v>
      </c>
      <c r="AY72" t="s">
        <v>33</v>
      </c>
      <c r="AZ72" t="s">
        <v>33</v>
      </c>
      <c r="BA72" s="8">
        <v>8.7403626894942441</v>
      </c>
      <c r="BB72" s="2">
        <v>4.7063626894942443</v>
      </c>
      <c r="BC72" s="8">
        <v>4.0339999999999998</v>
      </c>
      <c r="BD72" t="b">
        <v>1</v>
      </c>
      <c r="BE72" t="s">
        <v>38</v>
      </c>
      <c r="BF72" t="s">
        <v>39</v>
      </c>
      <c r="BG72" t="s">
        <v>340</v>
      </c>
      <c r="BH72" t="s">
        <v>33</v>
      </c>
      <c r="BI72" t="s">
        <v>38</v>
      </c>
      <c r="BJ72" s="2" t="b">
        <v>0</v>
      </c>
      <c r="BK72" t="s">
        <v>42</v>
      </c>
      <c r="BL72">
        <v>24</v>
      </c>
      <c r="BM72" t="s">
        <v>258</v>
      </c>
      <c r="BN72">
        <v>24</v>
      </c>
      <c r="BO72" t="s">
        <v>269</v>
      </c>
      <c r="BP72" t="s">
        <v>252</v>
      </c>
      <c r="BQ72" t="s">
        <v>252</v>
      </c>
      <c r="BR72" s="2">
        <v>4.0339999999999998</v>
      </c>
      <c r="BS72" s="2">
        <v>0.60573589387674664</v>
      </c>
      <c r="BT72">
        <v>2</v>
      </c>
      <c r="BU72" s="2">
        <v>1.4379878182500152</v>
      </c>
      <c r="BV72" t="s">
        <v>33</v>
      </c>
      <c r="BW72" s="2">
        <v>27.41497273177988</v>
      </c>
      <c r="BX72" t="s">
        <v>33</v>
      </c>
      <c r="BY72" t="s">
        <v>33</v>
      </c>
      <c r="BZ72" t="s">
        <v>33</v>
      </c>
      <c r="CA72" t="s">
        <v>33</v>
      </c>
      <c r="CB72" t="s">
        <v>250</v>
      </c>
      <c r="CC72" t="s">
        <v>306</v>
      </c>
      <c r="CD72">
        <v>2024</v>
      </c>
      <c r="CE72" t="s">
        <v>307</v>
      </c>
      <c r="CF72" t="s">
        <v>262</v>
      </c>
      <c r="CG72" t="s">
        <v>308</v>
      </c>
    </row>
    <row r="73" spans="1:86">
      <c r="A73" t="s">
        <v>276</v>
      </c>
      <c r="B73" t="s">
        <v>246</v>
      </c>
      <c r="C73" t="s">
        <v>277</v>
      </c>
      <c r="D73" t="s">
        <v>278</v>
      </c>
      <c r="E73" t="s">
        <v>249</v>
      </c>
      <c r="F73" t="s">
        <v>250</v>
      </c>
      <c r="G73">
        <v>22.7</v>
      </c>
      <c r="H73">
        <v>46</v>
      </c>
      <c r="I73" t="b">
        <v>0</v>
      </c>
      <c r="J73" t="s">
        <v>33</v>
      </c>
      <c r="K73" t="s">
        <v>33</v>
      </c>
      <c r="L73">
        <v>25</v>
      </c>
      <c r="M73" s="7">
        <v>155</v>
      </c>
      <c r="N73" s="2">
        <v>182.82413975684386</v>
      </c>
      <c r="O73">
        <v>2</v>
      </c>
      <c r="P73" t="s">
        <v>33</v>
      </c>
      <c r="Q73" s="9">
        <v>2.5806451612903229E-2</v>
      </c>
      <c r="R73" t="s">
        <v>251</v>
      </c>
      <c r="S73">
        <v>1</v>
      </c>
      <c r="T73" s="5">
        <v>2</v>
      </c>
      <c r="U73">
        <v>6.5</v>
      </c>
      <c r="V73">
        <v>5</v>
      </c>
      <c r="W73" t="s">
        <v>33</v>
      </c>
      <c r="X73" s="9">
        <v>0.12762720155208535</v>
      </c>
      <c r="Y73" s="8">
        <v>5.833333333333333</v>
      </c>
      <c r="Z73" s="2">
        <v>4.9455540601433068</v>
      </c>
      <c r="AA73">
        <v>4</v>
      </c>
      <c r="AB73" s="8">
        <v>4</v>
      </c>
      <c r="AC73" t="s">
        <v>33</v>
      </c>
      <c r="AD73" s="7">
        <v>8</v>
      </c>
      <c r="AE73" t="s">
        <v>33</v>
      </c>
      <c r="AF73" t="s">
        <v>33</v>
      </c>
      <c r="AG73" s="2">
        <v>39.000000000000007</v>
      </c>
      <c r="AH73">
        <v>39</v>
      </c>
      <c r="AI73" t="s">
        <v>33</v>
      </c>
      <c r="AJ73" t="s">
        <v>33</v>
      </c>
      <c r="AK73">
        <v>16</v>
      </c>
      <c r="AL73" t="s">
        <v>33</v>
      </c>
      <c r="AM73" t="s">
        <v>33</v>
      </c>
      <c r="AN73" s="5">
        <v>1</v>
      </c>
      <c r="AO73" t="s">
        <v>252</v>
      </c>
      <c r="AP73">
        <v>3900</v>
      </c>
      <c r="AQ73" t="s">
        <v>279</v>
      </c>
      <c r="AR73" s="2" t="s">
        <v>265</v>
      </c>
      <c r="AS73" t="s">
        <v>169</v>
      </c>
      <c r="AT73" t="s">
        <v>165</v>
      </c>
      <c r="AU73" t="s">
        <v>170</v>
      </c>
      <c r="AV73" t="s">
        <v>266</v>
      </c>
      <c r="AW73" t="s">
        <v>267</v>
      </c>
      <c r="AX73">
        <v>3.4</v>
      </c>
      <c r="AY73" t="s">
        <v>33</v>
      </c>
      <c r="AZ73">
        <v>3750</v>
      </c>
      <c r="BA73" s="8">
        <v>6</v>
      </c>
      <c r="BB73" s="2">
        <v>4.7149999999999999</v>
      </c>
      <c r="BC73" s="8">
        <v>1.2850000000000001</v>
      </c>
      <c r="BD73" t="b">
        <v>1</v>
      </c>
      <c r="BE73" t="s">
        <v>38</v>
      </c>
      <c r="BF73" t="s">
        <v>39</v>
      </c>
      <c r="BH73" t="s">
        <v>40</v>
      </c>
      <c r="BI73" t="s">
        <v>38</v>
      </c>
      <c r="BJ73" s="2" t="b">
        <v>0</v>
      </c>
      <c r="BK73" t="s">
        <v>42</v>
      </c>
      <c r="BL73">
        <v>18</v>
      </c>
      <c r="BM73" t="s">
        <v>258</v>
      </c>
      <c r="BN73" s="5">
        <v>24</v>
      </c>
      <c r="BO73" t="s">
        <v>280</v>
      </c>
      <c r="BP73" t="s">
        <v>252</v>
      </c>
      <c r="BQ73" t="s">
        <v>252</v>
      </c>
      <c r="BR73" s="2">
        <v>1.2850000000000001</v>
      </c>
      <c r="BS73" s="2">
        <v>0.10890312766731339</v>
      </c>
      <c r="BT73">
        <v>2</v>
      </c>
      <c r="BU73" s="2">
        <v>1.482161479359186</v>
      </c>
      <c r="BV73" t="s">
        <v>33</v>
      </c>
      <c r="BW73" s="2">
        <v>30.350194552529185</v>
      </c>
      <c r="BX73" t="s">
        <v>33</v>
      </c>
      <c r="BY73" t="s">
        <v>33</v>
      </c>
      <c r="BZ73" t="s">
        <v>33</v>
      </c>
      <c r="CA73" t="s">
        <v>33</v>
      </c>
      <c r="CB73" t="s">
        <v>250</v>
      </c>
      <c r="CC73" t="s">
        <v>281</v>
      </c>
      <c r="CD73">
        <v>2019</v>
      </c>
      <c r="CE73" t="s">
        <v>282</v>
      </c>
      <c r="CF73" t="s">
        <v>262</v>
      </c>
      <c r="CG73" t="s">
        <v>33</v>
      </c>
      <c r="CH73" t="s">
        <v>33</v>
      </c>
    </row>
    <row r="74" spans="1:86">
      <c r="A74" t="s">
        <v>283</v>
      </c>
      <c r="B74" t="s">
        <v>246</v>
      </c>
      <c r="C74" t="s">
        <v>277</v>
      </c>
      <c r="D74" t="s">
        <v>284</v>
      </c>
      <c r="E74" t="s">
        <v>249</v>
      </c>
      <c r="F74" t="s">
        <v>250</v>
      </c>
      <c r="G74">
        <v>30</v>
      </c>
      <c r="H74">
        <v>38.200000000000003</v>
      </c>
      <c r="I74" t="b">
        <v>0</v>
      </c>
      <c r="J74" t="s">
        <v>33</v>
      </c>
      <c r="K74" t="s">
        <v>33</v>
      </c>
      <c r="L74">
        <v>18</v>
      </c>
      <c r="M74" s="7">
        <v>120</v>
      </c>
      <c r="N74" s="2">
        <v>119.28772855013848</v>
      </c>
      <c r="O74">
        <v>3</v>
      </c>
      <c r="P74" t="s">
        <v>33</v>
      </c>
      <c r="Q74">
        <v>0.125</v>
      </c>
      <c r="R74" t="s">
        <v>251</v>
      </c>
      <c r="S74">
        <v>1</v>
      </c>
      <c r="T74" s="5">
        <v>4</v>
      </c>
      <c r="U74">
        <v>3</v>
      </c>
      <c r="V74">
        <v>2.6</v>
      </c>
      <c r="W74" t="s">
        <v>33</v>
      </c>
      <c r="X74" s="9">
        <v>1.5927874753700257E-2</v>
      </c>
      <c r="Y74" s="8">
        <v>0.12666666666666665</v>
      </c>
      <c r="Z74" s="2">
        <v>0.12742299802960205</v>
      </c>
      <c r="AA74" t="s">
        <v>33</v>
      </c>
      <c r="AB74" s="8">
        <v>15</v>
      </c>
      <c r="AC74" t="s">
        <v>33</v>
      </c>
      <c r="AD74" s="7">
        <v>60</v>
      </c>
      <c r="AE74" t="s">
        <v>33</v>
      </c>
      <c r="AF74" t="s">
        <v>33</v>
      </c>
      <c r="AG74" s="2">
        <v>57.153599999999997</v>
      </c>
      <c r="AH74" t="s">
        <v>33</v>
      </c>
      <c r="AI74" t="s">
        <v>33</v>
      </c>
      <c r="AJ74" t="s">
        <v>33</v>
      </c>
      <c r="AK74">
        <v>180</v>
      </c>
      <c r="AL74" t="s">
        <v>33</v>
      </c>
      <c r="AM74" t="s">
        <v>33</v>
      </c>
      <c r="AN74" s="5">
        <v>1</v>
      </c>
      <c r="AO74" t="s">
        <v>252</v>
      </c>
      <c r="AP74">
        <v>980</v>
      </c>
      <c r="AQ74" t="s">
        <v>285</v>
      </c>
      <c r="AR74" t="s">
        <v>265</v>
      </c>
      <c r="AS74" t="s">
        <v>169</v>
      </c>
      <c r="AT74" t="s">
        <v>165</v>
      </c>
      <c r="AV74" t="s">
        <v>255</v>
      </c>
      <c r="AW74" t="s">
        <v>286</v>
      </c>
      <c r="AX74">
        <v>5.98</v>
      </c>
      <c r="AY74" t="s">
        <v>33</v>
      </c>
      <c r="AZ74" t="s">
        <v>33</v>
      </c>
      <c r="BA74" s="8">
        <v>6.4</v>
      </c>
      <c r="BB74" s="2">
        <v>4.7600000000000007</v>
      </c>
      <c r="BC74" s="8">
        <v>1.64</v>
      </c>
      <c r="BD74" t="b">
        <v>1</v>
      </c>
      <c r="BE74" t="s">
        <v>38</v>
      </c>
      <c r="BF74" t="s">
        <v>39</v>
      </c>
      <c r="BG74" t="s">
        <v>287</v>
      </c>
      <c r="BH74" t="s">
        <v>33</v>
      </c>
      <c r="BI74" t="s">
        <v>38</v>
      </c>
      <c r="BJ74" t="b">
        <v>0</v>
      </c>
      <c r="BK74" t="s">
        <v>42</v>
      </c>
      <c r="BL74">
        <v>20</v>
      </c>
      <c r="BM74" t="s">
        <v>258</v>
      </c>
      <c r="BN74" s="5">
        <v>20</v>
      </c>
      <c r="BO74" t="s">
        <v>288</v>
      </c>
      <c r="BP74" t="s">
        <v>252</v>
      </c>
      <c r="BQ74" t="s">
        <v>252</v>
      </c>
      <c r="BR74" s="2">
        <v>1.64</v>
      </c>
      <c r="BS74" s="2">
        <v>0.21484384804769785</v>
      </c>
      <c r="BT74">
        <v>2</v>
      </c>
      <c r="BU74" s="2">
        <v>1.5421997429547152</v>
      </c>
      <c r="BV74" t="s">
        <v>33</v>
      </c>
      <c r="BW74" s="2">
        <v>34.849756097560977</v>
      </c>
      <c r="BX74" t="s">
        <v>33</v>
      </c>
      <c r="BY74" t="s">
        <v>33</v>
      </c>
      <c r="BZ74" t="s">
        <v>33</v>
      </c>
      <c r="CA74" t="s">
        <v>33</v>
      </c>
      <c r="CB74" t="s">
        <v>250</v>
      </c>
      <c r="CC74" t="s">
        <v>289</v>
      </c>
      <c r="CD74">
        <v>2014</v>
      </c>
      <c r="CE74" t="s">
        <v>290</v>
      </c>
      <c r="CF74" t="s">
        <v>262</v>
      </c>
      <c r="CG74" t="s">
        <v>33</v>
      </c>
      <c r="CH74" t="s">
        <v>33</v>
      </c>
    </row>
    <row r="75" spans="1:86">
      <c r="A75" t="s">
        <v>283</v>
      </c>
      <c r="B75" t="s">
        <v>246</v>
      </c>
      <c r="C75" t="s">
        <v>277</v>
      </c>
      <c r="D75" t="s">
        <v>284</v>
      </c>
      <c r="E75" t="s">
        <v>249</v>
      </c>
      <c r="F75" t="s">
        <v>250</v>
      </c>
      <c r="G75">
        <v>30</v>
      </c>
      <c r="H75">
        <v>38.200000000000003</v>
      </c>
      <c r="I75" t="b">
        <v>0</v>
      </c>
      <c r="J75" t="s">
        <v>33</v>
      </c>
      <c r="K75" t="s">
        <v>33</v>
      </c>
      <c r="L75">
        <v>18</v>
      </c>
      <c r="M75" s="7">
        <v>120</v>
      </c>
      <c r="N75" s="2">
        <v>99.406440458448728</v>
      </c>
      <c r="O75">
        <v>3</v>
      </c>
      <c r="P75" t="s">
        <v>33</v>
      </c>
      <c r="Q75" s="9">
        <v>0.10416666666666666</v>
      </c>
      <c r="R75" t="s">
        <v>251</v>
      </c>
      <c r="S75">
        <v>1</v>
      </c>
      <c r="T75" s="5">
        <v>4</v>
      </c>
      <c r="U75">
        <v>3</v>
      </c>
      <c r="V75">
        <v>2.6</v>
      </c>
      <c r="W75" t="s">
        <v>33</v>
      </c>
      <c r="X75" s="9">
        <v>1.5927874753700257E-2</v>
      </c>
      <c r="Y75" s="8">
        <v>0.12666666666666665</v>
      </c>
      <c r="Z75" s="2">
        <v>0.15290759763552247</v>
      </c>
      <c r="AA75" t="s">
        <v>33</v>
      </c>
      <c r="AB75" s="8">
        <v>12.5</v>
      </c>
      <c r="AC75" t="s">
        <v>33</v>
      </c>
      <c r="AD75" s="7">
        <v>50</v>
      </c>
      <c r="AE75" t="s">
        <v>33</v>
      </c>
      <c r="AF75" t="s">
        <v>33</v>
      </c>
      <c r="AG75" s="2">
        <v>47.627999999999993</v>
      </c>
      <c r="AH75" t="s">
        <v>33</v>
      </c>
      <c r="AI75" t="s">
        <v>33</v>
      </c>
      <c r="AJ75" t="s">
        <v>33</v>
      </c>
      <c r="AK75">
        <v>150</v>
      </c>
      <c r="AL75" t="s">
        <v>33</v>
      </c>
      <c r="AM75" t="s">
        <v>33</v>
      </c>
      <c r="AN75" s="5">
        <v>1</v>
      </c>
      <c r="AO75" t="s">
        <v>252</v>
      </c>
      <c r="AP75">
        <v>980</v>
      </c>
      <c r="AQ75" t="s">
        <v>285</v>
      </c>
      <c r="AR75" t="s">
        <v>265</v>
      </c>
      <c r="AS75" t="s">
        <v>169</v>
      </c>
      <c r="AT75" t="s">
        <v>165</v>
      </c>
      <c r="AV75" t="s">
        <v>255</v>
      </c>
      <c r="AW75" t="s">
        <v>286</v>
      </c>
      <c r="AX75">
        <v>5.98</v>
      </c>
      <c r="AY75" t="s">
        <v>33</v>
      </c>
      <c r="AZ75" t="s">
        <v>33</v>
      </c>
      <c r="BA75" s="8">
        <v>6.4</v>
      </c>
      <c r="BB75" s="2">
        <v>4.7949999999999999</v>
      </c>
      <c r="BC75" s="8">
        <v>1.605</v>
      </c>
      <c r="BD75" t="b">
        <v>1</v>
      </c>
      <c r="BE75" t="s">
        <v>38</v>
      </c>
      <c r="BF75" t="s">
        <v>39</v>
      </c>
      <c r="BG75" t="s">
        <v>287</v>
      </c>
      <c r="BH75" t="s">
        <v>33</v>
      </c>
      <c r="BI75" t="s">
        <v>38</v>
      </c>
      <c r="BJ75" t="b">
        <v>0</v>
      </c>
      <c r="BK75" t="s">
        <v>42</v>
      </c>
      <c r="BL75">
        <v>20</v>
      </c>
      <c r="BM75" t="s">
        <v>258</v>
      </c>
      <c r="BN75" s="5">
        <v>20</v>
      </c>
      <c r="BO75" t="s">
        <v>288</v>
      </c>
      <c r="BP75" t="s">
        <v>252</v>
      </c>
      <c r="BQ75" t="s">
        <v>252</v>
      </c>
      <c r="BR75" s="2">
        <v>1.605</v>
      </c>
      <c r="BS75" s="2">
        <v>0.20547503674089088</v>
      </c>
      <c r="BT75">
        <v>2</v>
      </c>
      <c r="BU75" s="2">
        <v>1.4723873082138972</v>
      </c>
      <c r="BV75" t="s">
        <v>33</v>
      </c>
      <c r="BW75" s="2">
        <v>29.674766355140182</v>
      </c>
      <c r="BX75" t="s">
        <v>33</v>
      </c>
      <c r="BY75" t="s">
        <v>33</v>
      </c>
      <c r="BZ75" t="s">
        <v>33</v>
      </c>
      <c r="CA75" t="s">
        <v>33</v>
      </c>
      <c r="CB75" t="s">
        <v>250</v>
      </c>
      <c r="CC75" t="s">
        <v>289</v>
      </c>
      <c r="CD75">
        <v>2014</v>
      </c>
      <c r="CE75" t="s">
        <v>290</v>
      </c>
      <c r="CF75" t="s">
        <v>262</v>
      </c>
      <c r="CG75" t="s">
        <v>33</v>
      </c>
      <c r="CH75" t="s">
        <v>33</v>
      </c>
    </row>
    <row r="76" spans="1:86">
      <c r="A76" t="s">
        <v>300</v>
      </c>
      <c r="B76" t="s">
        <v>301</v>
      </c>
      <c r="C76" t="s">
        <v>247</v>
      </c>
      <c r="D76" t="s">
        <v>302</v>
      </c>
      <c r="E76" t="s">
        <v>249</v>
      </c>
      <c r="F76" t="s">
        <v>250</v>
      </c>
      <c r="G76">
        <v>20</v>
      </c>
      <c r="H76">
        <v>41</v>
      </c>
      <c r="I76" t="b">
        <v>1</v>
      </c>
      <c r="J76" t="s">
        <v>33</v>
      </c>
      <c r="K76" t="s">
        <v>33</v>
      </c>
      <c r="L76">
        <v>20</v>
      </c>
      <c r="M76" s="7">
        <v>30</v>
      </c>
      <c r="N76" s="2">
        <v>29.861111111111104</v>
      </c>
      <c r="O76">
        <v>5</v>
      </c>
      <c r="P76">
        <v>0.43</v>
      </c>
      <c r="Q76" s="9">
        <v>0.43200000000000011</v>
      </c>
      <c r="R76" t="s">
        <v>251</v>
      </c>
      <c r="S76" t="s">
        <v>303</v>
      </c>
      <c r="T76" s="5">
        <v>1</v>
      </c>
      <c r="U76">
        <v>4</v>
      </c>
      <c r="V76" t="s">
        <v>33</v>
      </c>
      <c r="W76">
        <v>0.60000000000000009</v>
      </c>
      <c r="X76" s="10">
        <v>0.60000000000000009</v>
      </c>
      <c r="Y76" s="8">
        <v>1.3888888888888888</v>
      </c>
      <c r="Z76" s="2">
        <v>1.3953488372093026</v>
      </c>
      <c r="AA76" t="s">
        <v>33</v>
      </c>
      <c r="AB76" s="7">
        <v>12.960000000000003</v>
      </c>
      <c r="AC76" s="7">
        <v>12.9</v>
      </c>
      <c r="AD76" s="7">
        <v>12.960000000000003</v>
      </c>
      <c r="AE76">
        <v>88</v>
      </c>
      <c r="AF76" t="s">
        <v>33</v>
      </c>
      <c r="AG76" s="2">
        <v>51.840000000000011</v>
      </c>
      <c r="AH76" s="8" t="s">
        <v>33</v>
      </c>
      <c r="AI76" t="s">
        <v>33</v>
      </c>
      <c r="AJ76" t="s">
        <v>33</v>
      </c>
      <c r="AK76">
        <v>64.5</v>
      </c>
      <c r="AL76" s="7">
        <v>64.5</v>
      </c>
      <c r="AM76" s="7">
        <v>64.5</v>
      </c>
      <c r="AN76">
        <v>1</v>
      </c>
      <c r="AO76" s="5" t="s">
        <v>252</v>
      </c>
      <c r="AP76">
        <v>2000</v>
      </c>
      <c r="AQ76" t="s">
        <v>304</v>
      </c>
      <c r="AR76" t="s">
        <v>294</v>
      </c>
      <c r="AS76" t="s">
        <v>169</v>
      </c>
      <c r="AV76" t="s">
        <v>295</v>
      </c>
      <c r="AW76" t="s">
        <v>295</v>
      </c>
      <c r="AX76">
        <v>7</v>
      </c>
      <c r="AY76" t="s">
        <v>33</v>
      </c>
      <c r="AZ76" t="s">
        <v>33</v>
      </c>
      <c r="BA76" s="8">
        <v>8.7403626894942441</v>
      </c>
      <c r="BB76" s="2">
        <v>4.8083626894942437</v>
      </c>
      <c r="BC76" s="8">
        <v>3.9319999999999999</v>
      </c>
      <c r="BD76" t="b">
        <v>1</v>
      </c>
      <c r="BE76" t="s">
        <v>38</v>
      </c>
      <c r="BF76" t="s">
        <v>39</v>
      </c>
      <c r="BG76" t="s">
        <v>305</v>
      </c>
      <c r="BH76" t="s">
        <v>33</v>
      </c>
      <c r="BI76" t="s">
        <v>38</v>
      </c>
      <c r="BJ76" s="2" t="b">
        <v>0</v>
      </c>
      <c r="BK76" t="s">
        <v>42</v>
      </c>
      <c r="BL76">
        <v>24</v>
      </c>
      <c r="BM76" t="s">
        <v>258</v>
      </c>
      <c r="BN76">
        <v>24</v>
      </c>
      <c r="BO76" t="s">
        <v>269</v>
      </c>
      <c r="BP76" t="s">
        <v>252</v>
      </c>
      <c r="BQ76" t="s">
        <v>252</v>
      </c>
      <c r="BR76" s="2">
        <v>3.9319999999999999</v>
      </c>
      <c r="BS76" s="2">
        <v>0.59461350916009803</v>
      </c>
      <c r="BT76">
        <v>2</v>
      </c>
      <c r="BU76" s="2">
        <v>1.1200514837024391</v>
      </c>
      <c r="BV76" t="s">
        <v>33</v>
      </c>
      <c r="BW76" s="2">
        <v>13.184130213631743</v>
      </c>
      <c r="BX76" t="s">
        <v>33</v>
      </c>
      <c r="BY76" t="s">
        <v>33</v>
      </c>
      <c r="BZ76" t="s">
        <v>33</v>
      </c>
      <c r="CA76" t="s">
        <v>33</v>
      </c>
      <c r="CB76" t="s">
        <v>250</v>
      </c>
      <c r="CC76" t="s">
        <v>306</v>
      </c>
      <c r="CD76">
        <v>2024</v>
      </c>
      <c r="CE76" t="s">
        <v>307</v>
      </c>
      <c r="CF76" t="s">
        <v>262</v>
      </c>
      <c r="CG76" t="s">
        <v>308</v>
      </c>
    </row>
    <row r="77" spans="1:86">
      <c r="A77" t="s">
        <v>321</v>
      </c>
      <c r="B77" t="s">
        <v>246</v>
      </c>
      <c r="C77" t="s">
        <v>247</v>
      </c>
      <c r="D77" t="s">
        <v>322</v>
      </c>
      <c r="E77" t="s">
        <v>249</v>
      </c>
      <c r="F77" t="s">
        <v>250</v>
      </c>
      <c r="G77">
        <v>4</v>
      </c>
      <c r="H77">
        <v>30</v>
      </c>
      <c r="I77" t="b">
        <v>0</v>
      </c>
      <c r="J77" t="s">
        <v>33</v>
      </c>
      <c r="K77" t="s">
        <v>33</v>
      </c>
      <c r="L77">
        <v>35</v>
      </c>
      <c r="M77" s="7">
        <v>1000</v>
      </c>
      <c r="N77" s="2">
        <v>806.25604403189095</v>
      </c>
      <c r="O77">
        <v>8</v>
      </c>
      <c r="P77" t="s">
        <v>33</v>
      </c>
      <c r="Q77" s="9">
        <v>8.7500000000000002E-4</v>
      </c>
      <c r="R77" t="s">
        <v>251</v>
      </c>
      <c r="S77">
        <v>1</v>
      </c>
      <c r="T77" s="5">
        <v>1</v>
      </c>
      <c r="U77">
        <v>4.7</v>
      </c>
      <c r="V77">
        <v>3.5</v>
      </c>
      <c r="W77" t="s">
        <v>33</v>
      </c>
      <c r="X77" s="9">
        <v>4.5219299257608099E-2</v>
      </c>
      <c r="Y77" s="8">
        <v>41.666666666666664</v>
      </c>
      <c r="Z77" s="2">
        <v>51.679199151552112</v>
      </c>
      <c r="AA77" t="s">
        <v>33</v>
      </c>
      <c r="AB77" s="8">
        <v>0.875</v>
      </c>
      <c r="AC77" t="s">
        <v>33</v>
      </c>
      <c r="AD77" s="7">
        <v>0.875</v>
      </c>
      <c r="AE77" t="s">
        <v>33</v>
      </c>
      <c r="AF77" t="s">
        <v>33</v>
      </c>
      <c r="AG77" s="2">
        <v>47.162500000000001</v>
      </c>
      <c r="AH77" t="s">
        <v>33</v>
      </c>
      <c r="AI77" t="s">
        <v>33</v>
      </c>
      <c r="AJ77" t="s">
        <v>33</v>
      </c>
      <c r="AK77">
        <v>7</v>
      </c>
      <c r="AL77" t="s">
        <v>33</v>
      </c>
      <c r="AM77" t="s">
        <v>33</v>
      </c>
      <c r="AN77" s="5">
        <v>1</v>
      </c>
      <c r="AO77" t="s">
        <v>252</v>
      </c>
      <c r="AP77">
        <v>5500</v>
      </c>
      <c r="AQ77" t="s">
        <v>323</v>
      </c>
      <c r="AR77" t="s">
        <v>324</v>
      </c>
      <c r="AS77" t="s">
        <v>169</v>
      </c>
      <c r="AV77" t="s">
        <v>255</v>
      </c>
      <c r="AW77" t="s">
        <v>325</v>
      </c>
      <c r="AX77" s="2">
        <v>6.5649999999999995</v>
      </c>
      <c r="AY77" t="s">
        <v>33</v>
      </c>
      <c r="AZ77" t="s">
        <v>33</v>
      </c>
      <c r="BA77">
        <v>8</v>
      </c>
      <c r="BB77" s="2">
        <v>4.8499999999999996</v>
      </c>
      <c r="BC77" s="8">
        <v>3.15</v>
      </c>
      <c r="BD77" t="b">
        <v>1</v>
      </c>
      <c r="BE77" t="s">
        <v>38</v>
      </c>
      <c r="BF77" t="s">
        <v>39</v>
      </c>
      <c r="BG77" t="s">
        <v>257</v>
      </c>
      <c r="BH77" t="s">
        <v>33</v>
      </c>
      <c r="BI77" t="s">
        <v>38</v>
      </c>
      <c r="BJ77" t="b">
        <v>0</v>
      </c>
      <c r="BK77" t="s">
        <v>42</v>
      </c>
      <c r="BL77">
        <v>24</v>
      </c>
      <c r="BM77" t="s">
        <v>258</v>
      </c>
      <c r="BN77" s="5">
        <v>24</v>
      </c>
      <c r="BO77" t="s">
        <v>326</v>
      </c>
      <c r="BP77" t="s">
        <v>252</v>
      </c>
      <c r="BQ77" t="s">
        <v>252</v>
      </c>
      <c r="BR77" s="2">
        <v>3.15</v>
      </c>
      <c r="BS77" s="2">
        <v>0.49831055378960049</v>
      </c>
      <c r="BT77">
        <v>2</v>
      </c>
      <c r="BU77" s="2">
        <v>1.1752862644194515</v>
      </c>
      <c r="BV77" t="s">
        <v>33</v>
      </c>
      <c r="BW77" s="2">
        <v>14.972222222222223</v>
      </c>
      <c r="BX77" t="s">
        <v>33</v>
      </c>
      <c r="BY77" t="s">
        <v>33</v>
      </c>
      <c r="BZ77" t="s">
        <v>33</v>
      </c>
      <c r="CA77" t="s">
        <v>33</v>
      </c>
      <c r="CB77" t="s">
        <v>250</v>
      </c>
      <c r="CC77" t="s">
        <v>327</v>
      </c>
      <c r="CD77">
        <v>2021</v>
      </c>
      <c r="CE77" s="11" t="s">
        <v>328</v>
      </c>
      <c r="CF77" t="s">
        <v>262</v>
      </c>
      <c r="CG77" t="s">
        <v>329</v>
      </c>
    </row>
    <row r="78" spans="1:86">
      <c r="A78" t="s">
        <v>300</v>
      </c>
      <c r="B78" t="s">
        <v>301</v>
      </c>
      <c r="C78" t="s">
        <v>247</v>
      </c>
      <c r="D78" t="s">
        <v>302</v>
      </c>
      <c r="E78" t="s">
        <v>249</v>
      </c>
      <c r="F78" t="s">
        <v>250</v>
      </c>
      <c r="G78">
        <v>20</v>
      </c>
      <c r="H78">
        <v>41</v>
      </c>
      <c r="I78" t="b">
        <v>1</v>
      </c>
      <c r="J78" t="s">
        <v>33</v>
      </c>
      <c r="K78" t="s">
        <v>33</v>
      </c>
      <c r="L78">
        <v>20</v>
      </c>
      <c r="M78" s="7">
        <v>30</v>
      </c>
      <c r="N78" s="2">
        <v>29.861111111111104</v>
      </c>
      <c r="O78">
        <v>5</v>
      </c>
      <c r="P78">
        <v>0.43</v>
      </c>
      <c r="Q78" s="9">
        <v>0.43200000000000011</v>
      </c>
      <c r="R78" t="s">
        <v>251</v>
      </c>
      <c r="S78" t="s">
        <v>303</v>
      </c>
      <c r="T78" s="5">
        <v>1</v>
      </c>
      <c r="U78">
        <v>4</v>
      </c>
      <c r="V78" t="s">
        <v>33</v>
      </c>
      <c r="W78">
        <v>0.60000000000000009</v>
      </c>
      <c r="X78" s="10">
        <v>0.60000000000000009</v>
      </c>
      <c r="Y78" s="8">
        <v>1.3888888888888888</v>
      </c>
      <c r="Z78" s="2">
        <v>1.3953488372093026</v>
      </c>
      <c r="AA78" t="s">
        <v>33</v>
      </c>
      <c r="AB78" s="7">
        <v>12.960000000000003</v>
      </c>
      <c r="AC78" s="7">
        <v>12.9</v>
      </c>
      <c r="AD78" s="7">
        <v>12.960000000000003</v>
      </c>
      <c r="AE78">
        <v>88</v>
      </c>
      <c r="AF78" t="s">
        <v>33</v>
      </c>
      <c r="AG78" s="2">
        <v>51.840000000000011</v>
      </c>
      <c r="AH78" s="8" t="s">
        <v>33</v>
      </c>
      <c r="AI78" t="s">
        <v>33</v>
      </c>
      <c r="AJ78" t="s">
        <v>33</v>
      </c>
      <c r="AK78">
        <v>64.5</v>
      </c>
      <c r="AL78" s="7">
        <v>64.5</v>
      </c>
      <c r="AM78" s="7">
        <v>64.5</v>
      </c>
      <c r="AN78">
        <v>1</v>
      </c>
      <c r="AO78" s="5" t="s">
        <v>252</v>
      </c>
      <c r="AP78">
        <v>2000</v>
      </c>
      <c r="AQ78" t="s">
        <v>304</v>
      </c>
      <c r="AR78" t="s">
        <v>294</v>
      </c>
      <c r="AS78" t="s">
        <v>169</v>
      </c>
      <c r="AV78" t="s">
        <v>295</v>
      </c>
      <c r="AW78" t="s">
        <v>295</v>
      </c>
      <c r="AX78">
        <v>7</v>
      </c>
      <c r="AY78" t="s">
        <v>33</v>
      </c>
      <c r="AZ78" t="s">
        <v>33</v>
      </c>
      <c r="BA78" s="8">
        <v>8.7403626894942441</v>
      </c>
      <c r="BB78" s="2">
        <v>4.8643626894942447</v>
      </c>
      <c r="BC78" s="8">
        <v>3.8759999999999999</v>
      </c>
      <c r="BD78" t="b">
        <v>1</v>
      </c>
      <c r="BE78" t="s">
        <v>38</v>
      </c>
      <c r="BF78" t="s">
        <v>39</v>
      </c>
      <c r="BG78" t="s">
        <v>331</v>
      </c>
      <c r="BH78" t="s">
        <v>33</v>
      </c>
      <c r="BI78" t="s">
        <v>38</v>
      </c>
      <c r="BJ78" s="2" t="b">
        <v>0</v>
      </c>
      <c r="BK78" t="s">
        <v>42</v>
      </c>
      <c r="BL78">
        <v>24</v>
      </c>
      <c r="BM78" t="s">
        <v>258</v>
      </c>
      <c r="BN78">
        <v>24</v>
      </c>
      <c r="BO78" t="s">
        <v>269</v>
      </c>
      <c r="BP78" t="s">
        <v>252</v>
      </c>
      <c r="BQ78" t="s">
        <v>252</v>
      </c>
      <c r="BR78" s="2">
        <v>3.8759999999999999</v>
      </c>
      <c r="BS78" s="2">
        <v>0.58838376837872775</v>
      </c>
      <c r="BT78">
        <v>2</v>
      </c>
      <c r="BU78" s="2">
        <v>1.1262812244838094</v>
      </c>
      <c r="BV78" t="s">
        <v>33</v>
      </c>
      <c r="BW78" s="2">
        <v>13.374613003095979</v>
      </c>
      <c r="BX78" t="s">
        <v>33</v>
      </c>
      <c r="BY78" t="s">
        <v>33</v>
      </c>
      <c r="BZ78" t="s">
        <v>33</v>
      </c>
      <c r="CA78" t="s">
        <v>33</v>
      </c>
      <c r="CB78" t="s">
        <v>250</v>
      </c>
      <c r="CC78" t="s">
        <v>306</v>
      </c>
      <c r="CD78">
        <v>2024</v>
      </c>
      <c r="CE78" t="s">
        <v>307</v>
      </c>
      <c r="CF78" t="s">
        <v>262</v>
      </c>
      <c r="CG78" t="s">
        <v>308</v>
      </c>
    </row>
    <row r="79" spans="1:86">
      <c r="A79" t="s">
        <v>309</v>
      </c>
      <c r="B79" t="s">
        <v>246</v>
      </c>
      <c r="C79" t="s">
        <v>277</v>
      </c>
      <c r="D79" t="s">
        <v>310</v>
      </c>
      <c r="E79" t="s">
        <v>249</v>
      </c>
      <c r="F79" t="s">
        <v>250</v>
      </c>
      <c r="G79">
        <v>40</v>
      </c>
      <c r="H79">
        <v>50.2</v>
      </c>
      <c r="I79" t="b">
        <v>0</v>
      </c>
      <c r="J79" t="s">
        <v>33</v>
      </c>
      <c r="K79" t="s">
        <v>33</v>
      </c>
      <c r="L79">
        <v>18</v>
      </c>
      <c r="M79" s="7">
        <v>120</v>
      </c>
      <c r="N79" s="2">
        <v>601.6705606695582</v>
      </c>
      <c r="O79">
        <v>3</v>
      </c>
      <c r="P79" t="s">
        <v>33</v>
      </c>
      <c r="Q79" s="9">
        <v>0.19166666666666665</v>
      </c>
      <c r="R79" t="s">
        <v>251</v>
      </c>
      <c r="S79">
        <v>1</v>
      </c>
      <c r="T79" s="5">
        <v>4</v>
      </c>
      <c r="U79">
        <v>3</v>
      </c>
      <c r="V79">
        <v>2.6</v>
      </c>
      <c r="W79">
        <v>1.5900000000000001E-2</v>
      </c>
      <c r="X79" s="9">
        <v>1.5927874753700257E-2</v>
      </c>
      <c r="Y79" s="8">
        <v>0.41666666666666669</v>
      </c>
      <c r="Z79" s="2">
        <v>8.3101955236697E-2</v>
      </c>
      <c r="AA79" t="s">
        <v>33</v>
      </c>
      <c r="AB79" s="8">
        <v>22.999999999999996</v>
      </c>
      <c r="AC79" t="s">
        <v>33</v>
      </c>
      <c r="AD79" s="7">
        <v>91.999999999999986</v>
      </c>
      <c r="AE79" t="s">
        <v>33</v>
      </c>
      <c r="AF79" t="s">
        <v>33</v>
      </c>
      <c r="AG79" s="2">
        <v>82.270079999999993</v>
      </c>
      <c r="AH79" t="s">
        <v>33</v>
      </c>
      <c r="AI79" t="s">
        <v>33</v>
      </c>
      <c r="AJ79" t="s">
        <v>33</v>
      </c>
      <c r="AK79">
        <v>276</v>
      </c>
      <c r="AL79" t="s">
        <v>33</v>
      </c>
      <c r="AM79" t="s">
        <v>33</v>
      </c>
      <c r="AN79" s="5">
        <v>1</v>
      </c>
      <c r="AO79" t="s">
        <v>252</v>
      </c>
      <c r="AP79">
        <v>920</v>
      </c>
      <c r="AQ79" t="s">
        <v>285</v>
      </c>
      <c r="AR79" t="s">
        <v>265</v>
      </c>
      <c r="AS79" t="s">
        <v>169</v>
      </c>
      <c r="AT79" t="s">
        <v>165</v>
      </c>
      <c r="AV79" t="s">
        <v>255</v>
      </c>
      <c r="AW79" t="s">
        <v>286</v>
      </c>
      <c r="AX79">
        <v>5.92</v>
      </c>
      <c r="AY79" t="s">
        <v>33</v>
      </c>
      <c r="AZ79" t="s">
        <v>33</v>
      </c>
      <c r="BA79" s="8">
        <v>6.1461280356782382</v>
      </c>
      <c r="BB79" s="2">
        <v>4.8791280356782387</v>
      </c>
      <c r="BC79" s="8">
        <v>1.2669999999999999</v>
      </c>
      <c r="BD79" t="b">
        <v>1</v>
      </c>
      <c r="BE79" t="s">
        <v>38</v>
      </c>
      <c r="BF79" t="s">
        <v>39</v>
      </c>
      <c r="BG79" t="s">
        <v>311</v>
      </c>
      <c r="BH79" t="s">
        <v>33</v>
      </c>
      <c r="BI79" t="s">
        <v>38</v>
      </c>
      <c r="BJ79" t="b">
        <v>0</v>
      </c>
      <c r="BK79" t="s">
        <v>42</v>
      </c>
      <c r="BL79">
        <v>20</v>
      </c>
      <c r="BM79" t="s">
        <v>258</v>
      </c>
      <c r="BN79" s="5">
        <v>20</v>
      </c>
      <c r="BO79" t="s">
        <v>312</v>
      </c>
      <c r="BP79" t="s">
        <v>252</v>
      </c>
      <c r="BQ79" t="s">
        <v>252</v>
      </c>
      <c r="BR79" s="2">
        <v>1.2669999999999999</v>
      </c>
      <c r="BS79" s="2">
        <v>0.10277661488344131</v>
      </c>
      <c r="BT79">
        <v>2</v>
      </c>
      <c r="BU79" s="2">
        <v>1.8124653047339438</v>
      </c>
      <c r="BV79" t="s">
        <v>33</v>
      </c>
      <c r="BW79" s="2">
        <v>64.93297553275454</v>
      </c>
      <c r="BX79" t="s">
        <v>33</v>
      </c>
      <c r="BY79" t="s">
        <v>33</v>
      </c>
      <c r="BZ79" t="s">
        <v>33</v>
      </c>
      <c r="CA79" t="s">
        <v>33</v>
      </c>
      <c r="CB79" t="s">
        <v>250</v>
      </c>
      <c r="CC79" t="s">
        <v>289</v>
      </c>
      <c r="CD79">
        <v>2014</v>
      </c>
      <c r="CE79" s="11" t="s">
        <v>313</v>
      </c>
      <c r="CF79" t="s">
        <v>262</v>
      </c>
      <c r="CG79" t="s">
        <v>33</v>
      </c>
      <c r="CH79" t="s">
        <v>33</v>
      </c>
    </row>
    <row r="80" spans="1:86">
      <c r="A80" t="s">
        <v>309</v>
      </c>
      <c r="B80" t="s">
        <v>246</v>
      </c>
      <c r="C80" t="s">
        <v>277</v>
      </c>
      <c r="D80" t="s">
        <v>310</v>
      </c>
      <c r="E80" t="s">
        <v>249</v>
      </c>
      <c r="F80" t="s">
        <v>250</v>
      </c>
      <c r="G80">
        <v>40</v>
      </c>
      <c r="H80">
        <v>50.2</v>
      </c>
      <c r="I80" t="b">
        <v>0</v>
      </c>
      <c r="J80" t="s">
        <v>33</v>
      </c>
      <c r="K80" t="s">
        <v>33</v>
      </c>
      <c r="L80">
        <v>21</v>
      </c>
      <c r="M80" s="7">
        <v>120</v>
      </c>
      <c r="N80" s="2">
        <v>300.8352803347791</v>
      </c>
      <c r="O80">
        <v>3</v>
      </c>
      <c r="P80" t="s">
        <v>33</v>
      </c>
      <c r="Q80" s="9">
        <v>9.5833333333333326E-2</v>
      </c>
      <c r="R80" t="s">
        <v>251</v>
      </c>
      <c r="S80">
        <v>1</v>
      </c>
      <c r="T80" s="5">
        <v>4</v>
      </c>
      <c r="U80">
        <v>3</v>
      </c>
      <c r="V80">
        <v>2.6</v>
      </c>
      <c r="W80">
        <v>1.5900000000000001E-2</v>
      </c>
      <c r="X80" s="9">
        <v>1.5927874753700257E-2</v>
      </c>
      <c r="Y80" s="8">
        <v>0.41666666666666669</v>
      </c>
      <c r="Z80" s="2">
        <v>0.166203910473394</v>
      </c>
      <c r="AA80" t="s">
        <v>33</v>
      </c>
      <c r="AB80" s="8">
        <v>11.499999999999998</v>
      </c>
      <c r="AC80" t="s">
        <v>33</v>
      </c>
      <c r="AD80" s="7">
        <v>45.999999999999993</v>
      </c>
      <c r="AE80" t="s">
        <v>33</v>
      </c>
      <c r="AF80" t="s">
        <v>33</v>
      </c>
      <c r="AG80" s="2">
        <v>55.989359999999998</v>
      </c>
      <c r="AH80" t="s">
        <v>33</v>
      </c>
      <c r="AI80" t="s">
        <v>33</v>
      </c>
      <c r="AJ80" t="s">
        <v>33</v>
      </c>
      <c r="AK80">
        <v>138</v>
      </c>
      <c r="AL80" t="s">
        <v>33</v>
      </c>
      <c r="AM80" t="s">
        <v>33</v>
      </c>
      <c r="AN80" s="5">
        <v>1</v>
      </c>
      <c r="AO80" t="s">
        <v>252</v>
      </c>
      <c r="AP80">
        <v>920</v>
      </c>
      <c r="AQ80" t="s">
        <v>285</v>
      </c>
      <c r="AR80" t="s">
        <v>265</v>
      </c>
      <c r="AS80" t="s">
        <v>169</v>
      </c>
      <c r="AT80" t="s">
        <v>165</v>
      </c>
      <c r="AV80" t="s">
        <v>255</v>
      </c>
      <c r="AW80" t="s">
        <v>286</v>
      </c>
      <c r="AX80">
        <v>5.92</v>
      </c>
      <c r="AY80" t="s">
        <v>33</v>
      </c>
      <c r="AZ80" t="s">
        <v>33</v>
      </c>
      <c r="BA80" s="8">
        <v>6.1461280356782382</v>
      </c>
      <c r="BB80" s="2">
        <v>4.8991280356782383</v>
      </c>
      <c r="BC80" s="8">
        <v>1.2470000000000001</v>
      </c>
      <c r="BD80" t="b">
        <v>1</v>
      </c>
      <c r="BE80" t="s">
        <v>38</v>
      </c>
      <c r="BF80" t="s">
        <v>39</v>
      </c>
      <c r="BG80" t="s">
        <v>311</v>
      </c>
      <c r="BH80" t="s">
        <v>33</v>
      </c>
      <c r="BI80" t="s">
        <v>38</v>
      </c>
      <c r="BJ80" t="b">
        <v>0</v>
      </c>
      <c r="BK80" t="s">
        <v>42</v>
      </c>
      <c r="BL80">
        <v>20</v>
      </c>
      <c r="BM80" t="s">
        <v>258</v>
      </c>
      <c r="BN80" s="5">
        <v>20</v>
      </c>
      <c r="BO80" t="s">
        <v>312</v>
      </c>
      <c r="BP80" t="s">
        <v>252</v>
      </c>
      <c r="BQ80" t="s">
        <v>252</v>
      </c>
      <c r="BR80" s="2">
        <v>1.2470000000000001</v>
      </c>
      <c r="BS80" s="2">
        <v>9.5866453478542654E-2</v>
      </c>
      <c r="BT80">
        <v>2</v>
      </c>
      <c r="BU80" s="2">
        <v>1.6522390497360877</v>
      </c>
      <c r="BV80" t="s">
        <v>33</v>
      </c>
      <c r="BW80" s="2">
        <v>44.899246190858051</v>
      </c>
      <c r="BX80" t="s">
        <v>33</v>
      </c>
      <c r="BY80" t="s">
        <v>33</v>
      </c>
      <c r="BZ80" t="s">
        <v>33</v>
      </c>
      <c r="CA80" t="s">
        <v>33</v>
      </c>
      <c r="CB80" t="s">
        <v>250</v>
      </c>
      <c r="CC80" t="s">
        <v>289</v>
      </c>
      <c r="CD80">
        <v>2014</v>
      </c>
      <c r="CE80" s="11" t="s">
        <v>313</v>
      </c>
      <c r="CF80" t="s">
        <v>262</v>
      </c>
      <c r="CG80" t="s">
        <v>33</v>
      </c>
      <c r="CH80" t="s">
        <v>33</v>
      </c>
    </row>
    <row r="81" spans="1:86">
      <c r="A81" t="s">
        <v>332</v>
      </c>
      <c r="B81" t="s">
        <v>301</v>
      </c>
      <c r="C81" t="s">
        <v>247</v>
      </c>
      <c r="D81" t="s">
        <v>33</v>
      </c>
      <c r="E81" t="s">
        <v>249</v>
      </c>
      <c r="F81" t="s">
        <v>250</v>
      </c>
      <c r="G81">
        <v>20</v>
      </c>
      <c r="H81">
        <v>54.4</v>
      </c>
      <c r="I81" t="b">
        <v>1</v>
      </c>
      <c r="J81" t="s">
        <v>33</v>
      </c>
      <c r="K81" t="s">
        <v>33</v>
      </c>
      <c r="L81">
        <v>20</v>
      </c>
      <c r="M81" s="7">
        <v>52</v>
      </c>
      <c r="N81" s="2">
        <v>51.944234483917029</v>
      </c>
      <c r="O81">
        <v>3</v>
      </c>
      <c r="P81" t="s">
        <v>33</v>
      </c>
      <c r="Q81" s="9">
        <v>0.79294871794871802</v>
      </c>
      <c r="R81" t="s">
        <v>251</v>
      </c>
      <c r="S81" t="s">
        <v>303</v>
      </c>
      <c r="T81" s="5">
        <v>1</v>
      </c>
      <c r="U81">
        <v>4.5</v>
      </c>
      <c r="V81" t="s">
        <v>33</v>
      </c>
      <c r="W81" t="s">
        <v>33</v>
      </c>
      <c r="X81">
        <v>0.66149999999999998</v>
      </c>
      <c r="Y81" s="8">
        <v>0.83333333333333337</v>
      </c>
      <c r="Z81" s="2">
        <v>0.83422797089733214</v>
      </c>
      <c r="AA81" t="s">
        <v>33</v>
      </c>
      <c r="AB81" s="8">
        <v>41.233333333333334</v>
      </c>
      <c r="AC81" t="s">
        <v>33</v>
      </c>
      <c r="AD81" s="7">
        <v>41.233333333333334</v>
      </c>
      <c r="AE81" t="s">
        <v>33</v>
      </c>
      <c r="AF81" t="s">
        <v>33</v>
      </c>
      <c r="AG81" s="2">
        <v>133.596</v>
      </c>
      <c r="AH81" t="s">
        <v>33</v>
      </c>
      <c r="AI81" t="s">
        <v>33</v>
      </c>
      <c r="AJ81" t="s">
        <v>33</v>
      </c>
      <c r="AK81">
        <v>123.7</v>
      </c>
      <c r="AL81" t="s">
        <v>33</v>
      </c>
      <c r="AM81" t="s">
        <v>33</v>
      </c>
      <c r="AN81" s="5">
        <v>1</v>
      </c>
      <c r="AO81" t="s">
        <v>252</v>
      </c>
      <c r="AP81" s="5">
        <v>2700</v>
      </c>
      <c r="AQ81" t="s">
        <v>333</v>
      </c>
      <c r="AR81" t="s">
        <v>265</v>
      </c>
      <c r="AS81" t="s">
        <v>169</v>
      </c>
      <c r="AT81" t="s">
        <v>165</v>
      </c>
      <c r="AU81" t="s">
        <v>170</v>
      </c>
      <c r="AV81" t="s">
        <v>266</v>
      </c>
      <c r="AW81" t="s">
        <v>267</v>
      </c>
      <c r="AX81">
        <v>3.5</v>
      </c>
      <c r="AY81" t="s">
        <v>33</v>
      </c>
      <c r="AZ81" t="s">
        <v>33</v>
      </c>
      <c r="BA81" s="8">
        <v>8</v>
      </c>
      <c r="BB81" s="2">
        <v>4.9000000000000004</v>
      </c>
      <c r="BC81" s="8">
        <v>3.1</v>
      </c>
      <c r="BD81" t="b">
        <v>1</v>
      </c>
      <c r="BE81" t="s">
        <v>38</v>
      </c>
      <c r="BF81" t="s">
        <v>39</v>
      </c>
      <c r="BH81" t="s">
        <v>40</v>
      </c>
      <c r="BI81" t="s">
        <v>38</v>
      </c>
      <c r="BJ81" t="b">
        <v>0</v>
      </c>
      <c r="BK81" t="s">
        <v>42</v>
      </c>
      <c r="BL81">
        <v>12</v>
      </c>
      <c r="BM81" t="s">
        <v>258</v>
      </c>
      <c r="BN81" s="5">
        <v>48</v>
      </c>
      <c r="BO81" t="s">
        <v>296</v>
      </c>
      <c r="BP81" t="s">
        <v>252</v>
      </c>
      <c r="BQ81" t="s">
        <v>252</v>
      </c>
      <c r="BR81" s="2">
        <v>3.1</v>
      </c>
      <c r="BS81" s="2">
        <v>0.49136169383427269</v>
      </c>
      <c r="BT81">
        <v>2</v>
      </c>
      <c r="BU81" s="2">
        <v>1.6344317612817976</v>
      </c>
      <c r="BV81" t="s">
        <v>33</v>
      </c>
      <c r="BW81" s="2">
        <v>43.09548387096774</v>
      </c>
      <c r="BX81" t="s">
        <v>33</v>
      </c>
      <c r="BY81" t="s">
        <v>33</v>
      </c>
      <c r="BZ81" t="s">
        <v>33</v>
      </c>
      <c r="CA81" t="s">
        <v>33</v>
      </c>
      <c r="CB81" t="s">
        <v>250</v>
      </c>
      <c r="CC81" t="s">
        <v>334</v>
      </c>
      <c r="CD81">
        <v>2011</v>
      </c>
      <c r="CE81" s="11" t="s">
        <v>335</v>
      </c>
      <c r="CF81" t="s">
        <v>262</v>
      </c>
      <c r="CG81" t="s">
        <v>33</v>
      </c>
      <c r="CH81" t="s">
        <v>33</v>
      </c>
    </row>
    <row r="82" spans="1:86">
      <c r="A82" t="s">
        <v>309</v>
      </c>
      <c r="B82" t="s">
        <v>246</v>
      </c>
      <c r="C82" t="s">
        <v>277</v>
      </c>
      <c r="D82" t="s">
        <v>310</v>
      </c>
      <c r="E82" t="s">
        <v>249</v>
      </c>
      <c r="F82" t="s">
        <v>250</v>
      </c>
      <c r="G82">
        <v>40</v>
      </c>
      <c r="H82">
        <v>50.2</v>
      </c>
      <c r="I82" t="b">
        <v>0</v>
      </c>
      <c r="J82" t="s">
        <v>33</v>
      </c>
      <c r="K82" t="s">
        <v>33</v>
      </c>
      <c r="L82">
        <v>24</v>
      </c>
      <c r="M82" s="7">
        <v>120</v>
      </c>
      <c r="N82" s="2">
        <v>200.55685355651937</v>
      </c>
      <c r="O82">
        <v>3</v>
      </c>
      <c r="P82" t="s">
        <v>33</v>
      </c>
      <c r="Q82" s="9">
        <v>6.3888888888888884E-2</v>
      </c>
      <c r="R82" t="s">
        <v>251</v>
      </c>
      <c r="S82">
        <v>1</v>
      </c>
      <c r="T82" s="5">
        <v>4</v>
      </c>
      <c r="U82">
        <v>3</v>
      </c>
      <c r="V82">
        <v>2.6</v>
      </c>
      <c r="W82">
        <v>1.5900000000000001E-2</v>
      </c>
      <c r="X82" s="9">
        <v>1.5927874753700257E-2</v>
      </c>
      <c r="Y82" s="8">
        <v>0.41666666666666669</v>
      </c>
      <c r="Z82" s="2">
        <v>0.249305865710091</v>
      </c>
      <c r="AA82" t="s">
        <v>33</v>
      </c>
      <c r="AB82" s="8">
        <v>7.6666666666666661</v>
      </c>
      <c r="AC82" t="s">
        <v>33</v>
      </c>
      <c r="AD82" s="7">
        <v>30.666666666666664</v>
      </c>
      <c r="AE82" t="s">
        <v>33</v>
      </c>
      <c r="AF82" t="s">
        <v>33</v>
      </c>
      <c r="AG82" s="2">
        <v>48.752639999999992</v>
      </c>
      <c r="AH82" t="s">
        <v>33</v>
      </c>
      <c r="AI82" t="s">
        <v>33</v>
      </c>
      <c r="AJ82" t="s">
        <v>33</v>
      </c>
      <c r="AK82">
        <v>92</v>
      </c>
      <c r="AL82" t="s">
        <v>33</v>
      </c>
      <c r="AM82" t="s">
        <v>33</v>
      </c>
      <c r="AN82" s="5">
        <v>1</v>
      </c>
      <c r="AO82" t="s">
        <v>252</v>
      </c>
      <c r="AP82">
        <v>920</v>
      </c>
      <c r="AQ82" t="s">
        <v>285</v>
      </c>
      <c r="AR82" t="s">
        <v>265</v>
      </c>
      <c r="AS82" t="s">
        <v>169</v>
      </c>
      <c r="AT82" t="s">
        <v>165</v>
      </c>
      <c r="AV82" t="s">
        <v>255</v>
      </c>
      <c r="AW82" t="s">
        <v>286</v>
      </c>
      <c r="AX82">
        <v>5.92</v>
      </c>
      <c r="AY82" t="s">
        <v>33</v>
      </c>
      <c r="AZ82" t="s">
        <v>33</v>
      </c>
      <c r="BA82" s="8">
        <v>6.1461280356782382</v>
      </c>
      <c r="BB82" s="2">
        <v>4.9371280356782385</v>
      </c>
      <c r="BC82" s="8">
        <v>1.2090000000000001</v>
      </c>
      <c r="BD82" t="b">
        <v>1</v>
      </c>
      <c r="BE82" t="s">
        <v>38</v>
      </c>
      <c r="BF82" t="s">
        <v>39</v>
      </c>
      <c r="BG82" t="s">
        <v>311</v>
      </c>
      <c r="BH82" t="s">
        <v>33</v>
      </c>
      <c r="BI82" t="s">
        <v>38</v>
      </c>
      <c r="BJ82" t="b">
        <v>0</v>
      </c>
      <c r="BK82" t="s">
        <v>42</v>
      </c>
      <c r="BL82">
        <v>20</v>
      </c>
      <c r="BM82" t="s">
        <v>258</v>
      </c>
      <c r="BN82" s="5">
        <v>20</v>
      </c>
      <c r="BO82" t="s">
        <v>312</v>
      </c>
      <c r="BP82" t="s">
        <v>252</v>
      </c>
      <c r="BQ82" t="s">
        <v>252</v>
      </c>
      <c r="BR82" s="2">
        <v>1.2090000000000001</v>
      </c>
      <c r="BS82" s="2">
        <v>8.2426300860771906E-2</v>
      </c>
      <c r="BT82">
        <v>2</v>
      </c>
      <c r="BU82" s="2">
        <v>1.6055718372535506</v>
      </c>
      <c r="BV82" t="s">
        <v>33</v>
      </c>
      <c r="BW82" s="2">
        <v>40.324764267990062</v>
      </c>
      <c r="BX82" t="s">
        <v>33</v>
      </c>
      <c r="BY82" t="s">
        <v>33</v>
      </c>
      <c r="BZ82" t="s">
        <v>33</v>
      </c>
      <c r="CA82" t="s">
        <v>33</v>
      </c>
      <c r="CB82" t="s">
        <v>250</v>
      </c>
      <c r="CC82" t="s">
        <v>289</v>
      </c>
      <c r="CD82">
        <v>2014</v>
      </c>
      <c r="CE82" s="11" t="s">
        <v>313</v>
      </c>
      <c r="CF82" t="s">
        <v>262</v>
      </c>
      <c r="CG82" t="s">
        <v>33</v>
      </c>
      <c r="CH82" t="s">
        <v>33</v>
      </c>
    </row>
    <row r="83" spans="1:86">
      <c r="A83" t="s">
        <v>300</v>
      </c>
      <c r="B83" t="s">
        <v>301</v>
      </c>
      <c r="C83" t="s">
        <v>247</v>
      </c>
      <c r="D83" t="s">
        <v>302</v>
      </c>
      <c r="E83" t="s">
        <v>249</v>
      </c>
      <c r="F83" t="s">
        <v>250</v>
      </c>
      <c r="G83">
        <v>20</v>
      </c>
      <c r="H83">
        <v>41</v>
      </c>
      <c r="I83" t="b">
        <v>1</v>
      </c>
      <c r="J83" t="s">
        <v>33</v>
      </c>
      <c r="K83" t="s">
        <v>33</v>
      </c>
      <c r="L83">
        <v>20</v>
      </c>
      <c r="M83" s="7">
        <v>30</v>
      </c>
      <c r="N83" s="2">
        <v>29.861111111111104</v>
      </c>
      <c r="O83">
        <v>5</v>
      </c>
      <c r="P83">
        <v>0.43</v>
      </c>
      <c r="Q83" s="9">
        <v>0.43200000000000011</v>
      </c>
      <c r="R83" t="s">
        <v>251</v>
      </c>
      <c r="S83" t="s">
        <v>303</v>
      </c>
      <c r="T83" s="5">
        <v>1</v>
      </c>
      <c r="U83">
        <v>4</v>
      </c>
      <c r="V83" t="s">
        <v>33</v>
      </c>
      <c r="W83">
        <v>0.60000000000000009</v>
      </c>
      <c r="X83" s="10">
        <v>0.60000000000000009</v>
      </c>
      <c r="Y83" s="8">
        <v>1.3888888888888888</v>
      </c>
      <c r="Z83" s="2">
        <v>1.3953488372093026</v>
      </c>
      <c r="AA83" t="s">
        <v>33</v>
      </c>
      <c r="AB83" s="7">
        <v>12.960000000000003</v>
      </c>
      <c r="AC83" s="7">
        <v>12.9</v>
      </c>
      <c r="AD83" s="7">
        <v>12.960000000000003</v>
      </c>
      <c r="AE83">
        <v>88</v>
      </c>
      <c r="AF83" t="s">
        <v>33</v>
      </c>
      <c r="AG83" s="2">
        <v>51.840000000000011</v>
      </c>
      <c r="AH83" s="8" t="s">
        <v>33</v>
      </c>
      <c r="AI83" t="s">
        <v>33</v>
      </c>
      <c r="AJ83" t="s">
        <v>33</v>
      </c>
      <c r="AK83">
        <v>64.5</v>
      </c>
      <c r="AL83" s="7">
        <v>64.5</v>
      </c>
      <c r="AM83" s="7">
        <v>64.5</v>
      </c>
      <c r="AN83">
        <v>1</v>
      </c>
      <c r="AO83" s="5" t="s">
        <v>252</v>
      </c>
      <c r="AP83">
        <v>2000</v>
      </c>
      <c r="AQ83" t="s">
        <v>304</v>
      </c>
      <c r="AR83" t="s">
        <v>294</v>
      </c>
      <c r="AS83" t="s">
        <v>169</v>
      </c>
      <c r="AV83" t="s">
        <v>295</v>
      </c>
      <c r="AW83" t="s">
        <v>295</v>
      </c>
      <c r="AX83">
        <v>7</v>
      </c>
      <c r="AY83" t="s">
        <v>33</v>
      </c>
      <c r="AZ83" t="s">
        <v>33</v>
      </c>
      <c r="BA83" s="8">
        <v>8.7403626894942441</v>
      </c>
      <c r="BB83" s="2">
        <v>4.955362689494244</v>
      </c>
      <c r="BC83" s="8">
        <v>3.7850000000000001</v>
      </c>
      <c r="BD83" t="b">
        <v>1</v>
      </c>
      <c r="BE83" t="s">
        <v>38</v>
      </c>
      <c r="BF83" t="s">
        <v>39</v>
      </c>
      <c r="BG83" t="s">
        <v>314</v>
      </c>
      <c r="BH83" t="s">
        <v>33</v>
      </c>
      <c r="BI83" t="s">
        <v>38</v>
      </c>
      <c r="BJ83" s="2" t="b">
        <v>0</v>
      </c>
      <c r="BK83" t="s">
        <v>42</v>
      </c>
      <c r="BL83">
        <v>24</v>
      </c>
      <c r="BM83" t="s">
        <v>258</v>
      </c>
      <c r="BN83">
        <v>24</v>
      </c>
      <c r="BO83" t="s">
        <v>269</v>
      </c>
      <c r="BP83" t="s">
        <v>252</v>
      </c>
      <c r="BQ83" t="s">
        <v>252</v>
      </c>
      <c r="BR83" s="2">
        <v>3.7850000000000001</v>
      </c>
      <c r="BS83" s="2">
        <v>0.57806588383609159</v>
      </c>
      <c r="BT83">
        <v>2</v>
      </c>
      <c r="BU83" s="2">
        <v>1.1365991090264453</v>
      </c>
      <c r="BV83" t="s">
        <v>33</v>
      </c>
      <c r="BW83" s="2">
        <v>13.696169088507268</v>
      </c>
      <c r="BX83" t="s">
        <v>33</v>
      </c>
      <c r="BY83" t="s">
        <v>33</v>
      </c>
      <c r="BZ83" t="s">
        <v>33</v>
      </c>
      <c r="CA83" t="s">
        <v>33</v>
      </c>
      <c r="CB83" t="s">
        <v>250</v>
      </c>
      <c r="CC83" t="s">
        <v>306</v>
      </c>
      <c r="CD83">
        <v>2024</v>
      </c>
      <c r="CE83" t="s">
        <v>307</v>
      </c>
      <c r="CF83" t="s">
        <v>262</v>
      </c>
      <c r="CG83" t="s">
        <v>308</v>
      </c>
    </row>
    <row r="84" spans="1:86">
      <c r="A84" t="s">
        <v>332</v>
      </c>
      <c r="B84" t="s">
        <v>301</v>
      </c>
      <c r="C84" t="s">
        <v>247</v>
      </c>
      <c r="D84" t="s">
        <v>33</v>
      </c>
      <c r="E84" t="s">
        <v>249</v>
      </c>
      <c r="F84" t="s">
        <v>250</v>
      </c>
      <c r="G84">
        <v>20</v>
      </c>
      <c r="H84">
        <v>50.5</v>
      </c>
      <c r="I84" t="b">
        <v>1</v>
      </c>
      <c r="J84" t="s">
        <v>33</v>
      </c>
      <c r="K84" t="s">
        <v>33</v>
      </c>
      <c r="L84">
        <v>25</v>
      </c>
      <c r="M84" s="7">
        <v>52</v>
      </c>
      <c r="N84" s="2">
        <v>29.478458049886626</v>
      </c>
      <c r="O84">
        <v>3</v>
      </c>
      <c r="P84" t="s">
        <v>33</v>
      </c>
      <c r="Q84">
        <v>0.45000000000000007</v>
      </c>
      <c r="R84" t="s">
        <v>251</v>
      </c>
      <c r="S84" t="s">
        <v>303</v>
      </c>
      <c r="T84" s="5">
        <v>1</v>
      </c>
      <c r="U84">
        <v>4.5</v>
      </c>
      <c r="V84" t="s">
        <v>33</v>
      </c>
      <c r="W84" t="s">
        <v>33</v>
      </c>
      <c r="X84">
        <v>0.66149999999999998</v>
      </c>
      <c r="Y84" s="8">
        <v>0.83333333333333337</v>
      </c>
      <c r="Z84" s="2">
        <v>1.4699999999999998</v>
      </c>
      <c r="AA84" t="s">
        <v>33</v>
      </c>
      <c r="AB84" s="8">
        <v>23.400000000000002</v>
      </c>
      <c r="AC84" t="s">
        <v>33</v>
      </c>
      <c r="AD84" s="7">
        <v>23.400000000000002</v>
      </c>
      <c r="AE84" t="s">
        <v>33</v>
      </c>
      <c r="AF84" t="s">
        <v>33</v>
      </c>
      <c r="AG84" s="2">
        <v>118.46250000000002</v>
      </c>
      <c r="AH84" t="s">
        <v>33</v>
      </c>
      <c r="AI84" t="s">
        <v>33</v>
      </c>
      <c r="AJ84" t="s">
        <v>33</v>
      </c>
      <c r="AK84">
        <v>70.2</v>
      </c>
      <c r="AL84" t="s">
        <v>33</v>
      </c>
      <c r="AM84" t="s">
        <v>33</v>
      </c>
      <c r="AN84" s="5">
        <v>1</v>
      </c>
      <c r="AO84" t="s">
        <v>252</v>
      </c>
      <c r="AP84" s="5">
        <v>2700</v>
      </c>
      <c r="AQ84" t="s">
        <v>333</v>
      </c>
      <c r="AR84" t="s">
        <v>265</v>
      </c>
      <c r="AS84" t="s">
        <v>169</v>
      </c>
      <c r="AT84" t="s">
        <v>165</v>
      </c>
      <c r="AV84" t="s">
        <v>266</v>
      </c>
      <c r="AW84" t="s">
        <v>267</v>
      </c>
      <c r="AX84">
        <v>3.5</v>
      </c>
      <c r="AY84" t="s">
        <v>33</v>
      </c>
      <c r="AZ84" t="s">
        <v>33</v>
      </c>
      <c r="BA84" s="8">
        <v>8</v>
      </c>
      <c r="BB84" s="2">
        <v>5.01</v>
      </c>
      <c r="BC84" s="8">
        <v>2.99</v>
      </c>
      <c r="BD84" t="b">
        <v>1</v>
      </c>
      <c r="BE84" t="s">
        <v>38</v>
      </c>
      <c r="BF84" t="s">
        <v>39</v>
      </c>
      <c r="BG84" t="s">
        <v>33</v>
      </c>
      <c r="BH84" t="s">
        <v>40</v>
      </c>
      <c r="BI84" t="s">
        <v>38</v>
      </c>
      <c r="BJ84" t="b">
        <v>0</v>
      </c>
      <c r="BK84" t="s">
        <v>42</v>
      </c>
      <c r="BL84">
        <v>12</v>
      </c>
      <c r="BM84" t="s">
        <v>258</v>
      </c>
      <c r="BN84" s="5">
        <v>48</v>
      </c>
      <c r="BO84" t="s">
        <v>296</v>
      </c>
      <c r="BP84" t="s">
        <v>252</v>
      </c>
      <c r="BQ84" t="s">
        <v>252</v>
      </c>
      <c r="BR84" s="2">
        <v>2.99</v>
      </c>
      <c r="BS84" s="2">
        <v>0.47567118832442967</v>
      </c>
      <c r="BT84">
        <v>2</v>
      </c>
      <c r="BU84" s="2">
        <v>1.5979097053084381</v>
      </c>
      <c r="BV84" t="s">
        <v>33</v>
      </c>
      <c r="BW84" s="2">
        <v>39.619565217391305</v>
      </c>
      <c r="BX84" t="s">
        <v>33</v>
      </c>
      <c r="BY84" t="s">
        <v>33</v>
      </c>
      <c r="BZ84" t="s">
        <v>33</v>
      </c>
      <c r="CA84" t="s">
        <v>33</v>
      </c>
      <c r="CB84" t="s">
        <v>250</v>
      </c>
      <c r="CC84" t="s">
        <v>334</v>
      </c>
      <c r="CD84">
        <v>2011</v>
      </c>
      <c r="CE84" s="11" t="s">
        <v>335</v>
      </c>
      <c r="CF84" t="s">
        <v>262</v>
      </c>
      <c r="CG84" t="s">
        <v>33</v>
      </c>
      <c r="CH84" t="s">
        <v>33</v>
      </c>
    </row>
    <row r="85" spans="1:86">
      <c r="A85" t="s">
        <v>283</v>
      </c>
      <c r="B85" t="s">
        <v>246</v>
      </c>
      <c r="C85" t="s">
        <v>277</v>
      </c>
      <c r="D85" t="s">
        <v>284</v>
      </c>
      <c r="E85" t="s">
        <v>249</v>
      </c>
      <c r="F85" t="s">
        <v>250</v>
      </c>
      <c r="G85">
        <v>30</v>
      </c>
      <c r="H85">
        <v>38.200000000000003</v>
      </c>
      <c r="I85" t="b">
        <v>0</v>
      </c>
      <c r="J85" t="s">
        <v>33</v>
      </c>
      <c r="K85" t="s">
        <v>33</v>
      </c>
      <c r="L85">
        <v>18</v>
      </c>
      <c r="M85" s="7">
        <v>120</v>
      </c>
      <c r="N85" s="2">
        <v>79.525152366758988</v>
      </c>
      <c r="O85">
        <v>3</v>
      </c>
      <c r="P85" t="s">
        <v>33</v>
      </c>
      <c r="Q85" s="9">
        <v>8.3333333333333329E-2</v>
      </c>
      <c r="R85" t="s">
        <v>251</v>
      </c>
      <c r="S85">
        <v>1</v>
      </c>
      <c r="T85" s="5">
        <v>4</v>
      </c>
      <c r="U85">
        <v>3</v>
      </c>
      <c r="V85">
        <v>2.6</v>
      </c>
      <c r="W85" t="s">
        <v>33</v>
      </c>
      <c r="X85" s="9">
        <v>1.5927874753700257E-2</v>
      </c>
      <c r="Y85" s="8">
        <v>0.12666666666666665</v>
      </c>
      <c r="Z85" s="2">
        <v>0.19113449704440308</v>
      </c>
      <c r="AA85" t="s">
        <v>33</v>
      </c>
      <c r="AB85" s="8">
        <v>10</v>
      </c>
      <c r="AC85" t="s">
        <v>33</v>
      </c>
      <c r="AD85" s="7">
        <v>40</v>
      </c>
      <c r="AE85" t="s">
        <v>33</v>
      </c>
      <c r="AF85" t="s">
        <v>33</v>
      </c>
      <c r="AG85" s="2">
        <v>38.102399999999996</v>
      </c>
      <c r="AH85" t="s">
        <v>33</v>
      </c>
      <c r="AI85" t="s">
        <v>33</v>
      </c>
      <c r="AJ85" t="s">
        <v>33</v>
      </c>
      <c r="AK85">
        <v>120</v>
      </c>
      <c r="AL85" t="s">
        <v>33</v>
      </c>
      <c r="AM85" t="s">
        <v>33</v>
      </c>
      <c r="AN85" s="5">
        <v>1</v>
      </c>
      <c r="AO85" t="s">
        <v>252</v>
      </c>
      <c r="AP85">
        <v>980</v>
      </c>
      <c r="AQ85" t="s">
        <v>285</v>
      </c>
      <c r="AR85" t="s">
        <v>265</v>
      </c>
      <c r="AS85" t="s">
        <v>169</v>
      </c>
      <c r="AT85" t="s">
        <v>165</v>
      </c>
      <c r="AV85" t="s">
        <v>255</v>
      </c>
      <c r="AW85" t="s">
        <v>286</v>
      </c>
      <c r="AX85">
        <v>5.98</v>
      </c>
      <c r="AY85" t="s">
        <v>33</v>
      </c>
      <c r="AZ85" t="s">
        <v>33</v>
      </c>
      <c r="BA85" s="8">
        <v>6.4</v>
      </c>
      <c r="BB85" s="2">
        <v>5.0710000000000006</v>
      </c>
      <c r="BC85" s="8">
        <v>1.329</v>
      </c>
      <c r="BD85" t="b">
        <v>1</v>
      </c>
      <c r="BE85" t="s">
        <v>38</v>
      </c>
      <c r="BF85" t="s">
        <v>39</v>
      </c>
      <c r="BG85" t="s">
        <v>287</v>
      </c>
      <c r="BH85" t="s">
        <v>33</v>
      </c>
      <c r="BI85" t="s">
        <v>38</v>
      </c>
      <c r="BJ85" t="b">
        <v>0</v>
      </c>
      <c r="BK85" t="s">
        <v>42</v>
      </c>
      <c r="BL85">
        <v>20</v>
      </c>
      <c r="BM85" t="s">
        <v>258</v>
      </c>
      <c r="BN85" s="5">
        <v>20</v>
      </c>
      <c r="BO85" t="s">
        <v>288</v>
      </c>
      <c r="BP85" t="s">
        <v>252</v>
      </c>
      <c r="BQ85" t="s">
        <v>252</v>
      </c>
      <c r="BR85" s="2">
        <v>1.329</v>
      </c>
      <c r="BS85" s="2">
        <v>0.12352498094273198</v>
      </c>
      <c r="BT85">
        <v>2</v>
      </c>
      <c r="BU85" s="2">
        <v>1.4574273510039999</v>
      </c>
      <c r="BV85" t="s">
        <v>33</v>
      </c>
      <c r="BW85" s="2">
        <v>28.669977426636567</v>
      </c>
      <c r="BX85" t="s">
        <v>33</v>
      </c>
      <c r="BY85" t="s">
        <v>33</v>
      </c>
      <c r="BZ85" t="s">
        <v>33</v>
      </c>
      <c r="CA85" t="s">
        <v>33</v>
      </c>
      <c r="CB85" t="s">
        <v>250</v>
      </c>
      <c r="CC85" t="s">
        <v>289</v>
      </c>
      <c r="CD85">
        <v>2014</v>
      </c>
      <c r="CE85" t="s">
        <v>290</v>
      </c>
      <c r="CF85" t="s">
        <v>262</v>
      </c>
      <c r="CG85" t="s">
        <v>33</v>
      </c>
      <c r="CH85" t="s">
        <v>33</v>
      </c>
    </row>
    <row r="86" spans="1:86">
      <c r="A86" t="s">
        <v>321</v>
      </c>
      <c r="B86" t="s">
        <v>246</v>
      </c>
      <c r="C86" t="s">
        <v>247</v>
      </c>
      <c r="D86" t="s">
        <v>322</v>
      </c>
      <c r="E86" t="s">
        <v>249</v>
      </c>
      <c r="F86" t="s">
        <v>250</v>
      </c>
      <c r="G86">
        <v>4</v>
      </c>
      <c r="H86">
        <v>30</v>
      </c>
      <c r="I86" t="b">
        <v>0</v>
      </c>
      <c r="J86" t="s">
        <v>33</v>
      </c>
      <c r="K86" t="s">
        <v>33</v>
      </c>
      <c r="L86">
        <v>35</v>
      </c>
      <c r="M86" s="7">
        <v>1000</v>
      </c>
      <c r="N86" s="2">
        <v>575.8971743084935</v>
      </c>
      <c r="O86">
        <v>8</v>
      </c>
      <c r="P86" t="s">
        <v>33</v>
      </c>
      <c r="Q86" s="9">
        <v>6.249999999999999E-4</v>
      </c>
      <c r="R86" t="s">
        <v>251</v>
      </c>
      <c r="S86">
        <v>1</v>
      </c>
      <c r="T86" s="5">
        <v>1</v>
      </c>
      <c r="U86">
        <v>4.7</v>
      </c>
      <c r="V86">
        <v>3.5</v>
      </c>
      <c r="W86" t="s">
        <v>33</v>
      </c>
      <c r="X86" s="9">
        <v>4.5219299257608099E-2</v>
      </c>
      <c r="Y86" s="8">
        <v>41.666666666666664</v>
      </c>
      <c r="Z86" s="2">
        <v>72.350878812172965</v>
      </c>
      <c r="AA86" t="s">
        <v>33</v>
      </c>
      <c r="AB86" s="8">
        <v>0.625</v>
      </c>
      <c r="AC86" t="s">
        <v>33</v>
      </c>
      <c r="AD86" s="7">
        <v>0.625</v>
      </c>
      <c r="AE86" t="s">
        <v>33</v>
      </c>
      <c r="AF86" t="s">
        <v>33</v>
      </c>
      <c r="AG86" s="2">
        <v>33.687499999999993</v>
      </c>
      <c r="AH86" t="s">
        <v>33</v>
      </c>
      <c r="AI86" t="s">
        <v>33</v>
      </c>
      <c r="AJ86" t="s">
        <v>33</v>
      </c>
      <c r="AK86">
        <v>5</v>
      </c>
      <c r="AL86" t="s">
        <v>33</v>
      </c>
      <c r="AM86" t="s">
        <v>33</v>
      </c>
      <c r="AN86" s="5">
        <v>1</v>
      </c>
      <c r="AO86" t="s">
        <v>252</v>
      </c>
      <c r="AP86">
        <v>5500</v>
      </c>
      <c r="AQ86" t="s">
        <v>323</v>
      </c>
      <c r="AR86" t="s">
        <v>324</v>
      </c>
      <c r="AS86" t="s">
        <v>169</v>
      </c>
      <c r="AV86" t="s">
        <v>255</v>
      </c>
      <c r="AW86" t="s">
        <v>325</v>
      </c>
      <c r="AX86" s="2">
        <v>6.5649999999999995</v>
      </c>
      <c r="AY86" t="s">
        <v>33</v>
      </c>
      <c r="AZ86" t="s">
        <v>33</v>
      </c>
      <c r="BA86">
        <v>8</v>
      </c>
      <c r="BB86" s="2">
        <v>5.1099999999999994</v>
      </c>
      <c r="BC86" s="8">
        <v>2.89</v>
      </c>
      <c r="BD86" t="b">
        <v>1</v>
      </c>
      <c r="BE86" t="s">
        <v>38</v>
      </c>
      <c r="BF86" t="s">
        <v>39</v>
      </c>
      <c r="BG86" t="s">
        <v>257</v>
      </c>
      <c r="BH86" t="s">
        <v>33</v>
      </c>
      <c r="BI86" t="s">
        <v>38</v>
      </c>
      <c r="BJ86" t="b">
        <v>0</v>
      </c>
      <c r="BK86" t="s">
        <v>42</v>
      </c>
      <c r="BL86">
        <v>24</v>
      </c>
      <c r="BM86" t="s">
        <v>258</v>
      </c>
      <c r="BN86" s="5">
        <v>24</v>
      </c>
      <c r="BO86" t="s">
        <v>326</v>
      </c>
      <c r="BP86" t="s">
        <v>252</v>
      </c>
      <c r="BQ86" t="s">
        <v>252</v>
      </c>
      <c r="BR86" s="2">
        <v>2.89</v>
      </c>
      <c r="BS86" s="2">
        <v>0.46089784275654788</v>
      </c>
      <c r="BT86">
        <v>2</v>
      </c>
      <c r="BU86" s="2">
        <v>1.066570939774266</v>
      </c>
      <c r="BV86" t="s">
        <v>33</v>
      </c>
      <c r="BW86" s="2">
        <v>11.656574394463664</v>
      </c>
      <c r="BX86" t="s">
        <v>33</v>
      </c>
      <c r="BY86" t="s">
        <v>33</v>
      </c>
      <c r="BZ86" t="s">
        <v>33</v>
      </c>
      <c r="CA86" t="s">
        <v>33</v>
      </c>
      <c r="CB86" t="s">
        <v>250</v>
      </c>
      <c r="CC86" t="s">
        <v>327</v>
      </c>
      <c r="CD86">
        <v>2021</v>
      </c>
      <c r="CE86" s="11" t="s">
        <v>328</v>
      </c>
      <c r="CF86" t="s">
        <v>262</v>
      </c>
      <c r="CG86" t="s">
        <v>329</v>
      </c>
    </row>
    <row r="87" spans="1:86">
      <c r="A87" t="s">
        <v>309</v>
      </c>
      <c r="B87" t="s">
        <v>246</v>
      </c>
      <c r="C87" t="s">
        <v>277</v>
      </c>
      <c r="D87" t="s">
        <v>310</v>
      </c>
      <c r="E87" t="s">
        <v>249</v>
      </c>
      <c r="F87" t="s">
        <v>250</v>
      </c>
      <c r="G87">
        <v>40</v>
      </c>
      <c r="H87">
        <v>50.2</v>
      </c>
      <c r="I87" t="b">
        <v>0</v>
      </c>
      <c r="J87" t="s">
        <v>33</v>
      </c>
      <c r="K87" t="s">
        <v>33</v>
      </c>
      <c r="L87">
        <v>27</v>
      </c>
      <c r="M87" s="7">
        <v>120</v>
      </c>
      <c r="N87" s="2">
        <v>119.89811897400615</v>
      </c>
      <c r="O87">
        <v>3</v>
      </c>
      <c r="P87" t="s">
        <v>33</v>
      </c>
      <c r="Q87" s="9">
        <v>3.8194444444444441E-2</v>
      </c>
      <c r="R87" t="s">
        <v>251</v>
      </c>
      <c r="S87">
        <v>1</v>
      </c>
      <c r="T87" s="5">
        <v>4</v>
      </c>
      <c r="U87">
        <v>3</v>
      </c>
      <c r="V87">
        <v>2.6</v>
      </c>
      <c r="W87">
        <v>1.5900000000000001E-2</v>
      </c>
      <c r="X87" s="9">
        <v>1.5927874753700257E-2</v>
      </c>
      <c r="Y87" s="8">
        <v>0.41666666666666669</v>
      </c>
      <c r="Z87" s="2">
        <v>0.4170207208241522</v>
      </c>
      <c r="AA87" t="s">
        <v>33</v>
      </c>
      <c r="AB87" s="8">
        <v>4.583333333333333</v>
      </c>
      <c r="AC87" t="s">
        <v>33</v>
      </c>
      <c r="AD87" s="7">
        <v>18.333333333333332</v>
      </c>
      <c r="AE87" t="s">
        <v>33</v>
      </c>
      <c r="AF87" t="s">
        <v>33</v>
      </c>
      <c r="AG87" s="2">
        <v>36.887399999999992</v>
      </c>
      <c r="AH87" t="s">
        <v>33</v>
      </c>
      <c r="AI87" t="s">
        <v>33</v>
      </c>
      <c r="AJ87" t="s">
        <v>33</v>
      </c>
      <c r="AK87">
        <v>55</v>
      </c>
      <c r="AL87" t="s">
        <v>33</v>
      </c>
      <c r="AM87" t="s">
        <v>33</v>
      </c>
      <c r="AN87" s="5">
        <v>1</v>
      </c>
      <c r="AO87" t="s">
        <v>252</v>
      </c>
      <c r="AP87">
        <v>920</v>
      </c>
      <c r="AQ87" t="s">
        <v>285</v>
      </c>
      <c r="AR87" t="s">
        <v>265</v>
      </c>
      <c r="AS87" t="s">
        <v>169</v>
      </c>
      <c r="AT87" t="s">
        <v>165</v>
      </c>
      <c r="AV87" t="s">
        <v>255</v>
      </c>
      <c r="AW87" t="s">
        <v>286</v>
      </c>
      <c r="AX87">
        <v>5.92</v>
      </c>
      <c r="AY87" t="s">
        <v>33</v>
      </c>
      <c r="AZ87" t="s">
        <v>33</v>
      </c>
      <c r="BA87" s="8">
        <v>6.1461280356782382</v>
      </c>
      <c r="BB87" s="2">
        <v>5.1141280356782381</v>
      </c>
      <c r="BC87" s="8">
        <v>1.032</v>
      </c>
      <c r="BD87" t="b">
        <v>1</v>
      </c>
      <c r="BE87" t="s">
        <v>38</v>
      </c>
      <c r="BF87" t="s">
        <v>39</v>
      </c>
      <c r="BG87" t="s">
        <v>311</v>
      </c>
      <c r="BH87" t="s">
        <v>33</v>
      </c>
      <c r="BI87" t="s">
        <v>38</v>
      </c>
      <c r="BJ87" t="b">
        <v>0</v>
      </c>
      <c r="BK87" t="s">
        <v>42</v>
      </c>
      <c r="BL87">
        <v>20</v>
      </c>
      <c r="BM87" t="s">
        <v>258</v>
      </c>
      <c r="BN87" s="5">
        <v>20</v>
      </c>
      <c r="BO87" t="s">
        <v>312</v>
      </c>
      <c r="BP87" t="s">
        <v>252</v>
      </c>
      <c r="BQ87" t="s">
        <v>252</v>
      </c>
      <c r="BR87" s="2">
        <v>1.032</v>
      </c>
      <c r="BS87" s="2">
        <v>1.3679697291192561E-2</v>
      </c>
      <c r="BT87">
        <v>2</v>
      </c>
      <c r="BU87" s="2">
        <v>1.5531983478665812</v>
      </c>
      <c r="BV87" t="s">
        <v>33</v>
      </c>
      <c r="BW87" s="2">
        <v>35.743604651162784</v>
      </c>
      <c r="BX87" t="s">
        <v>33</v>
      </c>
      <c r="BY87" t="s">
        <v>33</v>
      </c>
      <c r="BZ87" t="s">
        <v>33</v>
      </c>
      <c r="CA87" t="s">
        <v>33</v>
      </c>
      <c r="CB87" t="s">
        <v>250</v>
      </c>
      <c r="CC87" t="s">
        <v>289</v>
      </c>
      <c r="CD87">
        <v>2014</v>
      </c>
      <c r="CE87" s="11" t="s">
        <v>313</v>
      </c>
      <c r="CF87" t="s">
        <v>262</v>
      </c>
      <c r="CG87" t="s">
        <v>33</v>
      </c>
      <c r="CH87" t="s">
        <v>33</v>
      </c>
    </row>
    <row r="88" spans="1:86">
      <c r="A88" t="s">
        <v>309</v>
      </c>
      <c r="B88" t="s">
        <v>246</v>
      </c>
      <c r="C88" t="s">
        <v>277</v>
      </c>
      <c r="D88" t="s">
        <v>310</v>
      </c>
      <c r="E88" t="s">
        <v>249</v>
      </c>
      <c r="F88" t="s">
        <v>250</v>
      </c>
      <c r="G88">
        <v>40</v>
      </c>
      <c r="H88">
        <v>50.2</v>
      </c>
      <c r="I88" t="b">
        <v>0</v>
      </c>
      <c r="J88" t="s">
        <v>33</v>
      </c>
      <c r="K88" t="s">
        <v>33</v>
      </c>
      <c r="L88">
        <v>24</v>
      </c>
      <c r="M88" s="7">
        <v>120</v>
      </c>
      <c r="N88" s="2">
        <v>150.41764016738955</v>
      </c>
      <c r="O88">
        <v>3</v>
      </c>
      <c r="P88" t="s">
        <v>33</v>
      </c>
      <c r="Q88" s="9">
        <v>4.7916666666666663E-2</v>
      </c>
      <c r="R88" t="s">
        <v>251</v>
      </c>
      <c r="S88">
        <v>1</v>
      </c>
      <c r="T88" s="5">
        <v>4</v>
      </c>
      <c r="U88">
        <v>3</v>
      </c>
      <c r="V88">
        <v>2.6</v>
      </c>
      <c r="W88">
        <v>1.5900000000000001E-2</v>
      </c>
      <c r="X88" s="9">
        <v>1.5927874753700257E-2</v>
      </c>
      <c r="Y88" s="8">
        <v>0.41666666666666669</v>
      </c>
      <c r="Z88" s="2">
        <v>0.332407820946788</v>
      </c>
      <c r="AA88" t="s">
        <v>33</v>
      </c>
      <c r="AB88" s="8">
        <v>5.7499999999999991</v>
      </c>
      <c r="AC88" t="s">
        <v>33</v>
      </c>
      <c r="AD88" s="7">
        <v>22.999999999999996</v>
      </c>
      <c r="AE88" t="s">
        <v>33</v>
      </c>
      <c r="AF88" t="s">
        <v>33</v>
      </c>
      <c r="AG88" s="2">
        <v>36.564479999999996</v>
      </c>
      <c r="AH88" t="s">
        <v>33</v>
      </c>
      <c r="AI88" t="s">
        <v>33</v>
      </c>
      <c r="AJ88" t="s">
        <v>33</v>
      </c>
      <c r="AK88">
        <v>69</v>
      </c>
      <c r="AL88" t="s">
        <v>33</v>
      </c>
      <c r="AM88" t="s">
        <v>33</v>
      </c>
      <c r="AN88" s="5">
        <v>1</v>
      </c>
      <c r="AO88" t="s">
        <v>252</v>
      </c>
      <c r="AP88">
        <v>920</v>
      </c>
      <c r="AQ88" t="s">
        <v>285</v>
      </c>
      <c r="AR88" t="s">
        <v>265</v>
      </c>
      <c r="AS88" t="s">
        <v>169</v>
      </c>
      <c r="AT88" t="s">
        <v>165</v>
      </c>
      <c r="AV88" t="s">
        <v>255</v>
      </c>
      <c r="AW88" t="s">
        <v>286</v>
      </c>
      <c r="AX88">
        <v>5.92</v>
      </c>
      <c r="AY88" t="s">
        <v>33</v>
      </c>
      <c r="AZ88" t="s">
        <v>33</v>
      </c>
      <c r="BA88" s="8">
        <v>6.1461280356782382</v>
      </c>
      <c r="BB88" s="2">
        <v>5.1331280356782383</v>
      </c>
      <c r="BC88" s="8">
        <v>1.0129999999999999</v>
      </c>
      <c r="BD88" t="b">
        <v>1</v>
      </c>
      <c r="BE88" t="s">
        <v>38</v>
      </c>
      <c r="BF88" t="s">
        <v>39</v>
      </c>
      <c r="BG88" t="s">
        <v>311</v>
      </c>
      <c r="BH88" t="s">
        <v>33</v>
      </c>
      <c r="BI88" t="s">
        <v>38</v>
      </c>
      <c r="BJ88" t="b">
        <v>0</v>
      </c>
      <c r="BK88" t="s">
        <v>42</v>
      </c>
      <c r="BL88">
        <v>20</v>
      </c>
      <c r="BM88" t="s">
        <v>258</v>
      </c>
      <c r="BN88" s="5">
        <v>20</v>
      </c>
      <c r="BO88" t="s">
        <v>312</v>
      </c>
      <c r="BP88" t="s">
        <v>252</v>
      </c>
      <c r="BQ88" t="s">
        <v>252</v>
      </c>
      <c r="BR88" s="2">
        <v>1.0129999999999999</v>
      </c>
      <c r="BS88" s="2">
        <v>5.6094453602803856E-3</v>
      </c>
      <c r="BT88">
        <v>2</v>
      </c>
      <c r="BU88" s="2">
        <v>1.5574499561457422</v>
      </c>
      <c r="BV88" t="s">
        <v>33</v>
      </c>
      <c r="BW88" s="2">
        <v>36.095241855873645</v>
      </c>
      <c r="BX88" t="s">
        <v>33</v>
      </c>
      <c r="BY88" t="s">
        <v>33</v>
      </c>
      <c r="BZ88" t="s">
        <v>33</v>
      </c>
      <c r="CA88" t="s">
        <v>33</v>
      </c>
      <c r="CB88" t="s">
        <v>250</v>
      </c>
      <c r="CC88" t="s">
        <v>289</v>
      </c>
      <c r="CD88">
        <v>2014</v>
      </c>
      <c r="CE88" s="11" t="s">
        <v>313</v>
      </c>
      <c r="CF88" t="s">
        <v>262</v>
      </c>
      <c r="CG88" t="s">
        <v>33</v>
      </c>
      <c r="CH88" t="s">
        <v>33</v>
      </c>
    </row>
    <row r="89" spans="1:86">
      <c r="A89" t="s">
        <v>309</v>
      </c>
      <c r="B89" t="s">
        <v>246</v>
      </c>
      <c r="C89" t="s">
        <v>277</v>
      </c>
      <c r="D89" t="s">
        <v>310</v>
      </c>
      <c r="E89" t="s">
        <v>249</v>
      </c>
      <c r="F89" t="s">
        <v>250</v>
      </c>
      <c r="G89">
        <v>40</v>
      </c>
      <c r="H89">
        <v>50.2</v>
      </c>
      <c r="I89" t="b">
        <v>0</v>
      </c>
      <c r="J89" t="s">
        <v>33</v>
      </c>
      <c r="K89" t="s">
        <v>33</v>
      </c>
      <c r="L89">
        <v>21</v>
      </c>
      <c r="M89" s="7">
        <v>120</v>
      </c>
      <c r="N89" s="2">
        <v>200.55685355651937</v>
      </c>
      <c r="O89">
        <v>3</v>
      </c>
      <c r="P89" t="s">
        <v>33</v>
      </c>
      <c r="Q89" s="9">
        <v>6.3888888888888884E-2</v>
      </c>
      <c r="R89" t="s">
        <v>251</v>
      </c>
      <c r="S89">
        <v>1</v>
      </c>
      <c r="T89" s="5">
        <v>4</v>
      </c>
      <c r="U89">
        <v>3</v>
      </c>
      <c r="V89">
        <v>2.6</v>
      </c>
      <c r="W89">
        <v>1.5900000000000001E-2</v>
      </c>
      <c r="X89" s="9">
        <v>1.5927874753700257E-2</v>
      </c>
      <c r="Y89" s="8">
        <v>0.41666666666666669</v>
      </c>
      <c r="Z89" s="2">
        <v>0.249305865710091</v>
      </c>
      <c r="AA89" t="s">
        <v>33</v>
      </c>
      <c r="AB89" s="8">
        <v>7.6666666666666661</v>
      </c>
      <c r="AC89" t="s">
        <v>33</v>
      </c>
      <c r="AD89" s="7">
        <v>30.666666666666664</v>
      </c>
      <c r="AE89" t="s">
        <v>33</v>
      </c>
      <c r="AF89" t="s">
        <v>33</v>
      </c>
      <c r="AG89" s="2">
        <v>37.326239999999999</v>
      </c>
      <c r="AH89" t="s">
        <v>33</v>
      </c>
      <c r="AI89" t="s">
        <v>33</v>
      </c>
      <c r="AJ89" t="s">
        <v>33</v>
      </c>
      <c r="AK89">
        <v>92</v>
      </c>
      <c r="AL89" t="s">
        <v>33</v>
      </c>
      <c r="AM89" t="s">
        <v>33</v>
      </c>
      <c r="AN89" s="5">
        <v>1</v>
      </c>
      <c r="AO89" t="s">
        <v>252</v>
      </c>
      <c r="AP89">
        <v>920</v>
      </c>
      <c r="AQ89" t="s">
        <v>285</v>
      </c>
      <c r="AR89" t="s">
        <v>265</v>
      </c>
      <c r="AS89" t="s">
        <v>169</v>
      </c>
      <c r="AT89" t="s">
        <v>165</v>
      </c>
      <c r="AV89" t="s">
        <v>255</v>
      </c>
      <c r="AW89" t="s">
        <v>286</v>
      </c>
      <c r="AX89">
        <v>5.92</v>
      </c>
      <c r="AY89" t="s">
        <v>33</v>
      </c>
      <c r="AZ89" t="s">
        <v>33</v>
      </c>
      <c r="BA89" s="8">
        <v>6.1461280356782382</v>
      </c>
      <c r="BB89" s="2">
        <v>5.1471280356782385</v>
      </c>
      <c r="BC89" s="8">
        <v>0.999</v>
      </c>
      <c r="BD89" t="b">
        <v>1</v>
      </c>
      <c r="BE89" t="s">
        <v>38</v>
      </c>
      <c r="BF89" t="s">
        <v>39</v>
      </c>
      <c r="BG89" t="s">
        <v>311</v>
      </c>
      <c r="BH89" t="s">
        <v>33</v>
      </c>
      <c r="BI89" t="s">
        <v>38</v>
      </c>
      <c r="BJ89" t="b">
        <v>0</v>
      </c>
      <c r="BK89" t="s">
        <v>42</v>
      </c>
      <c r="BL89">
        <v>20</v>
      </c>
      <c r="BM89" t="s">
        <v>258</v>
      </c>
      <c r="BN89" s="5">
        <v>20</v>
      </c>
      <c r="BO89" t="s">
        <v>312</v>
      </c>
      <c r="BP89" t="s">
        <v>252</v>
      </c>
      <c r="BQ89" t="s">
        <v>252</v>
      </c>
      <c r="BR89" s="2">
        <v>0.999</v>
      </c>
      <c r="BS89" s="2">
        <v>-4.3451177401769168E-4</v>
      </c>
      <c r="BT89">
        <v>2</v>
      </c>
      <c r="BU89" s="2">
        <v>1.5724487559329667</v>
      </c>
      <c r="BV89" t="s">
        <v>33</v>
      </c>
      <c r="BW89" s="2">
        <v>37.3636036036036</v>
      </c>
      <c r="BX89" t="s">
        <v>33</v>
      </c>
      <c r="BY89" t="s">
        <v>33</v>
      </c>
      <c r="BZ89" t="s">
        <v>33</v>
      </c>
      <c r="CA89" t="s">
        <v>33</v>
      </c>
      <c r="CB89" t="s">
        <v>250</v>
      </c>
      <c r="CC89" t="s">
        <v>289</v>
      </c>
      <c r="CD89">
        <v>2014</v>
      </c>
      <c r="CE89" s="11" t="s">
        <v>313</v>
      </c>
      <c r="CF89" t="s">
        <v>262</v>
      </c>
      <c r="CG89" t="s">
        <v>33</v>
      </c>
      <c r="CH89" t="s">
        <v>33</v>
      </c>
    </row>
    <row r="90" spans="1:86">
      <c r="A90" t="s">
        <v>245</v>
      </c>
      <c r="B90" t="s">
        <v>246</v>
      </c>
      <c r="C90" t="s">
        <v>247</v>
      </c>
      <c r="D90" t="s">
        <v>248</v>
      </c>
      <c r="E90" t="s">
        <v>249</v>
      </c>
      <c r="F90" t="s">
        <v>250</v>
      </c>
      <c r="G90">
        <v>20</v>
      </c>
      <c r="H90">
        <v>25</v>
      </c>
      <c r="I90" t="b">
        <v>0</v>
      </c>
      <c r="J90" t="s">
        <v>33</v>
      </c>
      <c r="K90" t="s">
        <v>33</v>
      </c>
      <c r="L90">
        <v>18.100000000000001</v>
      </c>
      <c r="M90" s="7">
        <v>667</v>
      </c>
      <c r="N90" s="2" t="s">
        <v>33</v>
      </c>
      <c r="O90">
        <v>2</v>
      </c>
      <c r="P90" t="s">
        <v>33</v>
      </c>
      <c r="Q90" s="9">
        <v>9.9950024987506252E-3</v>
      </c>
      <c r="R90" t="s">
        <v>251</v>
      </c>
      <c r="S90">
        <v>2</v>
      </c>
      <c r="T90" s="5">
        <v>6</v>
      </c>
      <c r="U90">
        <v>2.92</v>
      </c>
      <c r="V90">
        <v>2.2999999999999998</v>
      </c>
      <c r="W90" t="s">
        <v>33</v>
      </c>
      <c r="X90" s="10">
        <v>1.2131888350367701E-2</v>
      </c>
      <c r="Y90" s="8" t="s">
        <v>33</v>
      </c>
      <c r="Z90" s="2">
        <v>1.2137954294542883</v>
      </c>
      <c r="AA90" t="s">
        <v>33</v>
      </c>
      <c r="AB90" s="8" t="s">
        <v>33</v>
      </c>
      <c r="AC90" t="s">
        <v>33</v>
      </c>
      <c r="AD90" s="7" t="s">
        <v>33</v>
      </c>
      <c r="AE90" t="s">
        <v>33</v>
      </c>
      <c r="AF90" t="s">
        <v>33</v>
      </c>
      <c r="AG90" s="2">
        <v>26.208800000000007</v>
      </c>
      <c r="AH90" s="8" t="s">
        <v>33</v>
      </c>
      <c r="AI90" t="s">
        <v>33</v>
      </c>
      <c r="AJ90" t="s">
        <v>33</v>
      </c>
      <c r="AK90">
        <v>80</v>
      </c>
      <c r="AL90" t="s">
        <v>33</v>
      </c>
      <c r="AM90" t="s">
        <v>33</v>
      </c>
      <c r="AN90" s="5">
        <v>1</v>
      </c>
      <c r="AO90" t="s">
        <v>252</v>
      </c>
      <c r="AP90">
        <v>1000</v>
      </c>
      <c r="AQ90" t="s">
        <v>253</v>
      </c>
      <c r="AR90" t="s">
        <v>254</v>
      </c>
      <c r="AS90" t="s">
        <v>169</v>
      </c>
      <c r="AV90" t="s">
        <v>255</v>
      </c>
      <c r="AW90" t="s">
        <v>256</v>
      </c>
      <c r="AX90" s="7">
        <v>6</v>
      </c>
      <c r="AY90" t="s">
        <v>33</v>
      </c>
      <c r="AZ90" t="s">
        <v>33</v>
      </c>
      <c r="BA90" s="2">
        <v>6.7403626894942441</v>
      </c>
      <c r="BB90" s="2">
        <v>5.1743626894942443</v>
      </c>
      <c r="BC90" s="8">
        <v>1.5660000000000001</v>
      </c>
      <c r="BD90" t="b">
        <v>1</v>
      </c>
      <c r="BE90" t="s">
        <v>38</v>
      </c>
      <c r="BF90" t="s">
        <v>39</v>
      </c>
      <c r="BG90" t="s">
        <v>257</v>
      </c>
      <c r="BH90" t="s">
        <v>33</v>
      </c>
      <c r="BI90" t="s">
        <v>38</v>
      </c>
      <c r="BJ90" s="2" t="b">
        <v>0</v>
      </c>
      <c r="BK90" t="s">
        <v>42</v>
      </c>
      <c r="BL90">
        <v>15</v>
      </c>
      <c r="BM90" t="s">
        <v>258</v>
      </c>
      <c r="BN90" s="5">
        <v>240</v>
      </c>
      <c r="BO90" t="s">
        <v>259</v>
      </c>
      <c r="BP90" t="s">
        <v>252</v>
      </c>
      <c r="BQ90" t="s">
        <v>252</v>
      </c>
      <c r="BR90" s="2">
        <v>1.5660000000000001</v>
      </c>
      <c r="BS90" s="2">
        <v>0.19479175772192461</v>
      </c>
      <c r="BT90">
        <v>2</v>
      </c>
      <c r="BU90" s="2">
        <v>1.2236553790083882</v>
      </c>
      <c r="BV90" t="s">
        <v>33</v>
      </c>
      <c r="BW90" s="2">
        <v>16.736143039591319</v>
      </c>
      <c r="BX90" t="s">
        <v>33</v>
      </c>
      <c r="BY90" t="s">
        <v>33</v>
      </c>
      <c r="BZ90" t="s">
        <v>33</v>
      </c>
      <c r="CA90" t="s">
        <v>33</v>
      </c>
      <c r="CB90" t="s">
        <v>250</v>
      </c>
      <c r="CC90" t="s">
        <v>260</v>
      </c>
      <c r="CD90">
        <v>2008</v>
      </c>
      <c r="CE90" t="s">
        <v>261</v>
      </c>
      <c r="CF90" t="s">
        <v>262</v>
      </c>
      <c r="CG90" t="s">
        <v>33</v>
      </c>
      <c r="CH90" t="s">
        <v>33</v>
      </c>
    </row>
    <row r="91" spans="1:86">
      <c r="A91" t="s">
        <v>283</v>
      </c>
      <c r="B91" t="s">
        <v>246</v>
      </c>
      <c r="C91" t="s">
        <v>277</v>
      </c>
      <c r="D91" t="s">
        <v>284</v>
      </c>
      <c r="E91" t="s">
        <v>249</v>
      </c>
      <c r="F91" t="s">
        <v>250</v>
      </c>
      <c r="G91">
        <v>30</v>
      </c>
      <c r="H91">
        <v>38.200000000000003</v>
      </c>
      <c r="I91" t="b">
        <v>0</v>
      </c>
      <c r="J91" t="s">
        <v>33</v>
      </c>
      <c r="K91" t="s">
        <v>33</v>
      </c>
      <c r="L91">
        <v>24</v>
      </c>
      <c r="M91" s="7">
        <v>120</v>
      </c>
      <c r="N91" s="2">
        <v>39.762576183379494</v>
      </c>
      <c r="O91">
        <v>3</v>
      </c>
      <c r="P91" t="s">
        <v>33</v>
      </c>
      <c r="Q91" s="9">
        <v>4.1666666666666664E-2</v>
      </c>
      <c r="R91" t="s">
        <v>251</v>
      </c>
      <c r="S91">
        <v>1</v>
      </c>
      <c r="T91" s="5">
        <v>4</v>
      </c>
      <c r="U91">
        <v>3</v>
      </c>
      <c r="V91">
        <v>2.6</v>
      </c>
      <c r="W91" t="s">
        <v>33</v>
      </c>
      <c r="X91" s="9">
        <v>1.5927874753700257E-2</v>
      </c>
      <c r="Y91" s="8">
        <v>0.12666666666666665</v>
      </c>
      <c r="Z91" s="2">
        <v>0.38226899408880616</v>
      </c>
      <c r="AA91" t="s">
        <v>33</v>
      </c>
      <c r="AB91" s="8">
        <v>5</v>
      </c>
      <c r="AC91" t="s">
        <v>33</v>
      </c>
      <c r="AD91" s="7">
        <v>20</v>
      </c>
      <c r="AE91" t="s">
        <v>33</v>
      </c>
      <c r="AF91" t="s">
        <v>33</v>
      </c>
      <c r="AG91" s="2">
        <v>33.868799999999993</v>
      </c>
      <c r="AH91" t="s">
        <v>33</v>
      </c>
      <c r="AI91" t="s">
        <v>33</v>
      </c>
      <c r="AJ91" t="s">
        <v>33</v>
      </c>
      <c r="AK91">
        <v>60</v>
      </c>
      <c r="AL91" t="s">
        <v>33</v>
      </c>
      <c r="AM91" t="s">
        <v>33</v>
      </c>
      <c r="AN91" s="5">
        <v>1</v>
      </c>
      <c r="AO91" t="s">
        <v>252</v>
      </c>
      <c r="AP91">
        <v>980</v>
      </c>
      <c r="AQ91" t="s">
        <v>285</v>
      </c>
      <c r="AR91" t="s">
        <v>265</v>
      </c>
      <c r="AS91" t="s">
        <v>169</v>
      </c>
      <c r="AT91" t="s">
        <v>165</v>
      </c>
      <c r="AV91" t="s">
        <v>255</v>
      </c>
      <c r="AW91" t="s">
        <v>286</v>
      </c>
      <c r="AX91">
        <v>5.98</v>
      </c>
      <c r="AY91" t="s">
        <v>33</v>
      </c>
      <c r="AZ91" t="s">
        <v>33</v>
      </c>
      <c r="BA91" s="8">
        <v>6.5</v>
      </c>
      <c r="BB91" s="2">
        <v>5.2039999999999997</v>
      </c>
      <c r="BC91" s="8">
        <v>1.296</v>
      </c>
      <c r="BD91" t="b">
        <v>1</v>
      </c>
      <c r="BE91" t="s">
        <v>38</v>
      </c>
      <c r="BF91" t="s">
        <v>39</v>
      </c>
      <c r="BG91" t="s">
        <v>287</v>
      </c>
      <c r="BH91" t="s">
        <v>33</v>
      </c>
      <c r="BI91" t="s">
        <v>38</v>
      </c>
      <c r="BJ91" t="b">
        <v>0</v>
      </c>
      <c r="BK91" t="s">
        <v>42</v>
      </c>
      <c r="BL91">
        <v>20</v>
      </c>
      <c r="BM91" t="s">
        <v>258</v>
      </c>
      <c r="BN91" s="5">
        <v>20</v>
      </c>
      <c r="BO91" t="s">
        <v>288</v>
      </c>
      <c r="BP91" t="s">
        <v>252</v>
      </c>
      <c r="BQ91" t="s">
        <v>252</v>
      </c>
      <c r="BR91" s="2">
        <v>1.296</v>
      </c>
      <c r="BS91" s="2">
        <v>0.11260500153457455</v>
      </c>
      <c r="BT91">
        <v>2</v>
      </c>
      <c r="BU91" s="2">
        <v>1.4171948079647758</v>
      </c>
      <c r="BV91" t="s">
        <v>33</v>
      </c>
      <c r="BW91" s="2">
        <v>26.133333333333326</v>
      </c>
      <c r="BX91" t="s">
        <v>33</v>
      </c>
      <c r="BY91" t="s">
        <v>33</v>
      </c>
      <c r="BZ91" t="s">
        <v>33</v>
      </c>
      <c r="CA91" t="s">
        <v>33</v>
      </c>
      <c r="CB91" t="s">
        <v>250</v>
      </c>
      <c r="CC91" t="s">
        <v>289</v>
      </c>
      <c r="CD91">
        <v>2014</v>
      </c>
      <c r="CE91" t="s">
        <v>290</v>
      </c>
      <c r="CF91" t="s">
        <v>262</v>
      </c>
      <c r="CG91" t="s">
        <v>33</v>
      </c>
      <c r="CH91" t="s">
        <v>33</v>
      </c>
    </row>
    <row r="92" spans="1:86">
      <c r="A92" t="s">
        <v>245</v>
      </c>
      <c r="B92" t="s">
        <v>246</v>
      </c>
      <c r="C92" t="s">
        <v>247</v>
      </c>
      <c r="D92" t="s">
        <v>248</v>
      </c>
      <c r="E92" t="s">
        <v>249</v>
      </c>
      <c r="F92" t="s">
        <v>250</v>
      </c>
      <c r="G92">
        <v>20</v>
      </c>
      <c r="H92">
        <v>25</v>
      </c>
      <c r="I92" t="b">
        <v>0</v>
      </c>
      <c r="J92" t="s">
        <v>33</v>
      </c>
      <c r="K92" t="s">
        <v>33</v>
      </c>
      <c r="L92">
        <v>18.100000000000001</v>
      </c>
      <c r="M92" s="7">
        <v>667</v>
      </c>
      <c r="N92" s="2" t="s">
        <v>33</v>
      </c>
      <c r="O92">
        <v>2</v>
      </c>
      <c r="P92" t="s">
        <v>33</v>
      </c>
      <c r="Q92" s="9">
        <v>1.4992503748125939E-2</v>
      </c>
      <c r="R92" t="s">
        <v>251</v>
      </c>
      <c r="S92">
        <v>2</v>
      </c>
      <c r="T92" s="5">
        <v>6</v>
      </c>
      <c r="U92">
        <v>2.92</v>
      </c>
      <c r="V92">
        <v>2.2999999999999998</v>
      </c>
      <c r="W92" t="s">
        <v>33</v>
      </c>
      <c r="X92" s="10">
        <v>1.2131888350367701E-2</v>
      </c>
      <c r="Y92" s="8" t="s">
        <v>33</v>
      </c>
      <c r="Z92" s="2">
        <v>0.80919695296952554</v>
      </c>
      <c r="AA92" t="s">
        <v>33</v>
      </c>
      <c r="AB92" s="8" t="s">
        <v>33</v>
      </c>
      <c r="AC92" t="s">
        <v>33</v>
      </c>
      <c r="AD92" s="7" t="s">
        <v>33</v>
      </c>
      <c r="AE92" t="s">
        <v>33</v>
      </c>
      <c r="AF92" t="s">
        <v>33</v>
      </c>
      <c r="AG92" s="2">
        <v>39.313200000000016</v>
      </c>
      <c r="AH92" s="8" t="s">
        <v>33</v>
      </c>
      <c r="AI92" t="s">
        <v>33</v>
      </c>
      <c r="AJ92" t="s">
        <v>33</v>
      </c>
      <c r="AK92">
        <v>120</v>
      </c>
      <c r="AL92" t="s">
        <v>33</v>
      </c>
      <c r="AM92" t="s">
        <v>33</v>
      </c>
      <c r="AN92" s="5">
        <v>1</v>
      </c>
      <c r="AO92" t="s">
        <v>252</v>
      </c>
      <c r="AP92">
        <v>1000</v>
      </c>
      <c r="AQ92" t="s">
        <v>253</v>
      </c>
      <c r="AR92" t="s">
        <v>254</v>
      </c>
      <c r="AS92" t="s">
        <v>169</v>
      </c>
      <c r="AV92" t="s">
        <v>255</v>
      </c>
      <c r="AW92" t="s">
        <v>256</v>
      </c>
      <c r="AX92" s="7">
        <v>6</v>
      </c>
      <c r="AY92" t="s">
        <v>33</v>
      </c>
      <c r="AZ92" t="s">
        <v>33</v>
      </c>
      <c r="BA92" s="2">
        <v>6.7403626894942441</v>
      </c>
      <c r="BB92" s="2">
        <v>5.2103626894942439</v>
      </c>
      <c r="BC92" s="8">
        <v>1.53</v>
      </c>
      <c r="BD92" t="b">
        <v>1</v>
      </c>
      <c r="BE92" t="s">
        <v>38</v>
      </c>
      <c r="BF92" t="s">
        <v>39</v>
      </c>
      <c r="BG92" t="s">
        <v>257</v>
      </c>
      <c r="BH92" t="s">
        <v>33</v>
      </c>
      <c r="BI92" t="s">
        <v>38</v>
      </c>
      <c r="BJ92" s="2" t="b">
        <v>0</v>
      </c>
      <c r="BK92" t="s">
        <v>42</v>
      </c>
      <c r="BL92">
        <v>15</v>
      </c>
      <c r="BM92" t="s">
        <v>258</v>
      </c>
      <c r="BN92" s="5">
        <v>240</v>
      </c>
      <c r="BO92" t="s">
        <v>259</v>
      </c>
      <c r="BP92" t="s">
        <v>252</v>
      </c>
      <c r="BQ92" t="s">
        <v>252</v>
      </c>
      <c r="BR92" s="2">
        <v>1.53</v>
      </c>
      <c r="BS92" s="2">
        <v>0.18469143081759881</v>
      </c>
      <c r="BT92">
        <v>2</v>
      </c>
      <c r="BU92" s="2">
        <v>1.4098469649683951</v>
      </c>
      <c r="BV92" t="s">
        <v>33</v>
      </c>
      <c r="BW92" s="2">
        <v>25.694901960784325</v>
      </c>
      <c r="BX92" t="s">
        <v>33</v>
      </c>
      <c r="BY92" t="s">
        <v>33</v>
      </c>
      <c r="BZ92" t="s">
        <v>33</v>
      </c>
      <c r="CA92" t="s">
        <v>33</v>
      </c>
      <c r="CB92" t="s">
        <v>250</v>
      </c>
      <c r="CC92" t="s">
        <v>260</v>
      </c>
      <c r="CD92">
        <v>2008</v>
      </c>
      <c r="CE92" t="s">
        <v>261</v>
      </c>
      <c r="CF92" t="s">
        <v>262</v>
      </c>
      <c r="CG92" t="s">
        <v>33</v>
      </c>
      <c r="CH92" t="s">
        <v>33</v>
      </c>
    </row>
    <row r="93" spans="1:86">
      <c r="A93" t="s">
        <v>309</v>
      </c>
      <c r="B93" t="s">
        <v>246</v>
      </c>
      <c r="C93" t="s">
        <v>277</v>
      </c>
      <c r="D93" t="s">
        <v>310</v>
      </c>
      <c r="E93" t="s">
        <v>249</v>
      </c>
      <c r="F93" t="s">
        <v>250</v>
      </c>
      <c r="G93">
        <v>40</v>
      </c>
      <c r="H93">
        <v>50.2</v>
      </c>
      <c r="I93" t="b">
        <v>0</v>
      </c>
      <c r="J93" t="s">
        <v>33</v>
      </c>
      <c r="K93" t="s">
        <v>33</v>
      </c>
      <c r="L93">
        <v>18</v>
      </c>
      <c r="M93" s="7">
        <v>120</v>
      </c>
      <c r="N93" s="2">
        <v>401.11370711303874</v>
      </c>
      <c r="O93">
        <v>3</v>
      </c>
      <c r="P93" t="s">
        <v>33</v>
      </c>
      <c r="Q93" s="9">
        <v>0.12777777777777777</v>
      </c>
      <c r="R93" t="s">
        <v>251</v>
      </c>
      <c r="S93">
        <v>1</v>
      </c>
      <c r="T93" s="5">
        <v>4</v>
      </c>
      <c r="U93">
        <v>3</v>
      </c>
      <c r="V93">
        <v>2.6</v>
      </c>
      <c r="W93">
        <v>1.5900000000000001E-2</v>
      </c>
      <c r="X93" s="9">
        <v>1.5927874753700257E-2</v>
      </c>
      <c r="Y93" s="8">
        <v>0.41666666666666669</v>
      </c>
      <c r="Z93" s="2">
        <v>0.1246529328550455</v>
      </c>
      <c r="AA93" t="s">
        <v>33</v>
      </c>
      <c r="AB93" s="8">
        <v>15.333333333333332</v>
      </c>
      <c r="AC93" t="s">
        <v>33</v>
      </c>
      <c r="AD93" s="7">
        <v>61.333333333333329</v>
      </c>
      <c r="AE93" t="s">
        <v>33</v>
      </c>
      <c r="AF93" t="s">
        <v>33</v>
      </c>
      <c r="AG93" s="2">
        <v>54.846719999999991</v>
      </c>
      <c r="AH93" t="s">
        <v>33</v>
      </c>
      <c r="AI93" t="s">
        <v>33</v>
      </c>
      <c r="AJ93" t="s">
        <v>33</v>
      </c>
      <c r="AK93">
        <v>184</v>
      </c>
      <c r="AL93" t="s">
        <v>33</v>
      </c>
      <c r="AM93" t="s">
        <v>33</v>
      </c>
      <c r="AN93" s="5">
        <v>1</v>
      </c>
      <c r="AO93" t="s">
        <v>252</v>
      </c>
      <c r="AP93">
        <v>920</v>
      </c>
      <c r="AQ93" t="s">
        <v>285</v>
      </c>
      <c r="AR93" t="s">
        <v>265</v>
      </c>
      <c r="AS93" t="s">
        <v>169</v>
      </c>
      <c r="AT93" t="s">
        <v>165</v>
      </c>
      <c r="AV93" t="s">
        <v>255</v>
      </c>
      <c r="AW93" t="s">
        <v>286</v>
      </c>
      <c r="AX93">
        <v>5.92</v>
      </c>
      <c r="AY93" t="s">
        <v>33</v>
      </c>
      <c r="AZ93" t="s">
        <v>33</v>
      </c>
      <c r="BA93" s="8">
        <v>6.1461280356782382</v>
      </c>
      <c r="BB93" s="2">
        <v>5.2181280356782382</v>
      </c>
      <c r="BC93" s="8">
        <v>0.92800000000000005</v>
      </c>
      <c r="BD93" t="b">
        <v>1</v>
      </c>
      <c r="BE93" t="s">
        <v>38</v>
      </c>
      <c r="BF93" t="s">
        <v>39</v>
      </c>
      <c r="BG93" t="s">
        <v>311</v>
      </c>
      <c r="BH93" t="s">
        <v>33</v>
      </c>
      <c r="BI93" t="s">
        <v>38</v>
      </c>
      <c r="BJ93" t="b">
        <v>0</v>
      </c>
      <c r="BK93" t="s">
        <v>42</v>
      </c>
      <c r="BL93">
        <v>20</v>
      </c>
      <c r="BM93" t="s">
        <v>258</v>
      </c>
      <c r="BN93" s="5">
        <v>20</v>
      </c>
      <c r="BO93" t="s">
        <v>312</v>
      </c>
      <c r="BP93" t="s">
        <v>252</v>
      </c>
      <c r="BQ93" t="s">
        <v>252</v>
      </c>
      <c r="BR93" s="2">
        <v>0.92800000000000005</v>
      </c>
      <c r="BS93" s="2">
        <v>-3.2452023781137915E-2</v>
      </c>
      <c r="BT93">
        <v>2</v>
      </c>
      <c r="BU93" s="2">
        <v>1.7716026843428416</v>
      </c>
      <c r="BV93" t="s">
        <v>33</v>
      </c>
      <c r="BW93" s="2">
        <v>59.102068965517226</v>
      </c>
      <c r="BX93" t="s">
        <v>33</v>
      </c>
      <c r="BY93" t="s">
        <v>33</v>
      </c>
      <c r="BZ93" t="s">
        <v>33</v>
      </c>
      <c r="CA93" t="s">
        <v>33</v>
      </c>
      <c r="CB93" t="s">
        <v>250</v>
      </c>
      <c r="CC93" t="s">
        <v>289</v>
      </c>
      <c r="CD93">
        <v>2014</v>
      </c>
      <c r="CE93" s="11" t="s">
        <v>313</v>
      </c>
      <c r="CF93" t="s">
        <v>262</v>
      </c>
      <c r="CG93" t="s">
        <v>33</v>
      </c>
      <c r="CH93" t="s">
        <v>33</v>
      </c>
    </row>
    <row r="94" spans="1:86">
      <c r="A94" t="s">
        <v>300</v>
      </c>
      <c r="B94" t="s">
        <v>301</v>
      </c>
      <c r="C94" t="s">
        <v>247</v>
      </c>
      <c r="D94" t="s">
        <v>302</v>
      </c>
      <c r="E94" t="s">
        <v>249</v>
      </c>
      <c r="F94" t="s">
        <v>250</v>
      </c>
      <c r="G94">
        <v>20</v>
      </c>
      <c r="H94">
        <v>42.5</v>
      </c>
      <c r="I94" t="b">
        <v>1</v>
      </c>
      <c r="J94" t="s">
        <v>33</v>
      </c>
      <c r="K94" t="s">
        <v>33</v>
      </c>
      <c r="L94">
        <v>20</v>
      </c>
      <c r="M94" s="7">
        <v>47</v>
      </c>
      <c r="N94" s="2">
        <v>46.759259259259245</v>
      </c>
      <c r="O94">
        <v>5</v>
      </c>
      <c r="P94">
        <v>0.43</v>
      </c>
      <c r="Q94" s="9">
        <v>0.43200000000000011</v>
      </c>
      <c r="R94" t="s">
        <v>251</v>
      </c>
      <c r="S94" t="s">
        <v>303</v>
      </c>
      <c r="T94" s="5">
        <v>1</v>
      </c>
      <c r="U94">
        <v>4</v>
      </c>
      <c r="V94" t="s">
        <v>33</v>
      </c>
      <c r="W94">
        <v>0.60000000000000009</v>
      </c>
      <c r="X94" s="10">
        <v>0.60000000000000009</v>
      </c>
      <c r="Y94" s="8">
        <v>1.3888888888888888</v>
      </c>
      <c r="Z94" s="2">
        <v>1.3960396039603959</v>
      </c>
      <c r="AA94" t="s">
        <v>33</v>
      </c>
      <c r="AB94" s="7">
        <v>20.304000000000002</v>
      </c>
      <c r="AC94" s="7">
        <v>20.21</v>
      </c>
      <c r="AD94" s="7">
        <v>20.304000000000002</v>
      </c>
      <c r="AE94">
        <v>136</v>
      </c>
      <c r="AF94" t="s">
        <v>33</v>
      </c>
      <c r="AG94" s="2">
        <v>81.216000000000022</v>
      </c>
      <c r="AH94" s="8" t="s">
        <v>33</v>
      </c>
      <c r="AI94" t="s">
        <v>33</v>
      </c>
      <c r="AJ94" t="s">
        <v>33</v>
      </c>
      <c r="AK94">
        <v>101</v>
      </c>
      <c r="AL94" s="7">
        <v>101.05</v>
      </c>
      <c r="AM94" s="7">
        <v>101.05</v>
      </c>
      <c r="AN94">
        <v>1</v>
      </c>
      <c r="AO94" s="5" t="s">
        <v>252</v>
      </c>
      <c r="AP94">
        <v>2000</v>
      </c>
      <c r="AQ94" t="s">
        <v>304</v>
      </c>
      <c r="AR94" t="s">
        <v>294</v>
      </c>
      <c r="AS94" t="s">
        <v>169</v>
      </c>
      <c r="AV94" t="s">
        <v>295</v>
      </c>
      <c r="AW94" t="s">
        <v>295</v>
      </c>
      <c r="AX94">
        <v>7</v>
      </c>
      <c r="AY94" t="s">
        <v>33</v>
      </c>
      <c r="AZ94" t="s">
        <v>33</v>
      </c>
      <c r="BA94" s="8">
        <v>8.7403626894942441</v>
      </c>
      <c r="BB94" s="2">
        <v>5.2263626894942448</v>
      </c>
      <c r="BC94" s="8">
        <v>3.5139999999999998</v>
      </c>
      <c r="BD94" t="b">
        <v>1</v>
      </c>
      <c r="BE94" t="s">
        <v>38</v>
      </c>
      <c r="BF94" t="s">
        <v>39</v>
      </c>
      <c r="BG94" t="s">
        <v>315</v>
      </c>
      <c r="BH94" t="s">
        <v>33</v>
      </c>
      <c r="BI94" t="s">
        <v>38</v>
      </c>
      <c r="BJ94" s="2" t="b">
        <v>0</v>
      </c>
      <c r="BK94" t="s">
        <v>42</v>
      </c>
      <c r="BL94">
        <v>24</v>
      </c>
      <c r="BM94" t="s">
        <v>258</v>
      </c>
      <c r="BN94">
        <v>24</v>
      </c>
      <c r="BO94" t="s">
        <v>269</v>
      </c>
      <c r="BP94" t="s">
        <v>252</v>
      </c>
      <c r="BQ94" t="s">
        <v>252</v>
      </c>
      <c r="BR94" s="2">
        <v>3.5139999999999998</v>
      </c>
      <c r="BS94" s="2">
        <v>0.54580175715927615</v>
      </c>
      <c r="BT94">
        <v>2</v>
      </c>
      <c r="BU94" s="2">
        <v>1.3638398389193158</v>
      </c>
      <c r="BV94" t="s">
        <v>33</v>
      </c>
      <c r="BW94" s="2">
        <v>23.112122936824139</v>
      </c>
      <c r="BX94" t="s">
        <v>33</v>
      </c>
      <c r="BY94" t="s">
        <v>33</v>
      </c>
      <c r="BZ94" t="s">
        <v>33</v>
      </c>
      <c r="CA94" t="s">
        <v>33</v>
      </c>
      <c r="CB94" t="s">
        <v>250</v>
      </c>
      <c r="CC94" t="s">
        <v>306</v>
      </c>
      <c r="CD94">
        <v>2024</v>
      </c>
      <c r="CE94" t="s">
        <v>307</v>
      </c>
      <c r="CF94" t="s">
        <v>262</v>
      </c>
      <c r="CG94" t="s">
        <v>308</v>
      </c>
    </row>
    <row r="95" spans="1:86">
      <c r="A95" t="s">
        <v>332</v>
      </c>
      <c r="B95" t="s">
        <v>301</v>
      </c>
      <c r="C95" t="s">
        <v>247</v>
      </c>
      <c r="D95" t="s">
        <v>33</v>
      </c>
      <c r="E95" t="s">
        <v>249</v>
      </c>
      <c r="F95" t="s">
        <v>250</v>
      </c>
      <c r="G95">
        <v>20</v>
      </c>
      <c r="H95">
        <v>50.3</v>
      </c>
      <c r="I95" t="b">
        <v>1</v>
      </c>
      <c r="J95" t="s">
        <v>33</v>
      </c>
      <c r="K95" t="s">
        <v>33</v>
      </c>
      <c r="L95">
        <v>20</v>
      </c>
      <c r="M95" s="7">
        <v>52</v>
      </c>
      <c r="N95" s="2">
        <v>46.947173931300917</v>
      </c>
      <c r="O95">
        <v>3</v>
      </c>
      <c r="P95" t="s">
        <v>33</v>
      </c>
      <c r="Q95" s="9">
        <v>0.71666666666666667</v>
      </c>
      <c r="R95" t="s">
        <v>251</v>
      </c>
      <c r="S95" t="s">
        <v>303</v>
      </c>
      <c r="T95" s="5">
        <v>1</v>
      </c>
      <c r="U95">
        <v>4.5</v>
      </c>
      <c r="V95" t="s">
        <v>33</v>
      </c>
      <c r="W95" t="s">
        <v>33</v>
      </c>
      <c r="X95">
        <v>0.66149999999999998</v>
      </c>
      <c r="Y95" s="8">
        <v>0.83333333333333337</v>
      </c>
      <c r="Z95" s="2">
        <v>0.92302325581395339</v>
      </c>
      <c r="AA95" t="s">
        <v>33</v>
      </c>
      <c r="AB95" s="8">
        <v>37.266666666666666</v>
      </c>
      <c r="AC95" t="s">
        <v>33</v>
      </c>
      <c r="AD95" s="7">
        <v>37.266666666666666</v>
      </c>
      <c r="AE95" t="s">
        <v>33</v>
      </c>
      <c r="AF95" t="s">
        <v>33</v>
      </c>
      <c r="AG95" s="2">
        <v>120.744</v>
      </c>
      <c r="AH95" t="s">
        <v>33</v>
      </c>
      <c r="AI95" t="s">
        <v>33</v>
      </c>
      <c r="AJ95" t="s">
        <v>33</v>
      </c>
      <c r="AK95">
        <v>111.8</v>
      </c>
      <c r="AL95" t="s">
        <v>33</v>
      </c>
      <c r="AM95" t="s">
        <v>33</v>
      </c>
      <c r="AN95" s="5">
        <v>1</v>
      </c>
      <c r="AO95" t="s">
        <v>252</v>
      </c>
      <c r="AP95" s="5">
        <v>2700</v>
      </c>
      <c r="AQ95" t="s">
        <v>333</v>
      </c>
      <c r="AR95" t="s">
        <v>265</v>
      </c>
      <c r="AS95" t="s">
        <v>169</v>
      </c>
      <c r="AT95" t="s">
        <v>165</v>
      </c>
      <c r="AU95" t="s">
        <v>170</v>
      </c>
      <c r="AV95" t="s">
        <v>266</v>
      </c>
      <c r="AW95" t="s">
        <v>267</v>
      </c>
      <c r="AX95">
        <v>3.5</v>
      </c>
      <c r="AY95" t="s">
        <v>33</v>
      </c>
      <c r="AZ95" t="s">
        <v>33</v>
      </c>
      <c r="BA95" s="8">
        <v>8</v>
      </c>
      <c r="BB95" s="2">
        <v>5.24</v>
      </c>
      <c r="BC95" s="8">
        <v>2.76</v>
      </c>
      <c r="BD95" t="b">
        <v>1</v>
      </c>
      <c r="BE95" t="s">
        <v>38</v>
      </c>
      <c r="BF95" t="s">
        <v>39</v>
      </c>
      <c r="BH95" t="s">
        <v>40</v>
      </c>
      <c r="BI95" t="s">
        <v>38</v>
      </c>
      <c r="BJ95" t="b">
        <v>0</v>
      </c>
      <c r="BK95" t="s">
        <v>42</v>
      </c>
      <c r="BL95">
        <v>12</v>
      </c>
      <c r="BM95" t="s">
        <v>258</v>
      </c>
      <c r="BN95" s="5">
        <v>48</v>
      </c>
      <c r="BO95" t="s">
        <v>296</v>
      </c>
      <c r="BP95" t="s">
        <v>252</v>
      </c>
      <c r="BQ95" t="s">
        <v>252</v>
      </c>
      <c r="BR95" s="2">
        <v>2.76</v>
      </c>
      <c r="BS95" s="2">
        <v>0.44090908206521767</v>
      </c>
      <c r="BT95">
        <v>2</v>
      </c>
      <c r="BU95" s="2">
        <v>1.6409564769721365</v>
      </c>
      <c r="BV95" t="s">
        <v>33</v>
      </c>
      <c r="BW95" s="2">
        <v>43.747826086956522</v>
      </c>
      <c r="BX95" t="s">
        <v>33</v>
      </c>
      <c r="BY95" t="s">
        <v>33</v>
      </c>
      <c r="BZ95" t="s">
        <v>33</v>
      </c>
      <c r="CA95" t="s">
        <v>33</v>
      </c>
      <c r="CB95" t="s">
        <v>250</v>
      </c>
      <c r="CC95" t="s">
        <v>334</v>
      </c>
      <c r="CD95">
        <v>2011</v>
      </c>
      <c r="CE95" s="11" t="s">
        <v>335</v>
      </c>
      <c r="CF95" t="s">
        <v>262</v>
      </c>
      <c r="CG95" t="s">
        <v>33</v>
      </c>
      <c r="CH95" t="s">
        <v>33</v>
      </c>
    </row>
    <row r="96" spans="1:86">
      <c r="A96" t="s">
        <v>276</v>
      </c>
      <c r="B96" t="s">
        <v>246</v>
      </c>
      <c r="C96" t="s">
        <v>277</v>
      </c>
      <c r="D96" t="s">
        <v>278</v>
      </c>
      <c r="E96" t="s">
        <v>249</v>
      </c>
      <c r="F96" t="s">
        <v>250</v>
      </c>
      <c r="G96">
        <v>22.7</v>
      </c>
      <c r="H96">
        <v>46</v>
      </c>
      <c r="I96" t="b">
        <v>0</v>
      </c>
      <c r="J96" t="s">
        <v>33</v>
      </c>
      <c r="K96" t="s">
        <v>33</v>
      </c>
      <c r="L96">
        <v>30</v>
      </c>
      <c r="M96" s="7">
        <v>155</v>
      </c>
      <c r="N96" s="2">
        <v>57.132543674013711</v>
      </c>
      <c r="O96">
        <v>2</v>
      </c>
      <c r="P96" t="s">
        <v>33</v>
      </c>
      <c r="Q96" s="9">
        <v>8.0645161290322578E-3</v>
      </c>
      <c r="R96" t="s">
        <v>251</v>
      </c>
      <c r="S96">
        <v>1</v>
      </c>
      <c r="T96" s="5">
        <v>2</v>
      </c>
      <c r="U96">
        <v>6.5</v>
      </c>
      <c r="V96">
        <v>5</v>
      </c>
      <c r="W96" t="s">
        <v>33</v>
      </c>
      <c r="X96" s="9">
        <v>0.12762720155208535</v>
      </c>
      <c r="Y96" s="8">
        <v>5.833333333333333</v>
      </c>
      <c r="Z96" s="2">
        <v>15.825772992458582</v>
      </c>
      <c r="AA96">
        <v>1.5</v>
      </c>
      <c r="AB96" s="8">
        <v>1.25</v>
      </c>
      <c r="AC96" t="s">
        <v>33</v>
      </c>
      <c r="AD96" s="7">
        <v>2.5</v>
      </c>
      <c r="AE96" t="s">
        <v>33</v>
      </c>
      <c r="AF96" t="s">
        <v>33</v>
      </c>
      <c r="AG96" s="2">
        <v>17.549999999999997</v>
      </c>
      <c r="AH96">
        <v>21.06</v>
      </c>
      <c r="AI96" t="s">
        <v>33</v>
      </c>
      <c r="AJ96" t="s">
        <v>33</v>
      </c>
      <c r="AK96">
        <v>5</v>
      </c>
      <c r="AL96" t="s">
        <v>33</v>
      </c>
      <c r="AM96" t="s">
        <v>33</v>
      </c>
      <c r="AN96" s="5">
        <v>1</v>
      </c>
      <c r="AO96" t="s">
        <v>252</v>
      </c>
      <c r="AP96">
        <v>3900</v>
      </c>
      <c r="AQ96" t="s">
        <v>279</v>
      </c>
      <c r="AR96" s="2" t="s">
        <v>265</v>
      </c>
      <c r="AS96" t="s">
        <v>169</v>
      </c>
      <c r="AT96" t="s">
        <v>165</v>
      </c>
      <c r="AU96" t="s">
        <v>170</v>
      </c>
      <c r="AV96" t="s">
        <v>266</v>
      </c>
      <c r="AW96" t="s">
        <v>267</v>
      </c>
      <c r="AX96">
        <v>3.4</v>
      </c>
      <c r="AY96" t="s">
        <v>33</v>
      </c>
      <c r="AZ96">
        <v>3750</v>
      </c>
      <c r="BA96" s="8">
        <v>6</v>
      </c>
      <c r="BB96" s="2">
        <v>5.26</v>
      </c>
      <c r="BC96" s="8">
        <v>0.74</v>
      </c>
      <c r="BD96" t="b">
        <v>1</v>
      </c>
      <c r="BE96" t="s">
        <v>38</v>
      </c>
      <c r="BF96" t="s">
        <v>39</v>
      </c>
      <c r="BH96" t="s">
        <v>40</v>
      </c>
      <c r="BI96" t="s">
        <v>38</v>
      </c>
      <c r="BJ96" s="2" t="b">
        <v>0</v>
      </c>
      <c r="BK96" t="s">
        <v>42</v>
      </c>
      <c r="BL96">
        <v>18</v>
      </c>
      <c r="BM96" t="s">
        <v>258</v>
      </c>
      <c r="BN96" s="5">
        <v>24</v>
      </c>
      <c r="BO96" t="s">
        <v>280</v>
      </c>
      <c r="BP96" t="s">
        <v>252</v>
      </c>
      <c r="BQ96" t="s">
        <v>252</v>
      </c>
      <c r="BR96" s="2">
        <v>0.74</v>
      </c>
      <c r="BS96" s="2">
        <v>-0.13076828026902382</v>
      </c>
      <c r="BT96">
        <v>2</v>
      </c>
      <c r="BU96" s="2">
        <v>1.3750454010708666</v>
      </c>
      <c r="BV96" t="s">
        <v>33</v>
      </c>
      <c r="BW96" s="2">
        <v>23.716216216216214</v>
      </c>
      <c r="BX96" t="s">
        <v>33</v>
      </c>
      <c r="BY96" t="s">
        <v>33</v>
      </c>
      <c r="BZ96" t="s">
        <v>33</v>
      </c>
      <c r="CA96" t="s">
        <v>33</v>
      </c>
      <c r="CB96" t="s">
        <v>250</v>
      </c>
      <c r="CC96" t="s">
        <v>281</v>
      </c>
      <c r="CD96">
        <v>2019</v>
      </c>
      <c r="CE96" t="s">
        <v>282</v>
      </c>
      <c r="CF96" t="s">
        <v>262</v>
      </c>
      <c r="CG96" t="s">
        <v>33</v>
      </c>
      <c r="CH96" t="s">
        <v>33</v>
      </c>
    </row>
    <row r="97" spans="1:86">
      <c r="A97" t="s">
        <v>309</v>
      </c>
      <c r="B97" t="s">
        <v>246</v>
      </c>
      <c r="C97" t="s">
        <v>277</v>
      </c>
      <c r="D97" t="s">
        <v>310</v>
      </c>
      <c r="E97" t="s">
        <v>249</v>
      </c>
      <c r="F97" t="s">
        <v>250</v>
      </c>
      <c r="G97">
        <v>40</v>
      </c>
      <c r="H97">
        <v>50.2</v>
      </c>
      <c r="I97" t="b">
        <v>0</v>
      </c>
      <c r="J97" t="s">
        <v>33</v>
      </c>
      <c r="K97" t="s">
        <v>33</v>
      </c>
      <c r="L97">
        <v>15</v>
      </c>
      <c r="M97" s="7">
        <v>120</v>
      </c>
      <c r="N97" s="2">
        <v>601.6705606695582</v>
      </c>
      <c r="O97">
        <v>3</v>
      </c>
      <c r="P97" t="s">
        <v>33</v>
      </c>
      <c r="Q97" s="9">
        <v>0.19166666666666665</v>
      </c>
      <c r="R97" t="s">
        <v>251</v>
      </c>
      <c r="S97">
        <v>1</v>
      </c>
      <c r="T97" s="5">
        <v>4</v>
      </c>
      <c r="U97">
        <v>3</v>
      </c>
      <c r="V97">
        <v>2.6</v>
      </c>
      <c r="W97">
        <v>1.5900000000000001E-2</v>
      </c>
      <c r="X97" s="9">
        <v>1.5927874753700257E-2</v>
      </c>
      <c r="Y97" s="8">
        <v>0.41666666666666669</v>
      </c>
      <c r="Z97" s="2">
        <v>8.3101955236697E-2</v>
      </c>
      <c r="AA97" t="s">
        <v>33</v>
      </c>
      <c r="AB97" s="8">
        <v>22.999999999999996</v>
      </c>
      <c r="AC97" t="s">
        <v>33</v>
      </c>
      <c r="AD97" s="7">
        <v>91.999999999999986</v>
      </c>
      <c r="AE97" t="s">
        <v>33</v>
      </c>
      <c r="AF97" t="s">
        <v>33</v>
      </c>
      <c r="AG97" s="2">
        <v>57.131999999999991</v>
      </c>
      <c r="AH97" t="s">
        <v>33</v>
      </c>
      <c r="AI97" t="s">
        <v>33</v>
      </c>
      <c r="AJ97" t="s">
        <v>33</v>
      </c>
      <c r="AK97">
        <v>276</v>
      </c>
      <c r="AL97" t="s">
        <v>33</v>
      </c>
      <c r="AM97" t="s">
        <v>33</v>
      </c>
      <c r="AN97" s="5">
        <v>1</v>
      </c>
      <c r="AO97" t="s">
        <v>252</v>
      </c>
      <c r="AP97">
        <v>920</v>
      </c>
      <c r="AQ97" t="s">
        <v>285</v>
      </c>
      <c r="AR97" t="s">
        <v>265</v>
      </c>
      <c r="AS97" t="s">
        <v>169</v>
      </c>
      <c r="AT97" t="s">
        <v>165</v>
      </c>
      <c r="AV97" t="s">
        <v>255</v>
      </c>
      <c r="AW97" t="s">
        <v>286</v>
      </c>
      <c r="AX97">
        <v>5.92</v>
      </c>
      <c r="AY97" t="s">
        <v>33</v>
      </c>
      <c r="AZ97" t="s">
        <v>33</v>
      </c>
      <c r="BA97" s="8">
        <v>6.1461280356782382</v>
      </c>
      <c r="BB97" s="2">
        <v>5.273128035678238</v>
      </c>
      <c r="BC97" s="8">
        <v>0.873</v>
      </c>
      <c r="BD97" t="b">
        <v>1</v>
      </c>
      <c r="BE97" t="s">
        <v>38</v>
      </c>
      <c r="BF97" t="s">
        <v>39</v>
      </c>
      <c r="BG97" t="s">
        <v>311</v>
      </c>
      <c r="BH97" t="s">
        <v>33</v>
      </c>
      <c r="BI97" t="s">
        <v>38</v>
      </c>
      <c r="BJ97" t="b">
        <v>0</v>
      </c>
      <c r="BK97" t="s">
        <v>42</v>
      </c>
      <c r="BL97">
        <v>20</v>
      </c>
      <c r="BM97" t="s">
        <v>258</v>
      </c>
      <c r="BN97" s="5">
        <v>20</v>
      </c>
      <c r="BO97" t="s">
        <v>312</v>
      </c>
      <c r="BP97" t="s">
        <v>252</v>
      </c>
      <c r="BQ97" t="s">
        <v>252</v>
      </c>
      <c r="BR97" s="2">
        <v>0.873</v>
      </c>
      <c r="BS97" s="2">
        <v>-5.8985756294430272E-2</v>
      </c>
      <c r="BT97">
        <v>2</v>
      </c>
      <c r="BU97" s="2">
        <v>1.8158651838165658</v>
      </c>
      <c r="BV97" t="s">
        <v>33</v>
      </c>
      <c r="BW97" s="2">
        <v>65.44329896907216</v>
      </c>
      <c r="BX97" t="s">
        <v>33</v>
      </c>
      <c r="BY97" t="s">
        <v>33</v>
      </c>
      <c r="BZ97" t="s">
        <v>33</v>
      </c>
      <c r="CA97" t="s">
        <v>33</v>
      </c>
      <c r="CB97" t="s">
        <v>250</v>
      </c>
      <c r="CC97" t="s">
        <v>289</v>
      </c>
      <c r="CD97">
        <v>2014</v>
      </c>
      <c r="CE97" s="11" t="s">
        <v>313</v>
      </c>
      <c r="CF97" t="s">
        <v>262</v>
      </c>
      <c r="CG97" t="s">
        <v>33</v>
      </c>
      <c r="CH97" t="s">
        <v>33</v>
      </c>
    </row>
    <row r="98" spans="1:86">
      <c r="A98" t="s">
        <v>283</v>
      </c>
      <c r="B98" t="s">
        <v>246</v>
      </c>
      <c r="C98" t="s">
        <v>277</v>
      </c>
      <c r="D98" t="s">
        <v>284</v>
      </c>
      <c r="E98" t="s">
        <v>249</v>
      </c>
      <c r="F98" t="s">
        <v>250</v>
      </c>
      <c r="G98">
        <v>30</v>
      </c>
      <c r="H98">
        <v>38.200000000000003</v>
      </c>
      <c r="I98" t="b">
        <v>0</v>
      </c>
      <c r="J98" t="s">
        <v>33</v>
      </c>
      <c r="K98" t="s">
        <v>33</v>
      </c>
      <c r="L98">
        <v>18</v>
      </c>
      <c r="M98" s="7">
        <v>120</v>
      </c>
      <c r="N98" s="2">
        <v>59.643864275069241</v>
      </c>
      <c r="O98">
        <v>3</v>
      </c>
      <c r="P98" t="s">
        <v>33</v>
      </c>
      <c r="Q98">
        <v>6.25E-2</v>
      </c>
      <c r="R98" t="s">
        <v>251</v>
      </c>
      <c r="S98">
        <v>1</v>
      </c>
      <c r="T98" s="5">
        <v>4</v>
      </c>
      <c r="U98">
        <v>3</v>
      </c>
      <c r="V98">
        <v>2.6</v>
      </c>
      <c r="W98" t="s">
        <v>33</v>
      </c>
      <c r="X98" s="9">
        <v>1.5927874753700257E-2</v>
      </c>
      <c r="Y98" s="8">
        <v>0.12666666666666665</v>
      </c>
      <c r="Z98" s="2">
        <v>0.25484599605920411</v>
      </c>
      <c r="AA98" t="s">
        <v>33</v>
      </c>
      <c r="AB98" s="8">
        <v>7.5</v>
      </c>
      <c r="AC98" t="s">
        <v>33</v>
      </c>
      <c r="AD98" s="7">
        <v>30</v>
      </c>
      <c r="AE98" t="s">
        <v>33</v>
      </c>
      <c r="AF98" t="s">
        <v>33</v>
      </c>
      <c r="AG98" s="2">
        <v>28.576799999999999</v>
      </c>
      <c r="AH98" t="s">
        <v>33</v>
      </c>
      <c r="AI98" t="s">
        <v>33</v>
      </c>
      <c r="AJ98" t="s">
        <v>33</v>
      </c>
      <c r="AK98">
        <v>90</v>
      </c>
      <c r="AL98" t="s">
        <v>33</v>
      </c>
      <c r="AM98" t="s">
        <v>33</v>
      </c>
      <c r="AN98" s="5">
        <v>1</v>
      </c>
      <c r="AO98" t="s">
        <v>252</v>
      </c>
      <c r="AP98">
        <v>980</v>
      </c>
      <c r="AQ98" t="s">
        <v>285</v>
      </c>
      <c r="AR98" t="s">
        <v>265</v>
      </c>
      <c r="AS98" t="s">
        <v>169</v>
      </c>
      <c r="AT98" t="s">
        <v>165</v>
      </c>
      <c r="AV98" t="s">
        <v>255</v>
      </c>
      <c r="AW98" t="s">
        <v>286</v>
      </c>
      <c r="AX98">
        <v>5.98</v>
      </c>
      <c r="AY98" t="s">
        <v>33</v>
      </c>
      <c r="AZ98" t="s">
        <v>33</v>
      </c>
      <c r="BA98" s="8">
        <v>6.4</v>
      </c>
      <c r="BB98" s="2">
        <v>5.2740000000000009</v>
      </c>
      <c r="BC98" s="8">
        <v>1.1259999999999999</v>
      </c>
      <c r="BD98" t="b">
        <v>1</v>
      </c>
      <c r="BE98" t="s">
        <v>38</v>
      </c>
      <c r="BF98" t="s">
        <v>39</v>
      </c>
      <c r="BG98" t="s">
        <v>287</v>
      </c>
      <c r="BH98" t="s">
        <v>33</v>
      </c>
      <c r="BI98" t="s">
        <v>38</v>
      </c>
      <c r="BJ98" t="b">
        <v>0</v>
      </c>
      <c r="BK98" t="s">
        <v>42</v>
      </c>
      <c r="BL98">
        <v>20</v>
      </c>
      <c r="BM98" t="s">
        <v>258</v>
      </c>
      <c r="BN98" s="5">
        <v>20</v>
      </c>
      <c r="BO98" t="s">
        <v>288</v>
      </c>
      <c r="BP98" t="s">
        <v>252</v>
      </c>
      <c r="BQ98" t="s">
        <v>252</v>
      </c>
      <c r="BR98" s="2">
        <v>1.1259999999999999</v>
      </c>
      <c r="BS98" s="2">
        <v>5.1538390515327381E-2</v>
      </c>
      <c r="BT98">
        <v>2</v>
      </c>
      <c r="BU98" s="2">
        <v>1.4044752048231044</v>
      </c>
      <c r="BV98" t="s">
        <v>33</v>
      </c>
      <c r="BW98" s="2">
        <v>25.379040852575489</v>
      </c>
      <c r="BX98" t="s">
        <v>33</v>
      </c>
      <c r="BY98" t="s">
        <v>33</v>
      </c>
      <c r="BZ98" t="s">
        <v>33</v>
      </c>
      <c r="CA98" t="s">
        <v>33</v>
      </c>
      <c r="CB98" t="s">
        <v>250</v>
      </c>
      <c r="CC98" t="s">
        <v>289</v>
      </c>
      <c r="CD98">
        <v>2014</v>
      </c>
      <c r="CE98" t="s">
        <v>290</v>
      </c>
      <c r="CF98" t="s">
        <v>262</v>
      </c>
      <c r="CG98" t="s">
        <v>33</v>
      </c>
      <c r="CH98" t="s">
        <v>33</v>
      </c>
    </row>
    <row r="99" spans="1:86">
      <c r="A99" t="s">
        <v>300</v>
      </c>
      <c r="B99" t="s">
        <v>301</v>
      </c>
      <c r="C99" t="s">
        <v>247</v>
      </c>
      <c r="D99" t="s">
        <v>302</v>
      </c>
      <c r="E99" t="s">
        <v>249</v>
      </c>
      <c r="F99" t="s">
        <v>250</v>
      </c>
      <c r="G99">
        <v>20</v>
      </c>
      <c r="H99">
        <v>42.5</v>
      </c>
      <c r="I99" t="b">
        <v>1</v>
      </c>
      <c r="J99" t="s">
        <v>33</v>
      </c>
      <c r="K99" t="s">
        <v>33</v>
      </c>
      <c r="L99">
        <v>20</v>
      </c>
      <c r="M99" s="7">
        <v>47</v>
      </c>
      <c r="N99" s="2">
        <v>46.759259259259245</v>
      </c>
      <c r="O99">
        <v>5</v>
      </c>
      <c r="P99">
        <v>0.43</v>
      </c>
      <c r="Q99" s="9">
        <v>0.43200000000000011</v>
      </c>
      <c r="R99" t="s">
        <v>251</v>
      </c>
      <c r="S99" t="s">
        <v>303</v>
      </c>
      <c r="T99" s="5">
        <v>1</v>
      </c>
      <c r="U99">
        <v>4</v>
      </c>
      <c r="V99" t="s">
        <v>33</v>
      </c>
      <c r="W99">
        <v>0.60000000000000009</v>
      </c>
      <c r="X99" s="10">
        <v>0.60000000000000009</v>
      </c>
      <c r="Y99" s="8">
        <v>1.3888888888888888</v>
      </c>
      <c r="Z99" s="2">
        <v>1.3960396039603959</v>
      </c>
      <c r="AA99" t="s">
        <v>33</v>
      </c>
      <c r="AB99" s="7">
        <v>20.304000000000002</v>
      </c>
      <c r="AC99" s="7">
        <v>20.21</v>
      </c>
      <c r="AD99" s="7">
        <v>20.304000000000002</v>
      </c>
      <c r="AE99">
        <v>136</v>
      </c>
      <c r="AF99" t="s">
        <v>33</v>
      </c>
      <c r="AG99" s="2">
        <v>81.216000000000022</v>
      </c>
      <c r="AH99" s="8" t="s">
        <v>33</v>
      </c>
      <c r="AI99" t="s">
        <v>33</v>
      </c>
      <c r="AJ99" t="s">
        <v>33</v>
      </c>
      <c r="AK99">
        <v>101</v>
      </c>
      <c r="AL99" s="7">
        <v>101.05</v>
      </c>
      <c r="AM99" s="7">
        <v>101.05</v>
      </c>
      <c r="AN99">
        <v>1</v>
      </c>
      <c r="AO99" s="5" t="s">
        <v>252</v>
      </c>
      <c r="AP99">
        <v>2000</v>
      </c>
      <c r="AQ99" t="s">
        <v>304</v>
      </c>
      <c r="AR99" t="s">
        <v>294</v>
      </c>
      <c r="AS99" t="s">
        <v>169</v>
      </c>
      <c r="AV99" t="s">
        <v>295</v>
      </c>
      <c r="AW99" t="s">
        <v>295</v>
      </c>
      <c r="AX99">
        <v>7</v>
      </c>
      <c r="AY99" t="s">
        <v>33</v>
      </c>
      <c r="AZ99" t="s">
        <v>33</v>
      </c>
      <c r="BA99" s="8">
        <v>8.7403626894942441</v>
      </c>
      <c r="BB99" s="2">
        <v>5.3053626894942436</v>
      </c>
      <c r="BC99" s="8">
        <v>3.4350000000000001</v>
      </c>
      <c r="BD99" t="b">
        <v>1</v>
      </c>
      <c r="BE99" t="s">
        <v>38</v>
      </c>
      <c r="BF99" t="s">
        <v>39</v>
      </c>
      <c r="BG99" t="s">
        <v>338</v>
      </c>
      <c r="BH99" t="s">
        <v>33</v>
      </c>
      <c r="BI99" t="s">
        <v>38</v>
      </c>
      <c r="BJ99" s="2" t="b">
        <v>0</v>
      </c>
      <c r="BK99" t="s">
        <v>42</v>
      </c>
      <c r="BL99">
        <v>24</v>
      </c>
      <c r="BM99" t="s">
        <v>258</v>
      </c>
      <c r="BN99">
        <v>24</v>
      </c>
      <c r="BO99" t="s">
        <v>269</v>
      </c>
      <c r="BP99" t="s">
        <v>252</v>
      </c>
      <c r="BQ99" t="s">
        <v>252</v>
      </c>
      <c r="BR99" s="2">
        <v>3.4350000000000001</v>
      </c>
      <c r="BS99" s="2">
        <v>0.53592674139556928</v>
      </c>
      <c r="BT99">
        <v>2</v>
      </c>
      <c r="BU99" s="2">
        <v>1.3737148546830229</v>
      </c>
      <c r="BV99" t="s">
        <v>33</v>
      </c>
      <c r="BW99" s="2">
        <v>23.64366812227075</v>
      </c>
      <c r="BX99" t="s">
        <v>33</v>
      </c>
      <c r="BY99" t="s">
        <v>33</v>
      </c>
      <c r="BZ99" t="s">
        <v>33</v>
      </c>
      <c r="CA99" t="s">
        <v>33</v>
      </c>
      <c r="CB99" t="s">
        <v>250</v>
      </c>
      <c r="CC99" t="s">
        <v>306</v>
      </c>
      <c r="CD99">
        <v>2024</v>
      </c>
      <c r="CE99" t="s">
        <v>307</v>
      </c>
      <c r="CF99" t="s">
        <v>262</v>
      </c>
      <c r="CG99" t="s">
        <v>308</v>
      </c>
    </row>
    <row r="100" spans="1:86">
      <c r="A100" t="s">
        <v>309</v>
      </c>
      <c r="B100" t="s">
        <v>246</v>
      </c>
      <c r="C100" t="s">
        <v>277</v>
      </c>
      <c r="D100" t="s">
        <v>310</v>
      </c>
      <c r="E100" t="s">
        <v>249</v>
      </c>
      <c r="F100" t="s">
        <v>250</v>
      </c>
      <c r="G100">
        <v>40</v>
      </c>
      <c r="H100">
        <v>50.2</v>
      </c>
      <c r="I100" t="b">
        <v>0</v>
      </c>
      <c r="J100" t="s">
        <v>33</v>
      </c>
      <c r="K100" t="s">
        <v>33</v>
      </c>
      <c r="L100">
        <v>24</v>
      </c>
      <c r="M100" s="7">
        <v>120</v>
      </c>
      <c r="N100" s="2">
        <v>119.89811897400615</v>
      </c>
      <c r="O100">
        <v>3</v>
      </c>
      <c r="P100" t="s">
        <v>33</v>
      </c>
      <c r="Q100" s="9">
        <v>3.8194444444444441E-2</v>
      </c>
      <c r="R100" t="s">
        <v>251</v>
      </c>
      <c r="S100">
        <v>1</v>
      </c>
      <c r="T100" s="5">
        <v>4</v>
      </c>
      <c r="U100">
        <v>3</v>
      </c>
      <c r="V100">
        <v>2.6</v>
      </c>
      <c r="W100">
        <v>1.5900000000000001E-2</v>
      </c>
      <c r="X100" s="9">
        <v>1.5927874753700257E-2</v>
      </c>
      <c r="Y100" s="8">
        <v>0.41666666666666669</v>
      </c>
      <c r="Z100" s="2">
        <v>0.4170207208241522</v>
      </c>
      <c r="AA100" t="s">
        <v>33</v>
      </c>
      <c r="AB100" s="8">
        <v>4.583333333333333</v>
      </c>
      <c r="AC100" t="s">
        <v>33</v>
      </c>
      <c r="AD100" s="7">
        <v>18.333333333333332</v>
      </c>
      <c r="AE100" t="s">
        <v>33</v>
      </c>
      <c r="AF100" t="s">
        <v>33</v>
      </c>
      <c r="AG100" s="2">
        <v>29.145599999999995</v>
      </c>
      <c r="AH100" t="s">
        <v>33</v>
      </c>
      <c r="AI100" t="s">
        <v>33</v>
      </c>
      <c r="AJ100" t="s">
        <v>33</v>
      </c>
      <c r="AK100">
        <v>55</v>
      </c>
      <c r="AL100" t="s">
        <v>33</v>
      </c>
      <c r="AM100" t="s">
        <v>33</v>
      </c>
      <c r="AN100" s="5">
        <v>1</v>
      </c>
      <c r="AO100" t="s">
        <v>252</v>
      </c>
      <c r="AP100">
        <v>920</v>
      </c>
      <c r="AQ100" t="s">
        <v>285</v>
      </c>
      <c r="AR100" t="s">
        <v>265</v>
      </c>
      <c r="AS100" t="s">
        <v>169</v>
      </c>
      <c r="AT100" t="s">
        <v>165</v>
      </c>
      <c r="AV100" t="s">
        <v>255</v>
      </c>
      <c r="AW100" t="s">
        <v>286</v>
      </c>
      <c r="AX100">
        <v>5.92</v>
      </c>
      <c r="AY100" t="s">
        <v>33</v>
      </c>
      <c r="AZ100" t="s">
        <v>33</v>
      </c>
      <c r="BA100" s="8">
        <v>6.1461280356782382</v>
      </c>
      <c r="BB100" s="2">
        <v>5.3261280356782379</v>
      </c>
      <c r="BC100" s="8">
        <v>0.82</v>
      </c>
      <c r="BD100" t="b">
        <v>1</v>
      </c>
      <c r="BE100" t="s">
        <v>38</v>
      </c>
      <c r="BF100" t="s">
        <v>39</v>
      </c>
      <c r="BG100" t="s">
        <v>311</v>
      </c>
      <c r="BH100" t="s">
        <v>33</v>
      </c>
      <c r="BI100" t="s">
        <v>38</v>
      </c>
      <c r="BJ100" t="b">
        <v>0</v>
      </c>
      <c r="BK100" t="s">
        <v>42</v>
      </c>
      <c r="BL100">
        <v>20</v>
      </c>
      <c r="BM100" t="s">
        <v>258</v>
      </c>
      <c r="BN100" s="5">
        <v>20</v>
      </c>
      <c r="BO100" t="s">
        <v>312</v>
      </c>
      <c r="BP100" t="s">
        <v>252</v>
      </c>
      <c r="BQ100" t="s">
        <v>252</v>
      </c>
      <c r="BR100" s="2">
        <v>0.82</v>
      </c>
      <c r="BS100" s="2">
        <v>-8.6186147616283335E-2</v>
      </c>
      <c r="BT100">
        <v>2</v>
      </c>
      <c r="BU100" s="2">
        <v>1.5507591478792944</v>
      </c>
      <c r="BV100" t="s">
        <v>33</v>
      </c>
      <c r="BW100" s="2">
        <v>35.543414634146338</v>
      </c>
      <c r="BX100" t="s">
        <v>33</v>
      </c>
      <c r="BY100" t="s">
        <v>33</v>
      </c>
      <c r="BZ100" t="s">
        <v>33</v>
      </c>
      <c r="CA100" t="s">
        <v>33</v>
      </c>
      <c r="CB100" t="s">
        <v>250</v>
      </c>
      <c r="CC100" t="s">
        <v>289</v>
      </c>
      <c r="CD100">
        <v>2014</v>
      </c>
      <c r="CE100" s="11" t="s">
        <v>313</v>
      </c>
      <c r="CF100" t="s">
        <v>262</v>
      </c>
      <c r="CG100" t="s">
        <v>33</v>
      </c>
      <c r="CH100" t="s">
        <v>33</v>
      </c>
    </row>
    <row r="101" spans="1:86">
      <c r="A101" t="s">
        <v>309</v>
      </c>
      <c r="B101" t="s">
        <v>246</v>
      </c>
      <c r="C101" t="s">
        <v>277</v>
      </c>
      <c r="D101" t="s">
        <v>310</v>
      </c>
      <c r="E101" t="s">
        <v>249</v>
      </c>
      <c r="F101" t="s">
        <v>250</v>
      </c>
      <c r="G101">
        <v>40</v>
      </c>
      <c r="H101">
        <v>50.2</v>
      </c>
      <c r="I101" t="b">
        <v>0</v>
      </c>
      <c r="J101" t="s">
        <v>33</v>
      </c>
      <c r="K101" t="s">
        <v>33</v>
      </c>
      <c r="L101">
        <v>21</v>
      </c>
      <c r="M101" s="7">
        <v>120</v>
      </c>
      <c r="N101" s="2">
        <v>150.41764016738955</v>
      </c>
      <c r="O101">
        <v>3</v>
      </c>
      <c r="P101" t="s">
        <v>33</v>
      </c>
      <c r="Q101" s="9">
        <v>4.7916666666666663E-2</v>
      </c>
      <c r="R101" t="s">
        <v>251</v>
      </c>
      <c r="S101">
        <v>1</v>
      </c>
      <c r="T101" s="5">
        <v>4</v>
      </c>
      <c r="U101">
        <v>3</v>
      </c>
      <c r="V101">
        <v>2.6</v>
      </c>
      <c r="W101">
        <v>1.5900000000000001E-2</v>
      </c>
      <c r="X101" s="9">
        <v>1.5927874753700257E-2</v>
      </c>
      <c r="Y101" s="8">
        <v>0.41666666666666669</v>
      </c>
      <c r="Z101" s="2">
        <v>0.332407820946788</v>
      </c>
      <c r="AA101" t="s">
        <v>33</v>
      </c>
      <c r="AB101" s="8">
        <v>5.7499999999999991</v>
      </c>
      <c r="AC101" t="s">
        <v>33</v>
      </c>
      <c r="AD101" s="7">
        <v>22.999999999999996</v>
      </c>
      <c r="AE101" t="s">
        <v>33</v>
      </c>
      <c r="AF101" t="s">
        <v>33</v>
      </c>
      <c r="AG101" s="2">
        <v>27.994679999999999</v>
      </c>
      <c r="AH101" t="s">
        <v>33</v>
      </c>
      <c r="AI101" t="s">
        <v>33</v>
      </c>
      <c r="AJ101" t="s">
        <v>33</v>
      </c>
      <c r="AK101">
        <v>69</v>
      </c>
      <c r="AL101" t="s">
        <v>33</v>
      </c>
      <c r="AM101" t="s">
        <v>33</v>
      </c>
      <c r="AN101" s="5">
        <v>1</v>
      </c>
      <c r="AO101" t="s">
        <v>252</v>
      </c>
      <c r="AP101">
        <v>920</v>
      </c>
      <c r="AQ101" t="s">
        <v>285</v>
      </c>
      <c r="AR101" t="s">
        <v>265</v>
      </c>
      <c r="AS101" t="s">
        <v>169</v>
      </c>
      <c r="AT101" t="s">
        <v>165</v>
      </c>
      <c r="AV101" t="s">
        <v>255</v>
      </c>
      <c r="AW101" t="s">
        <v>286</v>
      </c>
      <c r="AX101">
        <v>5.92</v>
      </c>
      <c r="AY101" t="s">
        <v>33</v>
      </c>
      <c r="AZ101" t="s">
        <v>33</v>
      </c>
      <c r="BA101" s="8">
        <v>6.1461280356782382</v>
      </c>
      <c r="BB101" s="2">
        <v>5.3501280356782379</v>
      </c>
      <c r="BC101" s="8">
        <v>0.79600000000000004</v>
      </c>
      <c r="BD101" t="b">
        <v>1</v>
      </c>
      <c r="BE101" t="s">
        <v>38</v>
      </c>
      <c r="BF101" t="s">
        <v>39</v>
      </c>
      <c r="BG101" t="s">
        <v>311</v>
      </c>
      <c r="BH101" t="s">
        <v>33</v>
      </c>
      <c r="BI101" t="s">
        <v>38</v>
      </c>
      <c r="BJ101" t="b">
        <v>0</v>
      </c>
      <c r="BK101" t="s">
        <v>42</v>
      </c>
      <c r="BL101">
        <v>20</v>
      </c>
      <c r="BM101" t="s">
        <v>258</v>
      </c>
      <c r="BN101" s="5">
        <v>20</v>
      </c>
      <c r="BO101" t="s">
        <v>312</v>
      </c>
      <c r="BP101" t="s">
        <v>252</v>
      </c>
      <c r="BQ101" t="s">
        <v>252</v>
      </c>
      <c r="BR101" s="2">
        <v>0.79600000000000004</v>
      </c>
      <c r="BS101" s="2">
        <v>-9.9086932262330937E-2</v>
      </c>
      <c r="BT101">
        <v>2</v>
      </c>
      <c r="BU101" s="2">
        <v>1.5461624398129801</v>
      </c>
      <c r="BV101" t="s">
        <v>33</v>
      </c>
      <c r="BW101" s="2">
        <v>35.169195979899492</v>
      </c>
      <c r="BX101" t="s">
        <v>33</v>
      </c>
      <c r="BY101" t="s">
        <v>33</v>
      </c>
      <c r="BZ101" t="s">
        <v>33</v>
      </c>
      <c r="CA101" t="s">
        <v>33</v>
      </c>
      <c r="CB101" t="s">
        <v>250</v>
      </c>
      <c r="CC101" t="s">
        <v>289</v>
      </c>
      <c r="CD101">
        <v>2014</v>
      </c>
      <c r="CE101" s="11" t="s">
        <v>313</v>
      </c>
      <c r="CF101" t="s">
        <v>262</v>
      </c>
      <c r="CG101" t="s">
        <v>33</v>
      </c>
      <c r="CH101" t="s">
        <v>33</v>
      </c>
    </row>
    <row r="102" spans="1:86">
      <c r="A102" t="s">
        <v>309</v>
      </c>
      <c r="B102" t="s">
        <v>246</v>
      </c>
      <c r="C102" t="s">
        <v>277</v>
      </c>
      <c r="D102" t="s">
        <v>310</v>
      </c>
      <c r="E102" t="s">
        <v>249</v>
      </c>
      <c r="F102" t="s">
        <v>250</v>
      </c>
      <c r="G102">
        <v>40</v>
      </c>
      <c r="H102">
        <v>50.2</v>
      </c>
      <c r="I102" t="b">
        <v>0</v>
      </c>
      <c r="J102" t="s">
        <v>33</v>
      </c>
      <c r="K102" t="s">
        <v>33</v>
      </c>
      <c r="L102">
        <v>18</v>
      </c>
      <c r="M102" s="7">
        <v>120</v>
      </c>
      <c r="N102" s="2">
        <v>300.8352803347791</v>
      </c>
      <c r="O102">
        <v>3</v>
      </c>
      <c r="P102" t="s">
        <v>33</v>
      </c>
      <c r="Q102" s="9">
        <v>9.5833333333333326E-2</v>
      </c>
      <c r="R102" t="s">
        <v>251</v>
      </c>
      <c r="S102">
        <v>1</v>
      </c>
      <c r="T102" s="5">
        <v>4</v>
      </c>
      <c r="U102">
        <v>3</v>
      </c>
      <c r="V102">
        <v>2.6</v>
      </c>
      <c r="W102">
        <v>1.5900000000000001E-2</v>
      </c>
      <c r="X102" s="9">
        <v>1.5927874753700257E-2</v>
      </c>
      <c r="Y102" s="8">
        <v>0.41666666666666669</v>
      </c>
      <c r="Z102" s="2">
        <v>0.166203910473394</v>
      </c>
      <c r="AA102" t="s">
        <v>33</v>
      </c>
      <c r="AB102" s="8">
        <v>11.499999999999998</v>
      </c>
      <c r="AC102" t="s">
        <v>33</v>
      </c>
      <c r="AD102" s="7">
        <v>45.999999999999993</v>
      </c>
      <c r="AE102" t="s">
        <v>33</v>
      </c>
      <c r="AF102" t="s">
        <v>33</v>
      </c>
      <c r="AG102" s="2">
        <v>41.135039999999996</v>
      </c>
      <c r="AH102" t="s">
        <v>33</v>
      </c>
      <c r="AI102" t="s">
        <v>33</v>
      </c>
      <c r="AJ102" t="s">
        <v>33</v>
      </c>
      <c r="AK102">
        <v>138</v>
      </c>
      <c r="AL102" t="s">
        <v>33</v>
      </c>
      <c r="AM102" t="s">
        <v>33</v>
      </c>
      <c r="AN102" s="5">
        <v>1</v>
      </c>
      <c r="AO102" t="s">
        <v>252</v>
      </c>
      <c r="AP102">
        <v>920</v>
      </c>
      <c r="AQ102" t="s">
        <v>285</v>
      </c>
      <c r="AR102" t="s">
        <v>265</v>
      </c>
      <c r="AS102" t="s">
        <v>169</v>
      </c>
      <c r="AT102" t="s">
        <v>165</v>
      </c>
      <c r="AV102" t="s">
        <v>255</v>
      </c>
      <c r="AW102" t="s">
        <v>286</v>
      </c>
      <c r="AX102">
        <v>5.92</v>
      </c>
      <c r="AY102" t="s">
        <v>33</v>
      </c>
      <c r="AZ102" t="s">
        <v>33</v>
      </c>
      <c r="BA102" s="8">
        <v>6.1461280356782382</v>
      </c>
      <c r="BB102" s="2">
        <v>5.3891280356782385</v>
      </c>
      <c r="BC102" s="8">
        <v>0.75700000000000001</v>
      </c>
      <c r="BD102" t="b">
        <v>1</v>
      </c>
      <c r="BE102" t="s">
        <v>38</v>
      </c>
      <c r="BF102" t="s">
        <v>39</v>
      </c>
      <c r="BG102" t="s">
        <v>311</v>
      </c>
      <c r="BH102" t="s">
        <v>33</v>
      </c>
      <c r="BI102" t="s">
        <v>38</v>
      </c>
      <c r="BJ102" t="b">
        <v>0</v>
      </c>
      <c r="BK102" t="s">
        <v>42</v>
      </c>
      <c r="BL102">
        <v>20</v>
      </c>
      <c r="BM102" t="s">
        <v>258</v>
      </c>
      <c r="BN102" s="5">
        <v>20</v>
      </c>
      <c r="BO102" t="s">
        <v>312</v>
      </c>
      <c r="BP102" t="s">
        <v>252</v>
      </c>
      <c r="BQ102" t="s">
        <v>252</v>
      </c>
      <c r="BR102" s="2">
        <v>0.75700000000000001</v>
      </c>
      <c r="BS102" s="2">
        <v>-0.12090412049992724</v>
      </c>
      <c r="BT102">
        <v>2</v>
      </c>
      <c r="BU102" s="2">
        <v>1.7351160444533311</v>
      </c>
      <c r="BV102" t="s">
        <v>33</v>
      </c>
      <c r="BW102" s="2">
        <v>54.339550858652572</v>
      </c>
      <c r="BX102" t="s">
        <v>33</v>
      </c>
      <c r="BY102" t="s">
        <v>33</v>
      </c>
      <c r="BZ102" t="s">
        <v>33</v>
      </c>
      <c r="CA102" t="s">
        <v>33</v>
      </c>
      <c r="CB102" t="s">
        <v>250</v>
      </c>
      <c r="CC102" t="s">
        <v>289</v>
      </c>
      <c r="CD102">
        <v>2014</v>
      </c>
      <c r="CE102" s="11" t="s">
        <v>313</v>
      </c>
      <c r="CF102" t="s">
        <v>262</v>
      </c>
      <c r="CG102" t="s">
        <v>33</v>
      </c>
      <c r="CH102" t="s">
        <v>33</v>
      </c>
    </row>
    <row r="103" spans="1:86">
      <c r="A103" t="s">
        <v>341</v>
      </c>
      <c r="B103" t="s">
        <v>301</v>
      </c>
      <c r="C103" t="s">
        <v>247</v>
      </c>
      <c r="D103" t="s">
        <v>342</v>
      </c>
      <c r="E103" t="s">
        <v>249</v>
      </c>
      <c r="F103" t="s">
        <v>252</v>
      </c>
      <c r="G103">
        <v>25</v>
      </c>
      <c r="H103">
        <v>34</v>
      </c>
      <c r="I103" t="b">
        <v>0</v>
      </c>
      <c r="J103" t="s">
        <v>33</v>
      </c>
      <c r="K103" t="s">
        <v>33</v>
      </c>
      <c r="L103">
        <v>15</v>
      </c>
      <c r="M103" s="7">
        <v>10</v>
      </c>
      <c r="N103" s="2">
        <v>10.112359550561798</v>
      </c>
      <c r="O103">
        <v>100</v>
      </c>
      <c r="P103" t="s">
        <v>33</v>
      </c>
      <c r="Q103" s="9">
        <v>2.0000000000000004</v>
      </c>
      <c r="R103" t="s">
        <v>251</v>
      </c>
      <c r="S103" t="s">
        <v>303</v>
      </c>
      <c r="T103" s="5">
        <v>1</v>
      </c>
      <c r="U103">
        <v>2.5</v>
      </c>
      <c r="V103" t="s">
        <v>33</v>
      </c>
      <c r="W103" t="s">
        <v>33</v>
      </c>
      <c r="X103" s="9">
        <v>0.35599999999999998</v>
      </c>
      <c r="Y103">
        <v>0.18</v>
      </c>
      <c r="Z103" s="2">
        <v>0.17799999999999996</v>
      </c>
      <c r="AA103">
        <v>20</v>
      </c>
      <c r="AB103" s="8">
        <v>20.000000000000004</v>
      </c>
      <c r="AC103" t="s">
        <v>33</v>
      </c>
      <c r="AD103" s="7">
        <v>20.000000000000004</v>
      </c>
      <c r="AE103" t="s">
        <v>33</v>
      </c>
      <c r="AF103" t="s">
        <v>33</v>
      </c>
      <c r="AG103" s="2">
        <v>2.1150000000000002</v>
      </c>
      <c r="AH103" s="2">
        <v>2.1149999999999998</v>
      </c>
      <c r="AI103" t="s">
        <v>33</v>
      </c>
      <c r="AJ103" t="s">
        <v>33</v>
      </c>
      <c r="AK103">
        <v>2000</v>
      </c>
      <c r="AL103" t="s">
        <v>33</v>
      </c>
      <c r="AM103" t="s">
        <v>33</v>
      </c>
      <c r="AN103" s="5">
        <v>1</v>
      </c>
      <c r="AO103" t="s">
        <v>252</v>
      </c>
      <c r="AP103" s="5">
        <v>4.7</v>
      </c>
      <c r="AQ103" t="s">
        <v>343</v>
      </c>
      <c r="AR103" t="s">
        <v>294</v>
      </c>
      <c r="AS103" t="s">
        <v>169</v>
      </c>
      <c r="AV103" t="s">
        <v>295</v>
      </c>
      <c r="AW103" t="s">
        <v>295</v>
      </c>
      <c r="AX103">
        <v>7.2</v>
      </c>
      <c r="AY103" t="s">
        <v>33</v>
      </c>
      <c r="AZ103" t="s">
        <v>33</v>
      </c>
      <c r="BA103" s="8">
        <v>7</v>
      </c>
      <c r="BB103" s="2">
        <v>5.39</v>
      </c>
      <c r="BC103" s="8">
        <v>1.61</v>
      </c>
      <c r="BD103" t="b">
        <v>1</v>
      </c>
      <c r="BE103" t="s">
        <v>38</v>
      </c>
      <c r="BF103" t="s">
        <v>39</v>
      </c>
      <c r="BG103" t="s">
        <v>336</v>
      </c>
      <c r="BH103" t="s">
        <v>33</v>
      </c>
      <c r="BI103" t="s">
        <v>38</v>
      </c>
      <c r="BJ103" t="b">
        <v>0</v>
      </c>
      <c r="BK103" t="s">
        <v>42</v>
      </c>
      <c r="BL103">
        <v>17</v>
      </c>
      <c r="BM103" t="s">
        <v>258</v>
      </c>
      <c r="BN103" s="5">
        <v>24</v>
      </c>
      <c r="BO103" t="s">
        <v>312</v>
      </c>
      <c r="BP103" t="s">
        <v>252</v>
      </c>
      <c r="BQ103" t="s">
        <v>252</v>
      </c>
      <c r="BR103" s="2">
        <v>1.61</v>
      </c>
      <c r="BS103" s="2">
        <v>0.20682587603184974</v>
      </c>
      <c r="BT103">
        <v>2</v>
      </c>
      <c r="BU103" s="2">
        <v>0.11848449567921146</v>
      </c>
      <c r="BV103" t="s">
        <v>33</v>
      </c>
      <c r="BW103" s="2">
        <v>1.313664596273292</v>
      </c>
      <c r="BX103" t="s">
        <v>33</v>
      </c>
      <c r="BY103" t="s">
        <v>33</v>
      </c>
      <c r="BZ103" t="s">
        <v>33</v>
      </c>
      <c r="CA103" t="s">
        <v>33</v>
      </c>
      <c r="CB103" t="s">
        <v>250</v>
      </c>
      <c r="CC103" t="s">
        <v>344</v>
      </c>
      <c r="CD103" s="5">
        <v>2017</v>
      </c>
      <c r="CE103" t="s">
        <v>345</v>
      </c>
      <c r="CF103" t="s">
        <v>262</v>
      </c>
      <c r="CG103" t="s">
        <v>346</v>
      </c>
      <c r="CH103" t="s">
        <v>33</v>
      </c>
    </row>
    <row r="104" spans="1:86">
      <c r="A104" t="s">
        <v>347</v>
      </c>
      <c r="B104" t="s">
        <v>246</v>
      </c>
      <c r="C104" t="s">
        <v>247</v>
      </c>
      <c r="D104" t="s">
        <v>348</v>
      </c>
      <c r="E104" t="s">
        <v>249</v>
      </c>
      <c r="F104" t="s">
        <v>250</v>
      </c>
      <c r="G104">
        <v>30</v>
      </c>
      <c r="H104">
        <v>35</v>
      </c>
      <c r="I104" t="b">
        <v>1</v>
      </c>
      <c r="J104">
        <v>6750</v>
      </c>
      <c r="K104">
        <v>20</v>
      </c>
      <c r="L104">
        <v>25</v>
      </c>
      <c r="M104" s="7">
        <v>250</v>
      </c>
      <c r="N104" s="2">
        <v>251.11113243387931</v>
      </c>
      <c r="O104">
        <v>2</v>
      </c>
      <c r="P104" t="s">
        <v>33</v>
      </c>
      <c r="Q104" s="9">
        <v>1.4200000000000001E-2</v>
      </c>
      <c r="R104" t="s">
        <v>251</v>
      </c>
      <c r="S104">
        <v>1</v>
      </c>
      <c r="T104" s="5">
        <v>6</v>
      </c>
      <c r="U104">
        <v>2.7</v>
      </c>
      <c r="V104">
        <v>2</v>
      </c>
      <c r="W104">
        <v>8.5000000000000006E-3</v>
      </c>
      <c r="X104" s="9">
        <v>8.4823001646924419E-3</v>
      </c>
      <c r="Y104">
        <v>0.6</v>
      </c>
      <c r="Z104" s="2">
        <v>0.59734508202059444</v>
      </c>
      <c r="AA104">
        <v>3.5500000000000003</v>
      </c>
      <c r="AB104" s="8">
        <v>3.5500000000000003</v>
      </c>
      <c r="AC104" t="s">
        <v>33</v>
      </c>
      <c r="AD104" s="7">
        <v>21.3</v>
      </c>
      <c r="AE104">
        <v>112.8</v>
      </c>
      <c r="AF104" t="s">
        <v>33</v>
      </c>
      <c r="AG104" s="2">
        <v>106.5</v>
      </c>
      <c r="AH104" s="2">
        <v>106.5</v>
      </c>
      <c r="AI104" t="s">
        <v>33</v>
      </c>
      <c r="AJ104" t="s">
        <v>33</v>
      </c>
      <c r="AK104">
        <v>42.6</v>
      </c>
      <c r="AL104" t="s">
        <v>33</v>
      </c>
      <c r="AM104" t="s">
        <v>33</v>
      </c>
      <c r="AN104" s="4">
        <v>1</v>
      </c>
      <c r="AO104" t="s">
        <v>252</v>
      </c>
      <c r="AP104">
        <v>4000</v>
      </c>
      <c r="AQ104" t="s">
        <v>349</v>
      </c>
      <c r="AR104" t="s">
        <v>294</v>
      </c>
      <c r="AS104" t="s">
        <v>169</v>
      </c>
      <c r="AV104" t="s">
        <v>295</v>
      </c>
      <c r="AW104" t="s">
        <v>295</v>
      </c>
      <c r="AX104">
        <v>7</v>
      </c>
      <c r="AY104" t="s">
        <v>33</v>
      </c>
      <c r="AZ104" t="s">
        <v>33</v>
      </c>
      <c r="BA104" s="8">
        <v>8</v>
      </c>
      <c r="BB104" s="2">
        <v>5.407</v>
      </c>
      <c r="BC104" s="8">
        <v>2.593</v>
      </c>
      <c r="BD104" t="b">
        <v>1</v>
      </c>
      <c r="BE104" t="s">
        <v>38</v>
      </c>
      <c r="BF104" t="s">
        <v>39</v>
      </c>
      <c r="BG104" t="s">
        <v>350</v>
      </c>
      <c r="BH104" t="s">
        <v>33</v>
      </c>
      <c r="BI104" t="s">
        <v>38</v>
      </c>
      <c r="BJ104" t="b">
        <v>0</v>
      </c>
      <c r="BK104" t="s">
        <v>42</v>
      </c>
      <c r="BL104">
        <v>14</v>
      </c>
      <c r="BM104" t="s">
        <v>258</v>
      </c>
      <c r="BN104" s="5">
        <v>48</v>
      </c>
      <c r="BO104" t="s">
        <v>259</v>
      </c>
      <c r="BP104" t="s">
        <v>252</v>
      </c>
      <c r="BQ104" t="s">
        <v>252</v>
      </c>
      <c r="BR104" s="2">
        <v>2.593</v>
      </c>
      <c r="BS104" s="2">
        <v>0.41380251676935148</v>
      </c>
      <c r="BT104">
        <v>2</v>
      </c>
      <c r="BU104" s="2">
        <v>1.6135470910054051</v>
      </c>
      <c r="BV104" t="s">
        <v>33</v>
      </c>
      <c r="BW104" s="2">
        <v>41.072117238719628</v>
      </c>
      <c r="BX104" t="s">
        <v>33</v>
      </c>
      <c r="BY104" t="s">
        <v>33</v>
      </c>
      <c r="BZ104" t="s">
        <v>33</v>
      </c>
      <c r="CA104" t="s">
        <v>33</v>
      </c>
      <c r="CB104" t="s">
        <v>250</v>
      </c>
      <c r="CC104" t="s">
        <v>351</v>
      </c>
      <c r="CD104">
        <v>2004</v>
      </c>
      <c r="CE104" t="s">
        <v>352</v>
      </c>
      <c r="CF104" t="s">
        <v>262</v>
      </c>
      <c r="CG104" t="s">
        <v>33</v>
      </c>
      <c r="CH104" t="s">
        <v>33</v>
      </c>
    </row>
    <row r="105" spans="1:86">
      <c r="A105" t="s">
        <v>283</v>
      </c>
      <c r="B105" t="s">
        <v>246</v>
      </c>
      <c r="C105" t="s">
        <v>277</v>
      </c>
      <c r="D105" t="s">
        <v>284</v>
      </c>
      <c r="E105" t="s">
        <v>249</v>
      </c>
      <c r="F105" t="s">
        <v>250</v>
      </c>
      <c r="G105">
        <v>30</v>
      </c>
      <c r="H105">
        <v>38.200000000000003</v>
      </c>
      <c r="I105" t="b">
        <v>0</v>
      </c>
      <c r="J105" t="s">
        <v>33</v>
      </c>
      <c r="K105" t="s">
        <v>33</v>
      </c>
      <c r="L105">
        <v>12</v>
      </c>
      <c r="M105" s="7">
        <v>120</v>
      </c>
      <c r="N105" s="2">
        <v>119.28772855013848</v>
      </c>
      <c r="O105">
        <v>3</v>
      </c>
      <c r="P105" t="s">
        <v>33</v>
      </c>
      <c r="Q105">
        <v>0.125</v>
      </c>
      <c r="R105" t="s">
        <v>251</v>
      </c>
      <c r="S105">
        <v>1</v>
      </c>
      <c r="T105" s="5">
        <v>4</v>
      </c>
      <c r="U105">
        <v>3</v>
      </c>
      <c r="V105">
        <v>2.6</v>
      </c>
      <c r="W105" t="s">
        <v>33</v>
      </c>
      <c r="X105" s="9">
        <v>1.5927874753700257E-2</v>
      </c>
      <c r="Y105" s="8">
        <v>0.12666666666666665</v>
      </c>
      <c r="Z105" s="2">
        <v>0.12742299802960205</v>
      </c>
      <c r="AA105" t="s">
        <v>33</v>
      </c>
      <c r="AB105" s="8">
        <v>15</v>
      </c>
      <c r="AC105" t="s">
        <v>33</v>
      </c>
      <c r="AD105" s="7">
        <v>60</v>
      </c>
      <c r="AE105" t="s">
        <v>33</v>
      </c>
      <c r="AF105" t="s">
        <v>33</v>
      </c>
      <c r="AG105" s="2">
        <v>25.401599999999998</v>
      </c>
      <c r="AH105" t="s">
        <v>33</v>
      </c>
      <c r="AI105" t="s">
        <v>33</v>
      </c>
      <c r="AJ105" t="s">
        <v>33</v>
      </c>
      <c r="AK105">
        <v>180</v>
      </c>
      <c r="AL105" t="s">
        <v>33</v>
      </c>
      <c r="AM105" t="s">
        <v>33</v>
      </c>
      <c r="AN105" s="5">
        <v>1</v>
      </c>
      <c r="AO105" t="s">
        <v>252</v>
      </c>
      <c r="AP105">
        <v>980</v>
      </c>
      <c r="AQ105" t="s">
        <v>285</v>
      </c>
      <c r="AR105" t="s">
        <v>265</v>
      </c>
      <c r="AS105" t="s">
        <v>169</v>
      </c>
      <c r="AT105" t="s">
        <v>165</v>
      </c>
      <c r="AV105" t="s">
        <v>255</v>
      </c>
      <c r="AW105" t="s">
        <v>286</v>
      </c>
      <c r="AX105">
        <v>5.98</v>
      </c>
      <c r="AY105" t="s">
        <v>33</v>
      </c>
      <c r="AZ105" t="s">
        <v>33</v>
      </c>
      <c r="BA105" s="8">
        <v>6.5</v>
      </c>
      <c r="BB105" s="2">
        <v>5.524</v>
      </c>
      <c r="BC105" s="8">
        <v>0.97599999999999998</v>
      </c>
      <c r="BD105" t="b">
        <v>1</v>
      </c>
      <c r="BE105" t="s">
        <v>38</v>
      </c>
      <c r="BF105" t="s">
        <v>39</v>
      </c>
      <c r="BG105" t="s">
        <v>287</v>
      </c>
      <c r="BH105" t="s">
        <v>33</v>
      </c>
      <c r="BI105" t="s">
        <v>38</v>
      </c>
      <c r="BJ105" t="b">
        <v>0</v>
      </c>
      <c r="BK105" t="s">
        <v>42</v>
      </c>
      <c r="BL105">
        <v>20</v>
      </c>
      <c r="BM105" t="s">
        <v>258</v>
      </c>
      <c r="BN105" s="5">
        <v>20</v>
      </c>
      <c r="BO105" t="s">
        <v>288</v>
      </c>
      <c r="BP105" t="s">
        <v>252</v>
      </c>
      <c r="BQ105" t="s">
        <v>252</v>
      </c>
      <c r="BR105" s="2">
        <v>0.97599999999999998</v>
      </c>
      <c r="BS105" s="2">
        <v>-1.0550182333308195E-2</v>
      </c>
      <c r="BT105">
        <v>2</v>
      </c>
      <c r="BU105" s="2">
        <v>1.4154112552243587</v>
      </c>
      <c r="BV105" t="s">
        <v>33</v>
      </c>
      <c r="BW105" s="2">
        <v>26.026229508196721</v>
      </c>
      <c r="BX105" t="s">
        <v>33</v>
      </c>
      <c r="BY105" t="s">
        <v>33</v>
      </c>
      <c r="BZ105" t="s">
        <v>33</v>
      </c>
      <c r="CA105" t="s">
        <v>33</v>
      </c>
      <c r="CB105" t="s">
        <v>250</v>
      </c>
      <c r="CC105" t="s">
        <v>289</v>
      </c>
      <c r="CD105">
        <v>2014</v>
      </c>
      <c r="CE105" t="s">
        <v>290</v>
      </c>
      <c r="CF105" t="s">
        <v>262</v>
      </c>
      <c r="CG105" t="s">
        <v>33</v>
      </c>
      <c r="CH105" t="s">
        <v>33</v>
      </c>
    </row>
    <row r="106" spans="1:86">
      <c r="A106" t="s">
        <v>309</v>
      </c>
      <c r="B106" t="s">
        <v>246</v>
      </c>
      <c r="C106" t="s">
        <v>277</v>
      </c>
      <c r="D106" t="s">
        <v>310</v>
      </c>
      <c r="E106" t="s">
        <v>249</v>
      </c>
      <c r="F106" t="s">
        <v>250</v>
      </c>
      <c r="G106">
        <v>40</v>
      </c>
      <c r="H106">
        <v>50.2</v>
      </c>
      <c r="I106" t="b">
        <v>0</v>
      </c>
      <c r="J106" t="s">
        <v>33</v>
      </c>
      <c r="K106" t="s">
        <v>33</v>
      </c>
      <c r="L106">
        <v>15</v>
      </c>
      <c r="M106" s="7">
        <v>120</v>
      </c>
      <c r="N106" s="2">
        <v>401.11370711303874</v>
      </c>
      <c r="O106">
        <v>3</v>
      </c>
      <c r="P106" t="s">
        <v>33</v>
      </c>
      <c r="Q106" s="9">
        <v>0.12777777777777777</v>
      </c>
      <c r="R106" t="s">
        <v>251</v>
      </c>
      <c r="S106">
        <v>1</v>
      </c>
      <c r="T106" s="5">
        <v>4</v>
      </c>
      <c r="U106">
        <v>3</v>
      </c>
      <c r="V106">
        <v>2.6</v>
      </c>
      <c r="W106">
        <v>1.5900000000000001E-2</v>
      </c>
      <c r="X106" s="9">
        <v>1.5927874753700257E-2</v>
      </c>
      <c r="Y106" s="8">
        <v>0.41666666666666669</v>
      </c>
      <c r="Z106" s="2">
        <v>0.1246529328550455</v>
      </c>
      <c r="AA106" t="s">
        <v>33</v>
      </c>
      <c r="AB106" s="8">
        <v>15.333333333333332</v>
      </c>
      <c r="AC106" t="s">
        <v>33</v>
      </c>
      <c r="AD106" s="7">
        <v>61.333333333333329</v>
      </c>
      <c r="AE106" t="s">
        <v>33</v>
      </c>
      <c r="AF106" t="s">
        <v>33</v>
      </c>
      <c r="AG106" s="2">
        <v>38.087999999999994</v>
      </c>
      <c r="AH106" t="s">
        <v>33</v>
      </c>
      <c r="AI106" t="s">
        <v>33</v>
      </c>
      <c r="AJ106" t="s">
        <v>33</v>
      </c>
      <c r="AK106">
        <v>184</v>
      </c>
      <c r="AL106" t="s">
        <v>33</v>
      </c>
      <c r="AM106" t="s">
        <v>33</v>
      </c>
      <c r="AN106" s="5">
        <v>1</v>
      </c>
      <c r="AO106" t="s">
        <v>252</v>
      </c>
      <c r="AP106">
        <v>920</v>
      </c>
      <c r="AQ106" t="s">
        <v>285</v>
      </c>
      <c r="AR106" t="s">
        <v>265</v>
      </c>
      <c r="AS106" t="s">
        <v>169</v>
      </c>
      <c r="AT106" t="s">
        <v>165</v>
      </c>
      <c r="AV106" t="s">
        <v>255</v>
      </c>
      <c r="AW106" t="s">
        <v>286</v>
      </c>
      <c r="AX106">
        <v>5.92</v>
      </c>
      <c r="AY106" t="s">
        <v>33</v>
      </c>
      <c r="AZ106" t="s">
        <v>33</v>
      </c>
      <c r="BA106" s="8">
        <v>6.1461280356782382</v>
      </c>
      <c r="BB106" s="2">
        <v>5.5241280356782383</v>
      </c>
      <c r="BC106" s="8">
        <v>0.622</v>
      </c>
      <c r="BD106" t="b">
        <v>1</v>
      </c>
      <c r="BE106" t="s">
        <v>38</v>
      </c>
      <c r="BF106" t="s">
        <v>39</v>
      </c>
      <c r="BG106" t="s">
        <v>311</v>
      </c>
      <c r="BH106" t="s">
        <v>33</v>
      </c>
      <c r="BI106" t="s">
        <v>38</v>
      </c>
      <c r="BJ106" t="b">
        <v>0</v>
      </c>
      <c r="BK106" t="s">
        <v>42</v>
      </c>
      <c r="BL106">
        <v>20</v>
      </c>
      <c r="BM106" t="s">
        <v>258</v>
      </c>
      <c r="BN106" s="5">
        <v>20</v>
      </c>
      <c r="BO106" t="s">
        <v>312</v>
      </c>
      <c r="BP106" t="s">
        <v>252</v>
      </c>
      <c r="BQ106" t="s">
        <v>252</v>
      </c>
      <c r="BR106" s="2">
        <v>0.622</v>
      </c>
      <c r="BS106" s="2">
        <v>-0.2062096153091813</v>
      </c>
      <c r="BT106">
        <v>2</v>
      </c>
      <c r="BU106" s="2">
        <v>1.7869977837756355</v>
      </c>
      <c r="BV106" t="s">
        <v>33</v>
      </c>
      <c r="BW106" s="2">
        <v>61.234726688102882</v>
      </c>
      <c r="BX106" t="s">
        <v>33</v>
      </c>
      <c r="BY106" t="s">
        <v>33</v>
      </c>
      <c r="BZ106" t="s">
        <v>33</v>
      </c>
      <c r="CA106" t="s">
        <v>33</v>
      </c>
      <c r="CB106" t="s">
        <v>250</v>
      </c>
      <c r="CC106" t="s">
        <v>289</v>
      </c>
      <c r="CD106">
        <v>2014</v>
      </c>
      <c r="CE106" s="11" t="s">
        <v>313</v>
      </c>
      <c r="CF106" t="s">
        <v>262</v>
      </c>
      <c r="CG106" t="s">
        <v>33</v>
      </c>
      <c r="CH106" t="s">
        <v>33</v>
      </c>
    </row>
    <row r="107" spans="1:86">
      <c r="A107" t="s">
        <v>309</v>
      </c>
      <c r="B107" t="s">
        <v>246</v>
      </c>
      <c r="C107" t="s">
        <v>277</v>
      </c>
      <c r="D107" t="s">
        <v>310</v>
      </c>
      <c r="E107" t="s">
        <v>249</v>
      </c>
      <c r="F107" t="s">
        <v>250</v>
      </c>
      <c r="G107">
        <v>40</v>
      </c>
      <c r="H107">
        <v>50.2</v>
      </c>
      <c r="I107" t="b">
        <v>0</v>
      </c>
      <c r="J107" t="s">
        <v>33</v>
      </c>
      <c r="K107" t="s">
        <v>33</v>
      </c>
      <c r="L107">
        <v>21</v>
      </c>
      <c r="M107" s="7">
        <v>120</v>
      </c>
      <c r="N107" s="2">
        <v>119.89811897400615</v>
      </c>
      <c r="O107">
        <v>3</v>
      </c>
      <c r="P107" t="s">
        <v>33</v>
      </c>
      <c r="Q107" s="9">
        <v>3.8194444444444441E-2</v>
      </c>
      <c r="R107" t="s">
        <v>251</v>
      </c>
      <c r="S107">
        <v>1</v>
      </c>
      <c r="T107" s="5">
        <v>4</v>
      </c>
      <c r="U107">
        <v>3</v>
      </c>
      <c r="V107">
        <v>2.6</v>
      </c>
      <c r="W107">
        <v>1.5900000000000001E-2</v>
      </c>
      <c r="X107" s="9">
        <v>1.5927874753700257E-2</v>
      </c>
      <c r="Y107" s="8">
        <v>0.41666666666666669</v>
      </c>
      <c r="Z107" s="2">
        <v>0.4170207208241522</v>
      </c>
      <c r="AA107" t="s">
        <v>33</v>
      </c>
      <c r="AB107" s="8">
        <v>4.583333333333333</v>
      </c>
      <c r="AC107" t="s">
        <v>33</v>
      </c>
      <c r="AD107" s="7">
        <v>18.333333333333332</v>
      </c>
      <c r="AE107" t="s">
        <v>33</v>
      </c>
      <c r="AF107" t="s">
        <v>33</v>
      </c>
      <c r="AG107" s="2">
        <v>22.314599999999999</v>
      </c>
      <c r="AH107" t="s">
        <v>33</v>
      </c>
      <c r="AI107" t="s">
        <v>33</v>
      </c>
      <c r="AJ107" t="s">
        <v>33</v>
      </c>
      <c r="AK107">
        <v>55</v>
      </c>
      <c r="AL107" t="s">
        <v>33</v>
      </c>
      <c r="AM107" t="s">
        <v>33</v>
      </c>
      <c r="AN107" s="5">
        <v>1</v>
      </c>
      <c r="AO107" t="s">
        <v>252</v>
      </c>
      <c r="AP107">
        <v>920</v>
      </c>
      <c r="AQ107" t="s">
        <v>285</v>
      </c>
      <c r="AR107" t="s">
        <v>265</v>
      </c>
      <c r="AS107" t="s">
        <v>169</v>
      </c>
      <c r="AT107" t="s">
        <v>165</v>
      </c>
      <c r="AV107" t="s">
        <v>255</v>
      </c>
      <c r="AW107" t="s">
        <v>286</v>
      </c>
      <c r="AX107">
        <v>5.92</v>
      </c>
      <c r="AY107" t="s">
        <v>33</v>
      </c>
      <c r="AZ107" t="s">
        <v>33</v>
      </c>
      <c r="BA107" s="8">
        <v>6.1461280356782382</v>
      </c>
      <c r="BB107" s="2">
        <v>5.5621280356782385</v>
      </c>
      <c r="BC107" s="8">
        <v>0.58399999999999996</v>
      </c>
      <c r="BD107" t="b">
        <v>1</v>
      </c>
      <c r="BE107" t="s">
        <v>38</v>
      </c>
      <c r="BF107" t="s">
        <v>39</v>
      </c>
      <c r="BG107" t="s">
        <v>311</v>
      </c>
      <c r="BH107" t="s">
        <v>33</v>
      </c>
      <c r="BI107" t="s">
        <v>38</v>
      </c>
      <c r="BJ107" t="b">
        <v>0</v>
      </c>
      <c r="BK107" t="s">
        <v>42</v>
      </c>
      <c r="BL107">
        <v>20</v>
      </c>
      <c r="BM107" t="s">
        <v>258</v>
      </c>
      <c r="BN107" s="5">
        <v>20</v>
      </c>
      <c r="BO107" t="s">
        <v>312</v>
      </c>
      <c r="BP107" t="s">
        <v>252</v>
      </c>
      <c r="BQ107" t="s">
        <v>252</v>
      </c>
      <c r="BR107" s="2">
        <v>0.58399999999999996</v>
      </c>
      <c r="BS107" s="2">
        <v>-0.23358715288760054</v>
      </c>
      <c r="BT107">
        <v>2</v>
      </c>
      <c r="BU107" s="2">
        <v>1.5821762591952382</v>
      </c>
      <c r="BV107" t="s">
        <v>33</v>
      </c>
      <c r="BW107" s="2">
        <v>38.209931506849315</v>
      </c>
      <c r="BX107" t="s">
        <v>33</v>
      </c>
      <c r="BY107" t="s">
        <v>33</v>
      </c>
      <c r="BZ107" t="s">
        <v>33</v>
      </c>
      <c r="CA107" t="s">
        <v>33</v>
      </c>
      <c r="CB107" t="s">
        <v>250</v>
      </c>
      <c r="CC107" t="s">
        <v>289</v>
      </c>
      <c r="CD107">
        <v>2014</v>
      </c>
      <c r="CE107" s="11" t="s">
        <v>313</v>
      </c>
      <c r="CF107" t="s">
        <v>262</v>
      </c>
      <c r="CG107" t="s">
        <v>33</v>
      </c>
      <c r="CH107" t="s">
        <v>33</v>
      </c>
    </row>
    <row r="108" spans="1:86">
      <c r="A108" t="s">
        <v>309</v>
      </c>
      <c r="B108" t="s">
        <v>246</v>
      </c>
      <c r="C108" t="s">
        <v>277</v>
      </c>
      <c r="D108" t="s">
        <v>310</v>
      </c>
      <c r="E108" t="s">
        <v>249</v>
      </c>
      <c r="F108" t="s">
        <v>250</v>
      </c>
      <c r="G108">
        <v>40</v>
      </c>
      <c r="H108">
        <v>50.2</v>
      </c>
      <c r="I108" t="b">
        <v>0</v>
      </c>
      <c r="J108" t="s">
        <v>33</v>
      </c>
      <c r="K108" t="s">
        <v>33</v>
      </c>
      <c r="L108">
        <v>12</v>
      </c>
      <c r="M108" s="7">
        <v>120</v>
      </c>
      <c r="N108" s="2">
        <v>601.6705606695582</v>
      </c>
      <c r="O108">
        <v>3</v>
      </c>
      <c r="P108" t="s">
        <v>33</v>
      </c>
      <c r="Q108" s="9">
        <v>0.19166666666666665</v>
      </c>
      <c r="R108" t="s">
        <v>251</v>
      </c>
      <c r="S108">
        <v>1</v>
      </c>
      <c r="T108" s="5">
        <v>4</v>
      </c>
      <c r="U108">
        <v>3</v>
      </c>
      <c r="V108">
        <v>2.6</v>
      </c>
      <c r="W108">
        <v>1.5900000000000001E-2</v>
      </c>
      <c r="X108" s="9">
        <v>1.5927874753700257E-2</v>
      </c>
      <c r="Y108" s="8">
        <v>0.41666666666666669</v>
      </c>
      <c r="Z108" s="2">
        <v>8.3101955236697E-2</v>
      </c>
      <c r="AA108" t="s">
        <v>33</v>
      </c>
      <c r="AB108" s="8">
        <v>22.999999999999996</v>
      </c>
      <c r="AC108" t="s">
        <v>33</v>
      </c>
      <c r="AD108" s="7">
        <v>91.999999999999986</v>
      </c>
      <c r="AE108" t="s">
        <v>33</v>
      </c>
      <c r="AF108" t="s">
        <v>33</v>
      </c>
      <c r="AG108" s="2">
        <v>36.564479999999996</v>
      </c>
      <c r="AH108" t="s">
        <v>33</v>
      </c>
      <c r="AI108" t="s">
        <v>33</v>
      </c>
      <c r="AJ108" t="s">
        <v>33</v>
      </c>
      <c r="AK108">
        <v>276</v>
      </c>
      <c r="AL108" t="s">
        <v>33</v>
      </c>
      <c r="AM108" t="s">
        <v>33</v>
      </c>
      <c r="AN108" s="5">
        <v>1</v>
      </c>
      <c r="AO108" t="s">
        <v>252</v>
      </c>
      <c r="AP108">
        <v>920</v>
      </c>
      <c r="AQ108" t="s">
        <v>285</v>
      </c>
      <c r="AR108" t="s">
        <v>265</v>
      </c>
      <c r="AS108" t="s">
        <v>169</v>
      </c>
      <c r="AT108" t="s">
        <v>165</v>
      </c>
      <c r="AV108" t="s">
        <v>255</v>
      </c>
      <c r="AW108" t="s">
        <v>286</v>
      </c>
      <c r="AX108">
        <v>5.92</v>
      </c>
      <c r="AY108" t="s">
        <v>33</v>
      </c>
      <c r="AZ108" t="s">
        <v>33</v>
      </c>
      <c r="BA108" s="8">
        <v>6.1461280356782382</v>
      </c>
      <c r="BB108" s="2">
        <v>5.579128035678238</v>
      </c>
      <c r="BC108" s="8">
        <v>0.56699999999999995</v>
      </c>
      <c r="BD108" t="b">
        <v>1</v>
      </c>
      <c r="BE108" t="s">
        <v>38</v>
      </c>
      <c r="BF108" t="s">
        <v>39</v>
      </c>
      <c r="BG108" t="s">
        <v>311</v>
      </c>
      <c r="BH108" t="s">
        <v>33</v>
      </c>
      <c r="BI108" t="s">
        <v>38</v>
      </c>
      <c r="BJ108" t="b">
        <v>0</v>
      </c>
      <c r="BK108" t="s">
        <v>42</v>
      </c>
      <c r="BL108">
        <v>20</v>
      </c>
      <c r="BM108" t="s">
        <v>258</v>
      </c>
      <c r="BN108" s="5">
        <v>20</v>
      </c>
      <c r="BO108" t="s">
        <v>312</v>
      </c>
      <c r="BP108" t="s">
        <v>252</v>
      </c>
      <c r="BQ108" t="s">
        <v>252</v>
      </c>
      <c r="BR108" s="2">
        <v>0.56699999999999995</v>
      </c>
      <c r="BS108" s="2">
        <v>-0.24641694110709345</v>
      </c>
      <c r="BT108">
        <v>2</v>
      </c>
      <c r="BU108" s="2">
        <v>1.809476342613116</v>
      </c>
      <c r="BV108" t="s">
        <v>33</v>
      </c>
      <c r="BW108" s="2">
        <v>64.487619047619049</v>
      </c>
      <c r="BX108" t="s">
        <v>33</v>
      </c>
      <c r="BY108" t="s">
        <v>33</v>
      </c>
      <c r="BZ108" t="s">
        <v>33</v>
      </c>
      <c r="CA108" t="s">
        <v>33</v>
      </c>
      <c r="CB108" t="s">
        <v>250</v>
      </c>
      <c r="CC108" t="s">
        <v>289</v>
      </c>
      <c r="CD108">
        <v>2014</v>
      </c>
      <c r="CE108" s="11" t="s">
        <v>313</v>
      </c>
      <c r="CF108" t="s">
        <v>262</v>
      </c>
      <c r="CG108" t="s">
        <v>33</v>
      </c>
      <c r="CH108" t="s">
        <v>33</v>
      </c>
    </row>
    <row r="109" spans="1:86">
      <c r="A109" t="s">
        <v>309</v>
      </c>
      <c r="B109" t="s">
        <v>246</v>
      </c>
      <c r="C109" t="s">
        <v>277</v>
      </c>
      <c r="D109" t="s">
        <v>310</v>
      </c>
      <c r="E109" t="s">
        <v>249</v>
      </c>
      <c r="F109" t="s">
        <v>250</v>
      </c>
      <c r="G109">
        <v>40</v>
      </c>
      <c r="H109">
        <v>50.2</v>
      </c>
      <c r="I109" t="b">
        <v>0</v>
      </c>
      <c r="J109" t="s">
        <v>33</v>
      </c>
      <c r="K109" t="s">
        <v>33</v>
      </c>
      <c r="L109">
        <v>18</v>
      </c>
      <c r="M109" s="7">
        <v>120</v>
      </c>
      <c r="N109" s="2">
        <v>200.55685355651937</v>
      </c>
      <c r="O109">
        <v>3</v>
      </c>
      <c r="P109" t="s">
        <v>33</v>
      </c>
      <c r="Q109" s="9">
        <v>6.3888888888888884E-2</v>
      </c>
      <c r="R109" t="s">
        <v>251</v>
      </c>
      <c r="S109">
        <v>1</v>
      </c>
      <c r="T109" s="5">
        <v>4</v>
      </c>
      <c r="U109">
        <v>3</v>
      </c>
      <c r="V109">
        <v>2.6</v>
      </c>
      <c r="W109">
        <v>1.5900000000000001E-2</v>
      </c>
      <c r="X109" s="9">
        <v>1.5927874753700257E-2</v>
      </c>
      <c r="Y109" s="8">
        <v>0.41666666666666669</v>
      </c>
      <c r="Z109" s="2">
        <v>0.249305865710091</v>
      </c>
      <c r="AA109" t="s">
        <v>33</v>
      </c>
      <c r="AB109" s="8">
        <v>7.6666666666666661</v>
      </c>
      <c r="AC109" t="s">
        <v>33</v>
      </c>
      <c r="AD109" s="7">
        <v>30.666666666666664</v>
      </c>
      <c r="AE109" t="s">
        <v>33</v>
      </c>
      <c r="AF109" t="s">
        <v>33</v>
      </c>
      <c r="AG109" s="2">
        <v>27.423359999999995</v>
      </c>
      <c r="AH109" t="s">
        <v>33</v>
      </c>
      <c r="AI109" t="s">
        <v>33</v>
      </c>
      <c r="AJ109" t="s">
        <v>33</v>
      </c>
      <c r="AK109">
        <v>92</v>
      </c>
      <c r="AL109" t="s">
        <v>33</v>
      </c>
      <c r="AM109" t="s">
        <v>33</v>
      </c>
      <c r="AN109" s="5">
        <v>1</v>
      </c>
      <c r="AO109" t="s">
        <v>252</v>
      </c>
      <c r="AP109">
        <v>920</v>
      </c>
      <c r="AQ109" t="s">
        <v>285</v>
      </c>
      <c r="AR109" t="s">
        <v>265</v>
      </c>
      <c r="AS109" t="s">
        <v>169</v>
      </c>
      <c r="AT109" t="s">
        <v>165</v>
      </c>
      <c r="AV109" t="s">
        <v>255</v>
      </c>
      <c r="AW109" t="s">
        <v>286</v>
      </c>
      <c r="AX109">
        <v>5.92</v>
      </c>
      <c r="AY109" t="s">
        <v>33</v>
      </c>
      <c r="AZ109" t="s">
        <v>33</v>
      </c>
      <c r="BA109" s="8">
        <v>6.1461280356782382</v>
      </c>
      <c r="BB109" s="2">
        <v>5.5901280356782381</v>
      </c>
      <c r="BC109" s="8">
        <v>0.55600000000000005</v>
      </c>
      <c r="BD109" t="b">
        <v>1</v>
      </c>
      <c r="BE109" t="s">
        <v>38</v>
      </c>
      <c r="BF109" t="s">
        <v>39</v>
      </c>
      <c r="BG109" t="s">
        <v>311</v>
      </c>
      <c r="BH109" t="s">
        <v>33</v>
      </c>
      <c r="BI109" t="s">
        <v>38</v>
      </c>
      <c r="BJ109" t="b">
        <v>0</v>
      </c>
      <c r="BK109" t="s">
        <v>42</v>
      </c>
      <c r="BL109">
        <v>20</v>
      </c>
      <c r="BM109" t="s">
        <v>258</v>
      </c>
      <c r="BN109" s="5">
        <v>20</v>
      </c>
      <c r="BO109" t="s">
        <v>312</v>
      </c>
      <c r="BP109" t="s">
        <v>252</v>
      </c>
      <c r="BQ109" t="s">
        <v>252</v>
      </c>
      <c r="BR109" s="2">
        <v>0.55600000000000005</v>
      </c>
      <c r="BS109" s="2">
        <v>-0.25492520841794247</v>
      </c>
      <c r="BT109">
        <v>2</v>
      </c>
      <c r="BU109" s="2">
        <v>1.693045873315665</v>
      </c>
      <c r="BV109" t="s">
        <v>33</v>
      </c>
      <c r="BW109" s="2">
        <v>49.322589928057539</v>
      </c>
      <c r="BX109" t="s">
        <v>33</v>
      </c>
      <c r="BY109" t="s">
        <v>33</v>
      </c>
      <c r="BZ109" t="s">
        <v>33</v>
      </c>
      <c r="CA109" t="s">
        <v>33</v>
      </c>
      <c r="CB109" t="s">
        <v>250</v>
      </c>
      <c r="CC109" t="s">
        <v>289</v>
      </c>
      <c r="CD109">
        <v>2014</v>
      </c>
      <c r="CE109" s="11" t="s">
        <v>313</v>
      </c>
      <c r="CF109" t="s">
        <v>262</v>
      </c>
      <c r="CG109" t="s">
        <v>33</v>
      </c>
      <c r="CH109" t="s">
        <v>33</v>
      </c>
    </row>
    <row r="110" spans="1:86">
      <c r="A110" t="s">
        <v>283</v>
      </c>
      <c r="B110" t="s">
        <v>246</v>
      </c>
      <c r="C110" t="s">
        <v>277</v>
      </c>
      <c r="D110" t="s">
        <v>284</v>
      </c>
      <c r="E110" t="s">
        <v>249</v>
      </c>
      <c r="F110" t="s">
        <v>250</v>
      </c>
      <c r="G110">
        <v>30</v>
      </c>
      <c r="H110">
        <v>38.200000000000003</v>
      </c>
      <c r="I110" t="b">
        <v>0</v>
      </c>
      <c r="J110" t="s">
        <v>33</v>
      </c>
      <c r="K110" t="s">
        <v>33</v>
      </c>
      <c r="L110">
        <v>12</v>
      </c>
      <c r="M110" s="7">
        <v>120</v>
      </c>
      <c r="N110" s="2">
        <v>99.406440458448728</v>
      </c>
      <c r="O110">
        <v>3</v>
      </c>
      <c r="P110" t="s">
        <v>33</v>
      </c>
      <c r="Q110" s="9">
        <v>0.10416666666666666</v>
      </c>
      <c r="R110" t="s">
        <v>251</v>
      </c>
      <c r="S110">
        <v>1</v>
      </c>
      <c r="T110" s="5">
        <v>4</v>
      </c>
      <c r="U110">
        <v>3</v>
      </c>
      <c r="V110">
        <v>2.6</v>
      </c>
      <c r="W110" t="s">
        <v>33</v>
      </c>
      <c r="X110" s="9">
        <v>1.5927874753700257E-2</v>
      </c>
      <c r="Y110" s="8">
        <v>0.12666666666666665</v>
      </c>
      <c r="Z110" s="2">
        <v>0.15290759763552247</v>
      </c>
      <c r="AA110" t="s">
        <v>33</v>
      </c>
      <c r="AB110" s="8">
        <v>12.5</v>
      </c>
      <c r="AC110" t="s">
        <v>33</v>
      </c>
      <c r="AD110" s="7">
        <v>50</v>
      </c>
      <c r="AE110" t="s">
        <v>33</v>
      </c>
      <c r="AF110" t="s">
        <v>33</v>
      </c>
      <c r="AG110" s="2">
        <v>21.167999999999996</v>
      </c>
      <c r="AH110" t="s">
        <v>33</v>
      </c>
      <c r="AI110" t="s">
        <v>33</v>
      </c>
      <c r="AJ110" t="s">
        <v>33</v>
      </c>
      <c r="AK110">
        <v>150</v>
      </c>
      <c r="AL110" t="s">
        <v>33</v>
      </c>
      <c r="AM110" t="s">
        <v>33</v>
      </c>
      <c r="AN110" s="5">
        <v>1</v>
      </c>
      <c r="AO110" t="s">
        <v>252</v>
      </c>
      <c r="AP110">
        <v>980</v>
      </c>
      <c r="AQ110" t="s">
        <v>285</v>
      </c>
      <c r="AR110" t="s">
        <v>265</v>
      </c>
      <c r="AS110" t="s">
        <v>169</v>
      </c>
      <c r="AT110" t="s">
        <v>165</v>
      </c>
      <c r="AV110" t="s">
        <v>255</v>
      </c>
      <c r="AW110" t="s">
        <v>286</v>
      </c>
      <c r="AX110">
        <v>5.98</v>
      </c>
      <c r="AY110" t="s">
        <v>33</v>
      </c>
      <c r="AZ110" t="s">
        <v>33</v>
      </c>
      <c r="BA110" s="8">
        <v>6.5</v>
      </c>
      <c r="BB110" s="2">
        <v>5.593</v>
      </c>
      <c r="BC110" s="8">
        <v>0.90700000000000003</v>
      </c>
      <c r="BD110" t="b">
        <v>1</v>
      </c>
      <c r="BE110" t="s">
        <v>38</v>
      </c>
      <c r="BF110" t="s">
        <v>39</v>
      </c>
      <c r="BG110" t="s">
        <v>287</v>
      </c>
      <c r="BH110" t="s">
        <v>33</v>
      </c>
      <c r="BI110" t="s">
        <v>38</v>
      </c>
      <c r="BJ110" t="b">
        <v>0</v>
      </c>
      <c r="BK110" t="s">
        <v>42</v>
      </c>
      <c r="BL110">
        <v>20</v>
      </c>
      <c r="BM110" t="s">
        <v>258</v>
      </c>
      <c r="BN110" s="5">
        <v>20</v>
      </c>
      <c r="BO110" t="s">
        <v>288</v>
      </c>
      <c r="BP110" t="s">
        <v>252</v>
      </c>
      <c r="BQ110" t="s">
        <v>252</v>
      </c>
      <c r="BR110" s="2">
        <v>0.90700000000000003</v>
      </c>
      <c r="BS110" s="2">
        <v>-4.2392712939904729E-2</v>
      </c>
      <c r="BT110">
        <v>2</v>
      </c>
      <c r="BU110" s="2">
        <v>1.3680725397833304</v>
      </c>
      <c r="BV110" t="s">
        <v>33</v>
      </c>
      <c r="BW110" s="2">
        <v>23.338478500551261</v>
      </c>
      <c r="BX110" t="s">
        <v>33</v>
      </c>
      <c r="BY110" t="s">
        <v>33</v>
      </c>
      <c r="BZ110" t="s">
        <v>33</v>
      </c>
      <c r="CA110" t="s">
        <v>33</v>
      </c>
      <c r="CB110" t="s">
        <v>250</v>
      </c>
      <c r="CC110" t="s">
        <v>289</v>
      </c>
      <c r="CD110">
        <v>2014</v>
      </c>
      <c r="CE110" t="s">
        <v>290</v>
      </c>
      <c r="CF110" t="s">
        <v>262</v>
      </c>
      <c r="CG110" t="s">
        <v>33</v>
      </c>
      <c r="CH110" t="s">
        <v>33</v>
      </c>
    </row>
    <row r="111" spans="1:86">
      <c r="A111" t="s">
        <v>283</v>
      </c>
      <c r="B111" t="s">
        <v>246</v>
      </c>
      <c r="C111" t="s">
        <v>277</v>
      </c>
      <c r="D111" t="s">
        <v>284</v>
      </c>
      <c r="E111" t="s">
        <v>249</v>
      </c>
      <c r="F111" t="s">
        <v>250</v>
      </c>
      <c r="G111">
        <v>30</v>
      </c>
      <c r="H111">
        <v>38.200000000000003</v>
      </c>
      <c r="I111" t="b">
        <v>0</v>
      </c>
      <c r="J111" t="s">
        <v>33</v>
      </c>
      <c r="K111" t="s">
        <v>33</v>
      </c>
      <c r="L111">
        <v>18</v>
      </c>
      <c r="M111" s="7">
        <v>120</v>
      </c>
      <c r="N111" s="2">
        <v>39.762576183379494</v>
      </c>
      <c r="O111">
        <v>3</v>
      </c>
      <c r="P111" t="s">
        <v>33</v>
      </c>
      <c r="Q111" s="9">
        <v>4.1666666666666664E-2</v>
      </c>
      <c r="R111" t="s">
        <v>251</v>
      </c>
      <c r="S111">
        <v>1</v>
      </c>
      <c r="T111" s="5">
        <v>4</v>
      </c>
      <c r="U111">
        <v>3</v>
      </c>
      <c r="V111">
        <v>2.6</v>
      </c>
      <c r="W111" t="s">
        <v>33</v>
      </c>
      <c r="X111" s="9">
        <v>1.5927874753700257E-2</v>
      </c>
      <c r="Y111" s="8">
        <v>0.12666666666666665</v>
      </c>
      <c r="Z111" s="2">
        <v>0.38226899408880616</v>
      </c>
      <c r="AA111" t="s">
        <v>33</v>
      </c>
      <c r="AB111" s="8">
        <v>5</v>
      </c>
      <c r="AC111" t="s">
        <v>33</v>
      </c>
      <c r="AD111" s="7">
        <v>20</v>
      </c>
      <c r="AE111" t="s">
        <v>33</v>
      </c>
      <c r="AF111" t="s">
        <v>33</v>
      </c>
      <c r="AG111" s="2">
        <v>19.051199999999998</v>
      </c>
      <c r="AH111" t="s">
        <v>33</v>
      </c>
      <c r="AI111" t="s">
        <v>33</v>
      </c>
      <c r="AJ111" t="s">
        <v>33</v>
      </c>
      <c r="AK111">
        <v>60</v>
      </c>
      <c r="AL111" t="s">
        <v>33</v>
      </c>
      <c r="AM111" t="s">
        <v>33</v>
      </c>
      <c r="AN111" s="5">
        <v>1</v>
      </c>
      <c r="AO111" t="s">
        <v>252</v>
      </c>
      <c r="AP111">
        <v>980</v>
      </c>
      <c r="AQ111" t="s">
        <v>285</v>
      </c>
      <c r="AR111" t="s">
        <v>265</v>
      </c>
      <c r="AS111" t="s">
        <v>169</v>
      </c>
      <c r="AT111" t="s">
        <v>165</v>
      </c>
      <c r="AV111" t="s">
        <v>255</v>
      </c>
      <c r="AW111" t="s">
        <v>286</v>
      </c>
      <c r="AX111">
        <v>5.98</v>
      </c>
      <c r="AY111" t="s">
        <v>33</v>
      </c>
      <c r="AZ111" t="s">
        <v>33</v>
      </c>
      <c r="BA111" s="8">
        <v>6.4</v>
      </c>
      <c r="BB111" s="2">
        <v>5.601</v>
      </c>
      <c r="BC111" s="8">
        <v>0.79900000000000004</v>
      </c>
      <c r="BD111" t="b">
        <v>1</v>
      </c>
      <c r="BE111" t="s">
        <v>38</v>
      </c>
      <c r="BF111" t="s">
        <v>39</v>
      </c>
      <c r="BG111" t="s">
        <v>287</v>
      </c>
      <c r="BH111" t="s">
        <v>33</v>
      </c>
      <c r="BI111" t="s">
        <v>38</v>
      </c>
      <c r="BJ111" t="b">
        <v>0</v>
      </c>
      <c r="BK111" t="s">
        <v>42</v>
      </c>
      <c r="BL111">
        <v>20</v>
      </c>
      <c r="BM111" t="s">
        <v>258</v>
      </c>
      <c r="BN111" s="5">
        <v>20</v>
      </c>
      <c r="BO111" t="s">
        <v>288</v>
      </c>
      <c r="BP111" t="s">
        <v>252</v>
      </c>
      <c r="BQ111" t="s">
        <v>252</v>
      </c>
      <c r="BR111" s="2">
        <v>0.79900000000000004</v>
      </c>
      <c r="BS111" s="2">
        <v>-9.7453220686008576E-2</v>
      </c>
      <c r="BT111">
        <v>2</v>
      </c>
      <c r="BU111" s="2">
        <v>1.3773755569687591</v>
      </c>
      <c r="BV111" t="s">
        <v>33</v>
      </c>
      <c r="BW111" s="2">
        <v>23.843804755944927</v>
      </c>
      <c r="BX111" t="s">
        <v>33</v>
      </c>
      <c r="BY111" t="s">
        <v>33</v>
      </c>
      <c r="BZ111" t="s">
        <v>33</v>
      </c>
      <c r="CA111" t="s">
        <v>33</v>
      </c>
      <c r="CB111" t="s">
        <v>250</v>
      </c>
      <c r="CC111" t="s">
        <v>289</v>
      </c>
      <c r="CD111">
        <v>2014</v>
      </c>
      <c r="CE111" t="s">
        <v>290</v>
      </c>
      <c r="CF111" t="s">
        <v>262</v>
      </c>
      <c r="CG111" t="s">
        <v>33</v>
      </c>
      <c r="CH111" t="s">
        <v>33</v>
      </c>
    </row>
    <row r="112" spans="1:86">
      <c r="A112" t="s">
        <v>353</v>
      </c>
      <c r="B112" t="s">
        <v>301</v>
      </c>
      <c r="C112" t="s">
        <v>247</v>
      </c>
      <c r="D112" t="s">
        <v>354</v>
      </c>
      <c r="E112" t="s">
        <v>249</v>
      </c>
      <c r="F112" t="s">
        <v>250</v>
      </c>
      <c r="G112">
        <v>15</v>
      </c>
      <c r="H112">
        <v>35</v>
      </c>
      <c r="I112" t="b">
        <v>0</v>
      </c>
      <c r="J112" t="s">
        <v>33</v>
      </c>
      <c r="K112" t="s">
        <v>33</v>
      </c>
      <c r="L112">
        <v>25</v>
      </c>
      <c r="M112" s="7">
        <v>1000</v>
      </c>
      <c r="N112" s="2">
        <v>999.99999999999989</v>
      </c>
      <c r="O112">
        <v>20</v>
      </c>
      <c r="P112">
        <v>0.04</v>
      </c>
      <c r="Q112" s="9">
        <v>3.95840674352314E-2</v>
      </c>
      <c r="R112" t="s">
        <v>251</v>
      </c>
      <c r="S112" t="s">
        <v>355</v>
      </c>
      <c r="T112" s="5">
        <v>1</v>
      </c>
      <c r="U112">
        <v>2.8</v>
      </c>
      <c r="V112">
        <v>3</v>
      </c>
      <c r="W112">
        <v>0.02</v>
      </c>
      <c r="X112" s="10">
        <v>1.97920337176157E-2</v>
      </c>
      <c r="Y112">
        <v>0.5</v>
      </c>
      <c r="Z112" s="2">
        <v>0.5</v>
      </c>
      <c r="AA112" t="s">
        <v>33</v>
      </c>
      <c r="AB112" s="7">
        <v>39.584067435231397</v>
      </c>
      <c r="AC112" s="7">
        <v>40</v>
      </c>
      <c r="AD112" s="7">
        <v>39.584067435231397</v>
      </c>
      <c r="AE112" t="s">
        <v>33</v>
      </c>
      <c r="AF112" t="s">
        <v>33</v>
      </c>
      <c r="AG112" s="2">
        <v>89.064151729270648</v>
      </c>
      <c r="AH112" s="2" t="s">
        <v>33</v>
      </c>
      <c r="AI112" t="s">
        <v>33</v>
      </c>
      <c r="AJ112" t="s">
        <v>33</v>
      </c>
      <c r="AK112" s="7">
        <v>791.68134870462791</v>
      </c>
      <c r="AL112" s="7">
        <v>800</v>
      </c>
      <c r="AM112" s="7">
        <v>800</v>
      </c>
      <c r="AN112" s="5">
        <v>1</v>
      </c>
      <c r="AO112" t="s">
        <v>252</v>
      </c>
      <c r="AP112" s="5">
        <v>180</v>
      </c>
      <c r="AQ112" t="s">
        <v>343</v>
      </c>
      <c r="AR112" t="s">
        <v>294</v>
      </c>
      <c r="AS112" t="s">
        <v>169</v>
      </c>
      <c r="AV112" t="s">
        <v>295</v>
      </c>
      <c r="AW112" t="s">
        <v>295</v>
      </c>
      <c r="AX112" t="s">
        <v>33</v>
      </c>
      <c r="AY112" t="s">
        <v>33</v>
      </c>
      <c r="AZ112" t="s">
        <v>33</v>
      </c>
      <c r="BA112" s="8">
        <v>9</v>
      </c>
      <c r="BB112" s="2">
        <v>5.62</v>
      </c>
      <c r="BC112" s="8">
        <v>3.38</v>
      </c>
      <c r="BD112" t="b">
        <v>1</v>
      </c>
      <c r="BE112" t="s">
        <v>38</v>
      </c>
      <c r="BF112" t="s">
        <v>39</v>
      </c>
      <c r="BH112" t="s">
        <v>33</v>
      </c>
      <c r="BI112" t="s">
        <v>38</v>
      </c>
      <c r="BJ112" t="b">
        <v>0</v>
      </c>
      <c r="BK112" t="s">
        <v>42</v>
      </c>
      <c r="BL112" t="s">
        <v>33</v>
      </c>
      <c r="BM112" t="s">
        <v>356</v>
      </c>
      <c r="BN112" s="5">
        <v>24</v>
      </c>
      <c r="BO112" t="s">
        <v>296</v>
      </c>
      <c r="BP112" t="s">
        <v>252</v>
      </c>
      <c r="BQ112" t="s">
        <v>252</v>
      </c>
      <c r="BR112" s="2">
        <v>3.38</v>
      </c>
      <c r="BS112" s="2">
        <v>0.52891670027765469</v>
      </c>
      <c r="BT112">
        <v>2</v>
      </c>
      <c r="BU112" s="2">
        <v>1.4207862356454046</v>
      </c>
      <c r="BV112" t="s">
        <v>33</v>
      </c>
      <c r="BW112" s="2">
        <v>26.350340748304927</v>
      </c>
      <c r="BX112" t="s">
        <v>33</v>
      </c>
      <c r="BY112" t="s">
        <v>33</v>
      </c>
      <c r="BZ112" t="s">
        <v>33</v>
      </c>
      <c r="CA112" t="s">
        <v>33</v>
      </c>
      <c r="CB112" t="s">
        <v>250</v>
      </c>
      <c r="CC112" t="s">
        <v>357</v>
      </c>
      <c r="CD112" s="5">
        <v>2017</v>
      </c>
      <c r="CE112" t="s">
        <v>358</v>
      </c>
      <c r="CF112" t="s">
        <v>262</v>
      </c>
      <c r="CG112" t="s">
        <v>359</v>
      </c>
      <c r="CH112" t="s">
        <v>360</v>
      </c>
    </row>
    <row r="113" spans="1:86">
      <c r="A113" t="s">
        <v>321</v>
      </c>
      <c r="B113" t="s">
        <v>246</v>
      </c>
      <c r="C113" t="s">
        <v>247</v>
      </c>
      <c r="D113" t="s">
        <v>322</v>
      </c>
      <c r="E113" t="s">
        <v>249</v>
      </c>
      <c r="F113" t="s">
        <v>250</v>
      </c>
      <c r="G113">
        <v>4</v>
      </c>
      <c r="H113">
        <v>30</v>
      </c>
      <c r="I113" t="b">
        <v>0</v>
      </c>
      <c r="J113" t="s">
        <v>33</v>
      </c>
      <c r="K113" t="s">
        <v>33</v>
      </c>
      <c r="L113">
        <v>30</v>
      </c>
      <c r="M113" s="7">
        <v>1000</v>
      </c>
      <c r="N113" s="2">
        <v>1497.3326532020833</v>
      </c>
      <c r="O113">
        <v>8</v>
      </c>
      <c r="P113" t="s">
        <v>33</v>
      </c>
      <c r="Q113" s="9">
        <v>1.6249999999999999E-3</v>
      </c>
      <c r="R113" t="s">
        <v>251</v>
      </c>
      <c r="S113">
        <v>1</v>
      </c>
      <c r="T113" s="5">
        <v>1</v>
      </c>
      <c r="U113">
        <v>4.7</v>
      </c>
      <c r="V113">
        <v>3.5</v>
      </c>
      <c r="W113" t="s">
        <v>33</v>
      </c>
      <c r="X113" s="9">
        <v>4.5219299257608099E-2</v>
      </c>
      <c r="Y113" s="8">
        <v>41.666666666666664</v>
      </c>
      <c r="Z113" s="2">
        <v>27.827261081604984</v>
      </c>
      <c r="AA113" t="s">
        <v>33</v>
      </c>
      <c r="AB113" s="8">
        <v>1.625</v>
      </c>
      <c r="AC113" t="s">
        <v>33</v>
      </c>
      <c r="AD113" s="7">
        <v>1.625</v>
      </c>
      <c r="AE113" t="s">
        <v>33</v>
      </c>
      <c r="AF113" t="s">
        <v>33</v>
      </c>
      <c r="AG113" s="2">
        <v>64.349999999999994</v>
      </c>
      <c r="AH113" t="s">
        <v>33</v>
      </c>
      <c r="AI113" t="s">
        <v>33</v>
      </c>
      <c r="AJ113" t="s">
        <v>33</v>
      </c>
      <c r="AK113">
        <v>13</v>
      </c>
      <c r="AL113" t="s">
        <v>33</v>
      </c>
      <c r="AM113" t="s">
        <v>33</v>
      </c>
      <c r="AN113" s="5">
        <v>1</v>
      </c>
      <c r="AO113" t="s">
        <v>252</v>
      </c>
      <c r="AP113">
        <v>5500</v>
      </c>
      <c r="AQ113" t="s">
        <v>323</v>
      </c>
      <c r="AR113" t="s">
        <v>324</v>
      </c>
      <c r="AS113" t="s">
        <v>169</v>
      </c>
      <c r="AV113" t="s">
        <v>255</v>
      </c>
      <c r="AW113" t="s">
        <v>325</v>
      </c>
      <c r="AX113" s="2">
        <v>6.5649999999999995</v>
      </c>
      <c r="AY113" t="s">
        <v>33</v>
      </c>
      <c r="AZ113" t="s">
        <v>33</v>
      </c>
      <c r="BA113">
        <v>8</v>
      </c>
      <c r="BB113" s="2">
        <v>5.63</v>
      </c>
      <c r="BC113" s="8">
        <v>2.37</v>
      </c>
      <c r="BD113" t="b">
        <v>1</v>
      </c>
      <c r="BE113" t="s">
        <v>38</v>
      </c>
      <c r="BF113" t="s">
        <v>39</v>
      </c>
      <c r="BG113" t="s">
        <v>257</v>
      </c>
      <c r="BH113" t="s">
        <v>33</v>
      </c>
      <c r="BI113" t="s">
        <v>38</v>
      </c>
      <c r="BJ113" t="b">
        <v>0</v>
      </c>
      <c r="BK113" t="s">
        <v>42</v>
      </c>
      <c r="BL113">
        <v>24</v>
      </c>
      <c r="BM113" t="s">
        <v>258</v>
      </c>
      <c r="BN113" s="5">
        <v>24</v>
      </c>
      <c r="BO113" t="s">
        <v>326</v>
      </c>
      <c r="BP113" t="s">
        <v>252</v>
      </c>
      <c r="BQ113" t="s">
        <v>252</v>
      </c>
      <c r="BR113" s="2">
        <v>2.37</v>
      </c>
      <c r="BS113" s="2">
        <v>0.37474834601010387</v>
      </c>
      <c r="BT113">
        <v>2</v>
      </c>
      <c r="BU113" s="2">
        <v>1.4338002052303016</v>
      </c>
      <c r="BV113" t="s">
        <v>33</v>
      </c>
      <c r="BW113" s="2">
        <v>27.151898734177212</v>
      </c>
      <c r="BX113" t="s">
        <v>33</v>
      </c>
      <c r="BY113" t="s">
        <v>33</v>
      </c>
      <c r="BZ113" t="s">
        <v>33</v>
      </c>
      <c r="CA113" t="s">
        <v>33</v>
      </c>
      <c r="CB113" t="s">
        <v>250</v>
      </c>
      <c r="CC113" t="s">
        <v>327</v>
      </c>
      <c r="CD113">
        <v>2021</v>
      </c>
      <c r="CE113" s="11" t="s">
        <v>328</v>
      </c>
      <c r="CF113" t="s">
        <v>262</v>
      </c>
      <c r="CG113" t="s">
        <v>329</v>
      </c>
    </row>
    <row r="114" spans="1:86">
      <c r="A114" t="s">
        <v>300</v>
      </c>
      <c r="B114" t="s">
        <v>301</v>
      </c>
      <c r="C114" t="s">
        <v>247</v>
      </c>
      <c r="D114" t="s">
        <v>302</v>
      </c>
      <c r="E114" t="s">
        <v>249</v>
      </c>
      <c r="F114" t="s">
        <v>250</v>
      </c>
      <c r="G114">
        <v>20</v>
      </c>
      <c r="H114">
        <v>42.5</v>
      </c>
      <c r="I114" t="b">
        <v>1</v>
      </c>
      <c r="J114" t="s">
        <v>33</v>
      </c>
      <c r="K114" t="s">
        <v>33</v>
      </c>
      <c r="L114">
        <v>20</v>
      </c>
      <c r="M114" s="7">
        <v>47</v>
      </c>
      <c r="N114" s="2">
        <v>46.759259259259245</v>
      </c>
      <c r="O114">
        <v>5</v>
      </c>
      <c r="P114">
        <v>0.43</v>
      </c>
      <c r="Q114" s="9">
        <v>0.43200000000000011</v>
      </c>
      <c r="R114" t="s">
        <v>251</v>
      </c>
      <c r="S114" t="s">
        <v>303</v>
      </c>
      <c r="T114" s="5">
        <v>1</v>
      </c>
      <c r="U114">
        <v>4</v>
      </c>
      <c r="V114" t="s">
        <v>33</v>
      </c>
      <c r="W114">
        <v>0.60000000000000009</v>
      </c>
      <c r="X114" s="10">
        <v>0.60000000000000009</v>
      </c>
      <c r="Y114" s="8">
        <v>1.3888888888888888</v>
      </c>
      <c r="Z114" s="2">
        <v>1.3960396039603959</v>
      </c>
      <c r="AA114" t="s">
        <v>33</v>
      </c>
      <c r="AB114" s="7">
        <v>20.304000000000002</v>
      </c>
      <c r="AC114" s="7">
        <v>20.21</v>
      </c>
      <c r="AD114" s="7">
        <v>20.304000000000002</v>
      </c>
      <c r="AE114">
        <v>136</v>
      </c>
      <c r="AF114" t="s">
        <v>33</v>
      </c>
      <c r="AG114" s="2">
        <v>81.216000000000022</v>
      </c>
      <c r="AH114" s="8" t="s">
        <v>33</v>
      </c>
      <c r="AI114" t="s">
        <v>33</v>
      </c>
      <c r="AJ114" t="s">
        <v>33</v>
      </c>
      <c r="AK114">
        <v>101</v>
      </c>
      <c r="AL114" s="7">
        <v>101.05</v>
      </c>
      <c r="AM114" s="7">
        <v>101.05</v>
      </c>
      <c r="AN114">
        <v>1</v>
      </c>
      <c r="AO114" s="5" t="s">
        <v>252</v>
      </c>
      <c r="AP114">
        <v>2000</v>
      </c>
      <c r="AQ114" t="s">
        <v>304</v>
      </c>
      <c r="AR114" t="s">
        <v>294</v>
      </c>
      <c r="AS114" t="s">
        <v>169</v>
      </c>
      <c r="AV114" t="s">
        <v>295</v>
      </c>
      <c r="AW114" t="s">
        <v>295</v>
      </c>
      <c r="AX114">
        <v>7</v>
      </c>
      <c r="AY114" t="s">
        <v>33</v>
      </c>
      <c r="AZ114" t="s">
        <v>33</v>
      </c>
      <c r="BA114" s="8">
        <v>8.7403626894942441</v>
      </c>
      <c r="BB114" s="2">
        <v>5.6553626894942441</v>
      </c>
      <c r="BC114" s="8">
        <v>3.085</v>
      </c>
      <c r="BD114" t="b">
        <v>1</v>
      </c>
      <c r="BE114" t="s">
        <v>38</v>
      </c>
      <c r="BF114" t="s">
        <v>39</v>
      </c>
      <c r="BG114" t="s">
        <v>337</v>
      </c>
      <c r="BH114" t="s">
        <v>33</v>
      </c>
      <c r="BI114" t="s">
        <v>38</v>
      </c>
      <c r="BJ114" s="2" t="b">
        <v>0</v>
      </c>
      <c r="BK114" t="s">
        <v>42</v>
      </c>
      <c r="BL114">
        <v>24</v>
      </c>
      <c r="BM114" t="s">
        <v>258</v>
      </c>
      <c r="BN114">
        <v>24</v>
      </c>
      <c r="BO114" t="s">
        <v>269</v>
      </c>
      <c r="BP114" t="s">
        <v>252</v>
      </c>
      <c r="BQ114" t="s">
        <v>252</v>
      </c>
      <c r="BR114" s="2">
        <v>3.085</v>
      </c>
      <c r="BS114" s="2">
        <v>0.48925516836926047</v>
      </c>
      <c r="BT114">
        <v>2</v>
      </c>
      <c r="BU114" s="2">
        <v>1.4203864277093317</v>
      </c>
      <c r="BV114" t="s">
        <v>33</v>
      </c>
      <c r="BW114" s="2">
        <v>26.326094003241497</v>
      </c>
      <c r="BX114" t="s">
        <v>33</v>
      </c>
      <c r="BY114" t="s">
        <v>33</v>
      </c>
      <c r="BZ114" t="s">
        <v>33</v>
      </c>
      <c r="CA114" t="s">
        <v>33</v>
      </c>
      <c r="CB114" t="s">
        <v>250</v>
      </c>
      <c r="CC114" t="s">
        <v>306</v>
      </c>
      <c r="CD114">
        <v>2024</v>
      </c>
      <c r="CE114" t="s">
        <v>307</v>
      </c>
      <c r="CF114" t="s">
        <v>262</v>
      </c>
      <c r="CG114" t="s">
        <v>308</v>
      </c>
    </row>
    <row r="115" spans="1:86">
      <c r="A115" t="s">
        <v>283</v>
      </c>
      <c r="B115" t="s">
        <v>246</v>
      </c>
      <c r="C115" t="s">
        <v>277</v>
      </c>
      <c r="D115" t="s">
        <v>284</v>
      </c>
      <c r="E115" t="s">
        <v>249</v>
      </c>
      <c r="F115" t="s">
        <v>250</v>
      </c>
      <c r="G115">
        <v>30</v>
      </c>
      <c r="H115">
        <v>38.200000000000003</v>
      </c>
      <c r="I115" t="b">
        <v>0</v>
      </c>
      <c r="J115" t="s">
        <v>33</v>
      </c>
      <c r="K115" t="s">
        <v>33</v>
      </c>
      <c r="L115">
        <v>12</v>
      </c>
      <c r="M115" s="7">
        <v>120</v>
      </c>
      <c r="N115" s="2">
        <v>79.525152366758988</v>
      </c>
      <c r="O115">
        <v>3</v>
      </c>
      <c r="P115" t="s">
        <v>33</v>
      </c>
      <c r="Q115" s="9">
        <v>8.3333333333333329E-2</v>
      </c>
      <c r="R115" t="s">
        <v>251</v>
      </c>
      <c r="S115">
        <v>1</v>
      </c>
      <c r="T115" s="5">
        <v>4</v>
      </c>
      <c r="U115">
        <v>3</v>
      </c>
      <c r="V115">
        <v>2.6</v>
      </c>
      <c r="W115" t="s">
        <v>33</v>
      </c>
      <c r="X115" s="9">
        <v>1.5927874753700257E-2</v>
      </c>
      <c r="Y115" s="8">
        <v>0.12666666666666665</v>
      </c>
      <c r="Z115" s="2">
        <v>0.19113449704440308</v>
      </c>
      <c r="AA115" t="s">
        <v>33</v>
      </c>
      <c r="AB115" s="8">
        <v>10</v>
      </c>
      <c r="AC115" t="s">
        <v>33</v>
      </c>
      <c r="AD115" s="7">
        <v>40</v>
      </c>
      <c r="AE115" t="s">
        <v>33</v>
      </c>
      <c r="AF115" t="s">
        <v>33</v>
      </c>
      <c r="AG115" s="2">
        <v>16.934399999999997</v>
      </c>
      <c r="AH115" t="s">
        <v>33</v>
      </c>
      <c r="AI115" t="s">
        <v>33</v>
      </c>
      <c r="AJ115" t="s">
        <v>33</v>
      </c>
      <c r="AK115">
        <v>120</v>
      </c>
      <c r="AL115" t="s">
        <v>33</v>
      </c>
      <c r="AM115" t="s">
        <v>33</v>
      </c>
      <c r="AN115" s="5">
        <v>1</v>
      </c>
      <c r="AO115" t="s">
        <v>252</v>
      </c>
      <c r="AP115">
        <v>980</v>
      </c>
      <c r="AQ115" t="s">
        <v>285</v>
      </c>
      <c r="AR115" t="s">
        <v>265</v>
      </c>
      <c r="AS115" t="s">
        <v>169</v>
      </c>
      <c r="AT115" t="s">
        <v>165</v>
      </c>
      <c r="AV115" t="s">
        <v>255</v>
      </c>
      <c r="AW115" t="s">
        <v>286</v>
      </c>
      <c r="AX115">
        <v>5.98</v>
      </c>
      <c r="AY115" t="s">
        <v>33</v>
      </c>
      <c r="AZ115" t="s">
        <v>33</v>
      </c>
      <c r="BA115" s="8">
        <v>6.5</v>
      </c>
      <c r="BB115" s="2">
        <v>5.67</v>
      </c>
      <c r="BC115" s="8">
        <v>0.83</v>
      </c>
      <c r="BD115" t="b">
        <v>1</v>
      </c>
      <c r="BE115" t="s">
        <v>38</v>
      </c>
      <c r="BF115" t="s">
        <v>39</v>
      </c>
      <c r="BG115" t="s">
        <v>287</v>
      </c>
      <c r="BH115" t="s">
        <v>33</v>
      </c>
      <c r="BI115" t="s">
        <v>38</v>
      </c>
      <c r="BJ115" t="b">
        <v>0</v>
      </c>
      <c r="BK115" t="s">
        <v>42</v>
      </c>
      <c r="BL115">
        <v>20</v>
      </c>
      <c r="BM115" t="s">
        <v>258</v>
      </c>
      <c r="BN115" s="5">
        <v>20</v>
      </c>
      <c r="BO115" t="s">
        <v>288</v>
      </c>
      <c r="BP115" t="s">
        <v>252</v>
      </c>
      <c r="BQ115" t="s">
        <v>252</v>
      </c>
      <c r="BR115" s="2">
        <v>0.83</v>
      </c>
      <c r="BS115" s="2">
        <v>-8.092190762392612E-2</v>
      </c>
      <c r="BT115">
        <v>2</v>
      </c>
      <c r="BU115" s="2">
        <v>1.3096917214592954</v>
      </c>
      <c r="BV115" t="s">
        <v>33</v>
      </c>
      <c r="BW115" s="2">
        <v>20.402891566265058</v>
      </c>
      <c r="BX115" t="s">
        <v>33</v>
      </c>
      <c r="BY115" t="s">
        <v>33</v>
      </c>
      <c r="BZ115" t="s">
        <v>33</v>
      </c>
      <c r="CA115" t="s">
        <v>33</v>
      </c>
      <c r="CB115" t="s">
        <v>250</v>
      </c>
      <c r="CC115" t="s">
        <v>289</v>
      </c>
      <c r="CD115">
        <v>2014</v>
      </c>
      <c r="CE115" t="s">
        <v>290</v>
      </c>
      <c r="CF115" t="s">
        <v>262</v>
      </c>
      <c r="CG115" t="s">
        <v>33</v>
      </c>
      <c r="CH115" t="s">
        <v>33</v>
      </c>
    </row>
    <row r="116" spans="1:86">
      <c r="A116" t="s">
        <v>341</v>
      </c>
      <c r="B116" t="s">
        <v>301</v>
      </c>
      <c r="C116" t="s">
        <v>247</v>
      </c>
      <c r="D116" t="s">
        <v>342</v>
      </c>
      <c r="E116" t="s">
        <v>249</v>
      </c>
      <c r="F116" t="s">
        <v>252</v>
      </c>
      <c r="G116">
        <v>25</v>
      </c>
      <c r="H116">
        <v>34</v>
      </c>
      <c r="I116" t="b">
        <v>0</v>
      </c>
      <c r="J116" t="s">
        <v>33</v>
      </c>
      <c r="K116" t="s">
        <v>33</v>
      </c>
      <c r="L116">
        <v>15</v>
      </c>
      <c r="M116" s="7">
        <v>10</v>
      </c>
      <c r="N116" s="2">
        <v>9.8876404494382033</v>
      </c>
      <c r="O116">
        <v>100</v>
      </c>
      <c r="P116" t="s">
        <v>33</v>
      </c>
      <c r="Q116" s="9">
        <v>0.8</v>
      </c>
      <c r="R116" t="s">
        <v>251</v>
      </c>
      <c r="S116" t="s">
        <v>303</v>
      </c>
      <c r="T116" s="5">
        <v>1</v>
      </c>
      <c r="U116">
        <v>2.5</v>
      </c>
      <c r="V116" t="s">
        <v>33</v>
      </c>
      <c r="W116" t="s">
        <v>33</v>
      </c>
      <c r="X116" s="9">
        <v>0.35599999999999998</v>
      </c>
      <c r="Y116">
        <v>0.44</v>
      </c>
      <c r="Z116" s="2">
        <v>0.44499999999999995</v>
      </c>
      <c r="AA116">
        <v>8</v>
      </c>
      <c r="AB116" s="8">
        <v>8</v>
      </c>
      <c r="AC116" t="s">
        <v>33</v>
      </c>
      <c r="AD116" s="7">
        <v>8</v>
      </c>
      <c r="AE116" t="s">
        <v>33</v>
      </c>
      <c r="AF116" t="s">
        <v>33</v>
      </c>
      <c r="AG116" s="2">
        <v>0.84599999999999997</v>
      </c>
      <c r="AH116" s="2">
        <v>0.84599999999999997</v>
      </c>
      <c r="AI116" t="s">
        <v>33</v>
      </c>
      <c r="AJ116" t="s">
        <v>33</v>
      </c>
      <c r="AK116">
        <v>800</v>
      </c>
      <c r="AL116" t="s">
        <v>33</v>
      </c>
      <c r="AM116" t="s">
        <v>33</v>
      </c>
      <c r="AN116" s="5">
        <v>1</v>
      </c>
      <c r="AO116" t="s">
        <v>252</v>
      </c>
      <c r="AP116" s="5">
        <v>4.7</v>
      </c>
      <c r="AQ116" t="s">
        <v>343</v>
      </c>
      <c r="AR116" t="s">
        <v>294</v>
      </c>
      <c r="AS116" t="s">
        <v>169</v>
      </c>
      <c r="AV116" t="s">
        <v>295</v>
      </c>
      <c r="AW116" t="s">
        <v>295</v>
      </c>
      <c r="AX116">
        <v>7.2</v>
      </c>
      <c r="AY116" t="s">
        <v>33</v>
      </c>
      <c r="AZ116" t="s">
        <v>33</v>
      </c>
      <c r="BA116" s="8">
        <v>7</v>
      </c>
      <c r="BB116" s="2">
        <v>5.68</v>
      </c>
      <c r="BC116" s="8">
        <v>1.32</v>
      </c>
      <c r="BD116" t="b">
        <v>1</v>
      </c>
      <c r="BE116" t="s">
        <v>38</v>
      </c>
      <c r="BF116" t="s">
        <v>39</v>
      </c>
      <c r="BG116" t="s">
        <v>336</v>
      </c>
      <c r="BH116" t="s">
        <v>33</v>
      </c>
      <c r="BI116" t="s">
        <v>38</v>
      </c>
      <c r="BJ116" t="b">
        <v>0</v>
      </c>
      <c r="BK116" t="s">
        <v>42</v>
      </c>
      <c r="BL116">
        <v>17</v>
      </c>
      <c r="BM116" t="s">
        <v>258</v>
      </c>
      <c r="BN116" s="5">
        <v>24</v>
      </c>
      <c r="BO116" t="s">
        <v>312</v>
      </c>
      <c r="BP116" t="s">
        <v>252</v>
      </c>
      <c r="BQ116" t="s">
        <v>252</v>
      </c>
      <c r="BR116" s="2">
        <v>1.32</v>
      </c>
      <c r="BS116" s="2">
        <v>0.12057393120584989</v>
      </c>
      <c r="BT116">
        <v>2</v>
      </c>
      <c r="BU116" s="2">
        <v>-0.19320356816682635</v>
      </c>
      <c r="BV116" t="s">
        <v>33</v>
      </c>
      <c r="BW116" s="2">
        <v>0.64090909090909087</v>
      </c>
      <c r="BX116" t="s">
        <v>33</v>
      </c>
      <c r="BY116" t="s">
        <v>33</v>
      </c>
      <c r="BZ116" t="s">
        <v>33</v>
      </c>
      <c r="CA116" t="s">
        <v>33</v>
      </c>
      <c r="CB116" t="s">
        <v>250</v>
      </c>
      <c r="CC116" t="s">
        <v>344</v>
      </c>
      <c r="CD116" s="5">
        <v>2017</v>
      </c>
      <c r="CE116" t="s">
        <v>345</v>
      </c>
      <c r="CF116" t="s">
        <v>262</v>
      </c>
      <c r="CG116" t="s">
        <v>346</v>
      </c>
      <c r="CH116" t="s">
        <v>33</v>
      </c>
    </row>
    <row r="117" spans="1:86">
      <c r="A117" t="s">
        <v>272</v>
      </c>
      <c r="B117" t="s">
        <v>246</v>
      </c>
      <c r="C117" t="s">
        <v>247</v>
      </c>
      <c r="D117" t="s">
        <v>248</v>
      </c>
      <c r="E117" t="s">
        <v>249</v>
      </c>
      <c r="F117" t="s">
        <v>250</v>
      </c>
      <c r="G117">
        <v>20</v>
      </c>
      <c r="H117">
        <v>55</v>
      </c>
      <c r="I117" t="b">
        <v>0</v>
      </c>
      <c r="J117" t="s">
        <v>33</v>
      </c>
      <c r="K117" t="s">
        <v>33</v>
      </c>
      <c r="L117">
        <v>22</v>
      </c>
      <c r="M117" s="7">
        <v>500</v>
      </c>
      <c r="N117" s="2">
        <v>497.97518208793286</v>
      </c>
      <c r="O117">
        <v>2</v>
      </c>
      <c r="P117" t="s">
        <v>33</v>
      </c>
      <c r="Q117">
        <v>6.0000000000000001E-3</v>
      </c>
      <c r="R117" t="s">
        <v>251</v>
      </c>
      <c r="S117">
        <v>2</v>
      </c>
      <c r="T117" s="5">
        <v>6</v>
      </c>
      <c r="U117">
        <v>2.9</v>
      </c>
      <c r="V117">
        <v>2.2999999999999998</v>
      </c>
      <c r="W117" t="s">
        <v>33</v>
      </c>
      <c r="X117" s="9">
        <v>1.204879322468025E-2</v>
      </c>
      <c r="Y117">
        <v>2</v>
      </c>
      <c r="Z117" s="2">
        <v>2.0081322041133749</v>
      </c>
      <c r="AA117" t="s">
        <v>33</v>
      </c>
      <c r="AB117" s="8">
        <v>3.0000000000000004</v>
      </c>
      <c r="AC117" t="s">
        <v>33</v>
      </c>
      <c r="AD117" s="7">
        <v>18.000000000000004</v>
      </c>
      <c r="AE117" t="s">
        <v>33</v>
      </c>
      <c r="AF117" t="s">
        <v>33</v>
      </c>
      <c r="AG117" s="2">
        <v>78.408000000000001</v>
      </c>
      <c r="AH117" t="s">
        <v>33</v>
      </c>
      <c r="AI117" t="s">
        <v>33</v>
      </c>
      <c r="AJ117" t="s">
        <v>33</v>
      </c>
      <c r="AK117">
        <v>36</v>
      </c>
      <c r="AL117" t="s">
        <v>33</v>
      </c>
      <c r="AM117" t="s">
        <v>33</v>
      </c>
      <c r="AN117" s="5">
        <v>1</v>
      </c>
      <c r="AO117" t="s">
        <v>252</v>
      </c>
      <c r="AP117">
        <v>4500</v>
      </c>
      <c r="AQ117" t="s">
        <v>273</v>
      </c>
      <c r="AR117" t="s">
        <v>265</v>
      </c>
      <c r="AS117" t="s">
        <v>169</v>
      </c>
      <c r="AT117" t="s">
        <v>165</v>
      </c>
      <c r="AU117" t="s">
        <v>170</v>
      </c>
      <c r="AV117" t="s">
        <v>266</v>
      </c>
      <c r="AW117" t="s">
        <v>267</v>
      </c>
      <c r="AX117">
        <v>3.8</v>
      </c>
      <c r="AY117" t="s">
        <v>33</v>
      </c>
      <c r="AZ117" t="s">
        <v>33</v>
      </c>
      <c r="BA117" s="8">
        <v>7</v>
      </c>
      <c r="BB117" s="2">
        <v>5.7160000000000002</v>
      </c>
      <c r="BC117" s="8">
        <v>1.284</v>
      </c>
      <c r="BD117" t="b">
        <v>1</v>
      </c>
      <c r="BE117" t="s">
        <v>38</v>
      </c>
      <c r="BF117" t="s">
        <v>39</v>
      </c>
      <c r="BG117" t="s">
        <v>268</v>
      </c>
      <c r="BH117" t="s">
        <v>33</v>
      </c>
      <c r="BI117" t="s">
        <v>38</v>
      </c>
      <c r="BJ117" t="b">
        <v>0</v>
      </c>
      <c r="BK117" t="s">
        <v>42</v>
      </c>
      <c r="BL117">
        <v>48</v>
      </c>
      <c r="BM117" t="s">
        <v>258</v>
      </c>
      <c r="BN117" s="5">
        <v>24</v>
      </c>
      <c r="BO117" t="s">
        <v>269</v>
      </c>
      <c r="BP117" t="s">
        <v>252</v>
      </c>
      <c r="BQ117" t="s">
        <v>252</v>
      </c>
      <c r="BR117" s="2">
        <v>1.284</v>
      </c>
      <c r="BS117" s="2">
        <v>0.10856502373283448</v>
      </c>
      <c r="BT117">
        <v>2</v>
      </c>
      <c r="BU117" s="2">
        <v>1.785795352454209</v>
      </c>
      <c r="BV117" t="s">
        <v>33</v>
      </c>
      <c r="BW117" s="2">
        <v>61.065420560747661</v>
      </c>
      <c r="BX117" t="s">
        <v>33</v>
      </c>
      <c r="BY117" t="s">
        <v>33</v>
      </c>
      <c r="BZ117" t="s">
        <v>33</v>
      </c>
      <c r="CA117" t="s">
        <v>33</v>
      </c>
      <c r="CB117" t="s">
        <v>250</v>
      </c>
      <c r="CC117" t="s">
        <v>274</v>
      </c>
      <c r="CD117">
        <v>2015</v>
      </c>
      <c r="CE117" s="11" t="s">
        <v>275</v>
      </c>
      <c r="CF117" t="s">
        <v>262</v>
      </c>
      <c r="CG117" t="s">
        <v>33</v>
      </c>
      <c r="CH117" t="s">
        <v>33</v>
      </c>
    </row>
    <row r="118" spans="1:86">
      <c r="A118" t="s">
        <v>283</v>
      </c>
      <c r="B118" t="s">
        <v>246</v>
      </c>
      <c r="C118" t="s">
        <v>277</v>
      </c>
      <c r="D118" t="s">
        <v>284</v>
      </c>
      <c r="E118" t="s">
        <v>249</v>
      </c>
      <c r="F118" t="s">
        <v>250</v>
      </c>
      <c r="G118">
        <v>30</v>
      </c>
      <c r="H118">
        <v>38.200000000000003</v>
      </c>
      <c r="I118" t="b">
        <v>0</v>
      </c>
      <c r="J118" t="s">
        <v>33</v>
      </c>
      <c r="K118" t="s">
        <v>33</v>
      </c>
      <c r="L118">
        <v>24</v>
      </c>
      <c r="M118" s="7">
        <v>120</v>
      </c>
      <c r="N118" s="2">
        <v>19.881288091689747</v>
      </c>
      <c r="O118">
        <v>3</v>
      </c>
      <c r="P118" t="s">
        <v>33</v>
      </c>
      <c r="Q118" s="9">
        <v>2.0833333333333332E-2</v>
      </c>
      <c r="R118" t="s">
        <v>251</v>
      </c>
      <c r="S118">
        <v>1</v>
      </c>
      <c r="T118" s="5">
        <v>4</v>
      </c>
      <c r="U118">
        <v>3</v>
      </c>
      <c r="V118">
        <v>2.6</v>
      </c>
      <c r="W118" t="s">
        <v>33</v>
      </c>
      <c r="X118" s="9">
        <v>1.5927874753700257E-2</v>
      </c>
      <c r="Y118" s="8">
        <v>0.12666666666666665</v>
      </c>
      <c r="Z118" s="2">
        <v>0.76453798817761232</v>
      </c>
      <c r="AA118" t="s">
        <v>33</v>
      </c>
      <c r="AB118" s="8">
        <v>2.5</v>
      </c>
      <c r="AC118" t="s">
        <v>33</v>
      </c>
      <c r="AD118" s="7">
        <v>10</v>
      </c>
      <c r="AE118" t="s">
        <v>33</v>
      </c>
      <c r="AF118" t="s">
        <v>33</v>
      </c>
      <c r="AG118" s="2">
        <v>16.934399999999997</v>
      </c>
      <c r="AH118" t="s">
        <v>33</v>
      </c>
      <c r="AI118" t="s">
        <v>33</v>
      </c>
      <c r="AJ118" t="s">
        <v>33</v>
      </c>
      <c r="AK118">
        <v>30</v>
      </c>
      <c r="AL118" t="s">
        <v>33</v>
      </c>
      <c r="AM118" t="s">
        <v>33</v>
      </c>
      <c r="AN118" s="5">
        <v>1</v>
      </c>
      <c r="AO118" t="s">
        <v>252</v>
      </c>
      <c r="AP118">
        <v>980</v>
      </c>
      <c r="AQ118" t="s">
        <v>285</v>
      </c>
      <c r="AR118" t="s">
        <v>265</v>
      </c>
      <c r="AS118" t="s">
        <v>169</v>
      </c>
      <c r="AT118" t="s">
        <v>165</v>
      </c>
      <c r="AV118" t="s">
        <v>255</v>
      </c>
      <c r="AW118" t="s">
        <v>286</v>
      </c>
      <c r="AX118">
        <v>5.98</v>
      </c>
      <c r="AY118" t="s">
        <v>33</v>
      </c>
      <c r="AZ118" t="s">
        <v>33</v>
      </c>
      <c r="BA118" s="8">
        <v>6.5</v>
      </c>
      <c r="BB118" s="2">
        <v>5.8019999999999996</v>
      </c>
      <c r="BC118" s="8">
        <v>0.69799999999999995</v>
      </c>
      <c r="BD118" t="b">
        <v>1</v>
      </c>
      <c r="BE118" t="s">
        <v>38</v>
      </c>
      <c r="BF118" t="s">
        <v>39</v>
      </c>
      <c r="BG118" t="s">
        <v>287</v>
      </c>
      <c r="BH118" t="s">
        <v>33</v>
      </c>
      <c r="BI118" t="s">
        <v>38</v>
      </c>
      <c r="BJ118" t="b">
        <v>0</v>
      </c>
      <c r="BK118" t="s">
        <v>42</v>
      </c>
      <c r="BL118">
        <v>20</v>
      </c>
      <c r="BM118" t="s">
        <v>258</v>
      </c>
      <c r="BN118" s="5">
        <v>20</v>
      </c>
      <c r="BO118" t="s">
        <v>288</v>
      </c>
      <c r="BP118" t="s">
        <v>252</v>
      </c>
      <c r="BQ118" t="s">
        <v>252</v>
      </c>
      <c r="BR118" s="2">
        <v>0.69799999999999995</v>
      </c>
      <c r="BS118" s="2">
        <v>-0.15614457737683893</v>
      </c>
      <c r="BT118">
        <v>2</v>
      </c>
      <c r="BU118" s="2">
        <v>1.3849143912122082</v>
      </c>
      <c r="BV118" t="s">
        <v>33</v>
      </c>
      <c r="BW118" s="2">
        <v>24.261318051575927</v>
      </c>
      <c r="BX118" t="s">
        <v>33</v>
      </c>
      <c r="BY118" t="s">
        <v>33</v>
      </c>
      <c r="BZ118" t="s">
        <v>33</v>
      </c>
      <c r="CA118" t="s">
        <v>33</v>
      </c>
      <c r="CB118" t="s">
        <v>250</v>
      </c>
      <c r="CC118" t="s">
        <v>289</v>
      </c>
      <c r="CD118">
        <v>2014</v>
      </c>
      <c r="CE118" t="s">
        <v>290</v>
      </c>
      <c r="CF118" t="s">
        <v>262</v>
      </c>
      <c r="CG118" t="s">
        <v>33</v>
      </c>
      <c r="CH118" t="s">
        <v>33</v>
      </c>
    </row>
    <row r="119" spans="1:86">
      <c r="A119" t="s">
        <v>300</v>
      </c>
      <c r="B119" t="s">
        <v>301</v>
      </c>
      <c r="C119" t="s">
        <v>247</v>
      </c>
      <c r="D119" t="s">
        <v>302</v>
      </c>
      <c r="E119" t="s">
        <v>249</v>
      </c>
      <c r="F119" t="s">
        <v>250</v>
      </c>
      <c r="G119">
        <v>20</v>
      </c>
      <c r="H119">
        <v>41</v>
      </c>
      <c r="I119" t="b">
        <v>1</v>
      </c>
      <c r="J119" t="s">
        <v>33</v>
      </c>
      <c r="K119" t="s">
        <v>33</v>
      </c>
      <c r="L119">
        <v>20</v>
      </c>
      <c r="M119" s="7">
        <v>30</v>
      </c>
      <c r="N119" s="2">
        <v>29.861111111111104</v>
      </c>
      <c r="O119">
        <v>5</v>
      </c>
      <c r="P119">
        <v>0.43</v>
      </c>
      <c r="Q119" s="9">
        <v>0.43200000000000011</v>
      </c>
      <c r="R119" t="s">
        <v>251</v>
      </c>
      <c r="S119" t="s">
        <v>303</v>
      </c>
      <c r="T119" s="5">
        <v>1</v>
      </c>
      <c r="U119">
        <v>4</v>
      </c>
      <c r="V119" t="s">
        <v>33</v>
      </c>
      <c r="W119">
        <v>0.60000000000000009</v>
      </c>
      <c r="X119" s="10">
        <v>0.60000000000000009</v>
      </c>
      <c r="Y119" s="8">
        <v>1.3888888888888888</v>
      </c>
      <c r="Z119" s="2">
        <v>1.3953488372093026</v>
      </c>
      <c r="AA119" t="s">
        <v>33</v>
      </c>
      <c r="AB119" s="7">
        <v>12.960000000000003</v>
      </c>
      <c r="AC119" s="7">
        <v>12.9</v>
      </c>
      <c r="AD119" s="7">
        <v>12.960000000000003</v>
      </c>
      <c r="AE119">
        <v>88</v>
      </c>
      <c r="AF119" t="s">
        <v>33</v>
      </c>
      <c r="AG119" s="2">
        <v>51.840000000000011</v>
      </c>
      <c r="AH119" s="8" t="s">
        <v>33</v>
      </c>
      <c r="AI119" t="s">
        <v>33</v>
      </c>
      <c r="AJ119" t="s">
        <v>33</v>
      </c>
      <c r="AK119">
        <v>64.5</v>
      </c>
      <c r="AL119" s="7">
        <v>64.5</v>
      </c>
      <c r="AM119" s="7">
        <v>64.5</v>
      </c>
      <c r="AN119">
        <v>1</v>
      </c>
      <c r="AO119" s="5" t="s">
        <v>252</v>
      </c>
      <c r="AP119">
        <v>2000</v>
      </c>
      <c r="AQ119" t="s">
        <v>304</v>
      </c>
      <c r="AR119" t="s">
        <v>294</v>
      </c>
      <c r="AS119" t="s">
        <v>169</v>
      </c>
      <c r="AV119" t="s">
        <v>295</v>
      </c>
      <c r="AW119" t="s">
        <v>295</v>
      </c>
      <c r="AX119">
        <v>7</v>
      </c>
      <c r="AY119" t="s">
        <v>33</v>
      </c>
      <c r="AZ119" t="s">
        <v>33</v>
      </c>
      <c r="BA119" s="8">
        <v>8.7403626894942441</v>
      </c>
      <c r="BB119" s="2">
        <v>5.8253626894942441</v>
      </c>
      <c r="BC119" s="8">
        <v>2.915</v>
      </c>
      <c r="BD119" t="b">
        <v>1</v>
      </c>
      <c r="BE119" t="s">
        <v>38</v>
      </c>
      <c r="BF119" t="s">
        <v>39</v>
      </c>
      <c r="BG119" t="s">
        <v>315</v>
      </c>
      <c r="BH119" t="s">
        <v>33</v>
      </c>
      <c r="BI119" t="s">
        <v>38</v>
      </c>
      <c r="BJ119" s="2" t="b">
        <v>0</v>
      </c>
      <c r="BK119" t="s">
        <v>42</v>
      </c>
      <c r="BL119">
        <v>24</v>
      </c>
      <c r="BM119" t="s">
        <v>258</v>
      </c>
      <c r="BN119">
        <v>24</v>
      </c>
      <c r="BO119" t="s">
        <v>269</v>
      </c>
      <c r="BP119" t="s">
        <v>252</v>
      </c>
      <c r="BQ119" t="s">
        <v>252</v>
      </c>
      <c r="BR119" s="2">
        <v>2.915</v>
      </c>
      <c r="BS119" s="2">
        <v>0.46463855909503288</v>
      </c>
      <c r="BT119">
        <v>2</v>
      </c>
      <c r="BU119" s="2">
        <v>1.2500264337675042</v>
      </c>
      <c r="BV119" t="s">
        <v>33</v>
      </c>
      <c r="BW119" s="2">
        <v>17.783876500857637</v>
      </c>
      <c r="BX119" t="s">
        <v>33</v>
      </c>
      <c r="BY119" t="s">
        <v>33</v>
      </c>
      <c r="BZ119" t="s">
        <v>33</v>
      </c>
      <c r="CA119" t="s">
        <v>33</v>
      </c>
      <c r="CB119" t="s">
        <v>250</v>
      </c>
      <c r="CC119" t="s">
        <v>306</v>
      </c>
      <c r="CD119">
        <v>2024</v>
      </c>
      <c r="CE119" t="s">
        <v>307</v>
      </c>
      <c r="CF119" t="s">
        <v>262</v>
      </c>
      <c r="CG119" t="s">
        <v>308</v>
      </c>
    </row>
    <row r="120" spans="1:86">
      <c r="A120" t="s">
        <v>300</v>
      </c>
      <c r="B120" t="s">
        <v>301</v>
      </c>
      <c r="C120" t="s">
        <v>247</v>
      </c>
      <c r="D120" t="s">
        <v>302</v>
      </c>
      <c r="E120" t="s">
        <v>249</v>
      </c>
      <c r="F120" t="s">
        <v>250</v>
      </c>
      <c r="G120">
        <v>20</v>
      </c>
      <c r="H120">
        <v>41</v>
      </c>
      <c r="I120" t="b">
        <v>1</v>
      </c>
      <c r="J120" t="s">
        <v>33</v>
      </c>
      <c r="K120" t="s">
        <v>33</v>
      </c>
      <c r="L120">
        <v>20</v>
      </c>
      <c r="M120" s="7">
        <v>30</v>
      </c>
      <c r="N120" s="2">
        <v>29.861111111111104</v>
      </c>
      <c r="O120">
        <v>5</v>
      </c>
      <c r="P120">
        <v>0.43</v>
      </c>
      <c r="Q120" s="9">
        <v>0.43200000000000011</v>
      </c>
      <c r="R120" t="s">
        <v>251</v>
      </c>
      <c r="S120" t="s">
        <v>303</v>
      </c>
      <c r="T120" s="5">
        <v>1</v>
      </c>
      <c r="U120">
        <v>4</v>
      </c>
      <c r="V120" t="s">
        <v>33</v>
      </c>
      <c r="W120">
        <v>0.60000000000000009</v>
      </c>
      <c r="X120" s="10">
        <v>0.60000000000000009</v>
      </c>
      <c r="Y120" s="8">
        <v>1.3888888888888888</v>
      </c>
      <c r="Z120" s="2">
        <v>1.3953488372093026</v>
      </c>
      <c r="AA120" t="s">
        <v>33</v>
      </c>
      <c r="AB120" s="7">
        <v>12.960000000000003</v>
      </c>
      <c r="AC120" s="7">
        <v>12.9</v>
      </c>
      <c r="AD120" s="7">
        <v>12.960000000000003</v>
      </c>
      <c r="AE120">
        <v>88</v>
      </c>
      <c r="AF120" t="s">
        <v>33</v>
      </c>
      <c r="AG120" s="2">
        <v>51.840000000000011</v>
      </c>
      <c r="AH120" s="8" t="s">
        <v>33</v>
      </c>
      <c r="AI120" t="s">
        <v>33</v>
      </c>
      <c r="AJ120" t="s">
        <v>33</v>
      </c>
      <c r="AK120">
        <v>64.5</v>
      </c>
      <c r="AL120" s="7">
        <v>64.5</v>
      </c>
      <c r="AM120" s="7">
        <v>64.5</v>
      </c>
      <c r="AN120">
        <v>1</v>
      </c>
      <c r="AO120" s="5" t="s">
        <v>252</v>
      </c>
      <c r="AP120">
        <v>2000</v>
      </c>
      <c r="AQ120" t="s">
        <v>304</v>
      </c>
      <c r="AR120" t="s">
        <v>294</v>
      </c>
      <c r="AS120" t="s">
        <v>169</v>
      </c>
      <c r="AV120" t="s">
        <v>295</v>
      </c>
      <c r="AW120" t="s">
        <v>295</v>
      </c>
      <c r="AX120">
        <v>7</v>
      </c>
      <c r="AY120" t="s">
        <v>33</v>
      </c>
      <c r="AZ120" t="s">
        <v>33</v>
      </c>
      <c r="BA120" s="8">
        <v>8.7403626894942441</v>
      </c>
      <c r="BB120" s="2">
        <v>5.8363626894942442</v>
      </c>
      <c r="BC120" s="8">
        <v>2.9039999999999999</v>
      </c>
      <c r="BD120" t="b">
        <v>1</v>
      </c>
      <c r="BE120" t="s">
        <v>38</v>
      </c>
      <c r="BF120" t="s">
        <v>39</v>
      </c>
      <c r="BG120" t="s">
        <v>338</v>
      </c>
      <c r="BH120" t="s">
        <v>33</v>
      </c>
      <c r="BI120" t="s">
        <v>38</v>
      </c>
      <c r="BJ120" s="2" t="b">
        <v>0</v>
      </c>
      <c r="BK120" t="s">
        <v>42</v>
      </c>
      <c r="BL120">
        <v>24</v>
      </c>
      <c r="BM120" t="s">
        <v>258</v>
      </c>
      <c r="BN120">
        <v>24</v>
      </c>
      <c r="BO120" t="s">
        <v>269</v>
      </c>
      <c r="BP120" t="s">
        <v>252</v>
      </c>
      <c r="BQ120" t="s">
        <v>252</v>
      </c>
      <c r="BR120" s="2">
        <v>2.9039999999999999</v>
      </c>
      <c r="BS120" s="2">
        <v>0.46299661202805609</v>
      </c>
      <c r="BT120">
        <v>2</v>
      </c>
      <c r="BU120" s="2">
        <v>1.2516683808344808</v>
      </c>
      <c r="BV120" t="s">
        <v>33</v>
      </c>
      <c r="BW120" s="2">
        <v>17.851239669421492</v>
      </c>
      <c r="BX120" t="s">
        <v>33</v>
      </c>
      <c r="BY120" t="s">
        <v>33</v>
      </c>
      <c r="BZ120" t="s">
        <v>33</v>
      </c>
      <c r="CA120" t="s">
        <v>33</v>
      </c>
      <c r="CB120" t="s">
        <v>250</v>
      </c>
      <c r="CC120" t="s">
        <v>306</v>
      </c>
      <c r="CD120">
        <v>2024</v>
      </c>
      <c r="CE120" t="s">
        <v>307</v>
      </c>
      <c r="CF120" t="s">
        <v>262</v>
      </c>
      <c r="CG120" t="s">
        <v>308</v>
      </c>
    </row>
    <row r="121" spans="1:86">
      <c r="A121" t="s">
        <v>283</v>
      </c>
      <c r="B121" t="s">
        <v>246</v>
      </c>
      <c r="C121" t="s">
        <v>277</v>
      </c>
      <c r="D121" t="s">
        <v>284</v>
      </c>
      <c r="E121" t="s">
        <v>249</v>
      </c>
      <c r="F121" t="s">
        <v>250</v>
      </c>
      <c r="G121">
        <v>30</v>
      </c>
      <c r="H121">
        <v>38.200000000000003</v>
      </c>
      <c r="I121" t="b">
        <v>0</v>
      </c>
      <c r="J121" t="s">
        <v>33</v>
      </c>
      <c r="K121" t="s">
        <v>33</v>
      </c>
      <c r="L121">
        <v>12</v>
      </c>
      <c r="M121" s="7">
        <v>120</v>
      </c>
      <c r="N121" s="2">
        <v>59.643864275069241</v>
      </c>
      <c r="O121">
        <v>3</v>
      </c>
      <c r="P121" t="s">
        <v>33</v>
      </c>
      <c r="Q121">
        <v>6.25E-2</v>
      </c>
      <c r="R121" t="s">
        <v>251</v>
      </c>
      <c r="S121">
        <v>1</v>
      </c>
      <c r="T121" s="5">
        <v>4</v>
      </c>
      <c r="U121">
        <v>3</v>
      </c>
      <c r="V121">
        <v>2.6</v>
      </c>
      <c r="W121" t="s">
        <v>33</v>
      </c>
      <c r="X121" s="9">
        <v>1.5927874753700257E-2</v>
      </c>
      <c r="Y121" s="8">
        <v>0.12666666666666665</v>
      </c>
      <c r="Z121" s="2">
        <v>0.25484599605920411</v>
      </c>
      <c r="AA121" t="s">
        <v>33</v>
      </c>
      <c r="AB121" s="8">
        <v>7.5</v>
      </c>
      <c r="AC121" t="s">
        <v>33</v>
      </c>
      <c r="AD121" s="7">
        <v>30</v>
      </c>
      <c r="AE121" t="s">
        <v>33</v>
      </c>
      <c r="AF121" t="s">
        <v>33</v>
      </c>
      <c r="AG121" s="2">
        <v>12.700799999999999</v>
      </c>
      <c r="AH121" t="s">
        <v>33</v>
      </c>
      <c r="AI121" t="s">
        <v>33</v>
      </c>
      <c r="AJ121" t="s">
        <v>33</v>
      </c>
      <c r="AK121">
        <v>90</v>
      </c>
      <c r="AL121" t="s">
        <v>33</v>
      </c>
      <c r="AM121" t="s">
        <v>33</v>
      </c>
      <c r="AN121" s="5">
        <v>1</v>
      </c>
      <c r="AO121" t="s">
        <v>252</v>
      </c>
      <c r="AP121">
        <v>980</v>
      </c>
      <c r="AQ121" t="s">
        <v>285</v>
      </c>
      <c r="AR121" t="s">
        <v>265</v>
      </c>
      <c r="AS121" t="s">
        <v>169</v>
      </c>
      <c r="AT121" t="s">
        <v>165</v>
      </c>
      <c r="AV121" t="s">
        <v>255</v>
      </c>
      <c r="AW121" t="s">
        <v>286</v>
      </c>
      <c r="AX121">
        <v>5.98</v>
      </c>
      <c r="AY121" t="s">
        <v>33</v>
      </c>
      <c r="AZ121" t="s">
        <v>33</v>
      </c>
      <c r="BA121" s="8">
        <v>6.5</v>
      </c>
      <c r="BB121" s="2">
        <v>5.8469999999999995</v>
      </c>
      <c r="BC121" s="8">
        <v>0.65300000000000002</v>
      </c>
      <c r="BD121" t="b">
        <v>1</v>
      </c>
      <c r="BE121" t="s">
        <v>38</v>
      </c>
      <c r="BF121" t="s">
        <v>39</v>
      </c>
      <c r="BG121" t="s">
        <v>287</v>
      </c>
      <c r="BH121" t="s">
        <v>33</v>
      </c>
      <c r="BI121" t="s">
        <v>38</v>
      </c>
      <c r="BJ121" t="b">
        <v>0</v>
      </c>
      <c r="BK121" t="s">
        <v>42</v>
      </c>
      <c r="BL121">
        <v>20</v>
      </c>
      <c r="BM121" t="s">
        <v>258</v>
      </c>
      <c r="BN121" s="5">
        <v>20</v>
      </c>
      <c r="BO121" t="s">
        <v>288</v>
      </c>
      <c r="BP121" t="s">
        <v>252</v>
      </c>
      <c r="BQ121" t="s">
        <v>252</v>
      </c>
      <c r="BR121" s="2">
        <v>0.65300000000000002</v>
      </c>
      <c r="BS121" s="2">
        <v>-0.18508681872492605</v>
      </c>
      <c r="BT121">
        <v>2</v>
      </c>
      <c r="BU121" s="2">
        <v>1.2889178959519954</v>
      </c>
      <c r="BV121" t="s">
        <v>33</v>
      </c>
      <c r="BW121" s="2">
        <v>19.44992343032159</v>
      </c>
      <c r="BX121" t="s">
        <v>33</v>
      </c>
      <c r="BY121" t="s">
        <v>33</v>
      </c>
      <c r="BZ121" t="s">
        <v>33</v>
      </c>
      <c r="CA121" t="s">
        <v>33</v>
      </c>
      <c r="CB121" t="s">
        <v>250</v>
      </c>
      <c r="CC121" t="s">
        <v>289</v>
      </c>
      <c r="CD121">
        <v>2014</v>
      </c>
      <c r="CE121" t="s">
        <v>290</v>
      </c>
      <c r="CF121" t="s">
        <v>262</v>
      </c>
      <c r="CG121" t="s">
        <v>33</v>
      </c>
      <c r="CH121" t="s">
        <v>33</v>
      </c>
    </row>
    <row r="122" spans="1:86">
      <c r="A122" t="s">
        <v>321</v>
      </c>
      <c r="B122" t="s">
        <v>246</v>
      </c>
      <c r="C122" t="s">
        <v>247</v>
      </c>
      <c r="D122" t="s">
        <v>322</v>
      </c>
      <c r="E122" t="s">
        <v>249</v>
      </c>
      <c r="F122" t="s">
        <v>250</v>
      </c>
      <c r="G122">
        <v>4</v>
      </c>
      <c r="H122">
        <v>30</v>
      </c>
      <c r="I122" t="b">
        <v>0</v>
      </c>
      <c r="J122" t="s">
        <v>33</v>
      </c>
      <c r="K122" t="s">
        <v>33</v>
      </c>
      <c r="L122">
        <v>30</v>
      </c>
      <c r="M122" s="7">
        <v>1000</v>
      </c>
      <c r="N122" s="2">
        <v>1151.794348616987</v>
      </c>
      <c r="O122">
        <v>8</v>
      </c>
      <c r="P122" t="s">
        <v>33</v>
      </c>
      <c r="Q122">
        <v>1.2499999999999998E-3</v>
      </c>
      <c r="R122" t="s">
        <v>251</v>
      </c>
      <c r="S122">
        <v>1</v>
      </c>
      <c r="T122" s="5">
        <v>1</v>
      </c>
      <c r="U122">
        <v>4.7</v>
      </c>
      <c r="V122">
        <v>3.5</v>
      </c>
      <c r="W122" t="s">
        <v>33</v>
      </c>
      <c r="X122" s="9">
        <v>4.5219299257608099E-2</v>
      </c>
      <c r="Y122" s="8">
        <v>41.666666666666664</v>
      </c>
      <c r="Z122" s="2">
        <v>36.175439406086483</v>
      </c>
      <c r="AA122" t="s">
        <v>33</v>
      </c>
      <c r="AB122" s="8">
        <v>1.25</v>
      </c>
      <c r="AC122" t="s">
        <v>33</v>
      </c>
      <c r="AD122" s="7">
        <v>1.25</v>
      </c>
      <c r="AE122" t="s">
        <v>33</v>
      </c>
      <c r="AF122" t="s">
        <v>33</v>
      </c>
      <c r="AG122" s="2">
        <v>49.499999999999993</v>
      </c>
      <c r="AH122" t="s">
        <v>33</v>
      </c>
      <c r="AI122" t="s">
        <v>33</v>
      </c>
      <c r="AJ122" t="s">
        <v>33</v>
      </c>
      <c r="AK122">
        <v>10</v>
      </c>
      <c r="AL122" t="s">
        <v>33</v>
      </c>
      <c r="AM122" t="s">
        <v>33</v>
      </c>
      <c r="AN122" s="5">
        <v>1</v>
      </c>
      <c r="AO122" t="s">
        <v>252</v>
      </c>
      <c r="AP122">
        <v>5500</v>
      </c>
      <c r="AQ122" t="s">
        <v>323</v>
      </c>
      <c r="AR122" t="s">
        <v>324</v>
      </c>
      <c r="AS122" t="s">
        <v>169</v>
      </c>
      <c r="AV122" t="s">
        <v>255</v>
      </c>
      <c r="AW122" t="s">
        <v>325</v>
      </c>
      <c r="AX122" s="2">
        <v>6.5649999999999995</v>
      </c>
      <c r="AY122" t="s">
        <v>33</v>
      </c>
      <c r="AZ122" t="s">
        <v>33</v>
      </c>
      <c r="BA122">
        <v>8</v>
      </c>
      <c r="BB122" s="2">
        <v>5.87</v>
      </c>
      <c r="BC122" s="8">
        <v>2.13</v>
      </c>
      <c r="BD122" t="b">
        <v>1</v>
      </c>
      <c r="BE122" t="s">
        <v>38</v>
      </c>
      <c r="BF122" t="s">
        <v>39</v>
      </c>
      <c r="BG122" t="s">
        <v>257</v>
      </c>
      <c r="BH122" t="s">
        <v>33</v>
      </c>
      <c r="BI122" t="s">
        <v>38</v>
      </c>
      <c r="BJ122" t="b">
        <v>0</v>
      </c>
      <c r="BK122" t="s">
        <v>42</v>
      </c>
      <c r="BL122">
        <v>24</v>
      </c>
      <c r="BM122" t="s">
        <v>258</v>
      </c>
      <c r="BN122" s="5">
        <v>24</v>
      </c>
      <c r="BO122" t="s">
        <v>326</v>
      </c>
      <c r="BP122" t="s">
        <v>252</v>
      </c>
      <c r="BQ122" t="s">
        <v>252</v>
      </c>
      <c r="BR122" s="2">
        <v>2.13</v>
      </c>
      <c r="BS122" s="2">
        <v>0.32837960343873768</v>
      </c>
      <c r="BT122">
        <v>2</v>
      </c>
      <c r="BU122" s="2">
        <v>1.366225595494831</v>
      </c>
      <c r="BV122" t="s">
        <v>33</v>
      </c>
      <c r="BW122" s="2">
        <v>23.239436619718308</v>
      </c>
      <c r="BX122" t="s">
        <v>33</v>
      </c>
      <c r="BY122" t="s">
        <v>33</v>
      </c>
      <c r="BZ122" t="s">
        <v>33</v>
      </c>
      <c r="CA122" t="s">
        <v>33</v>
      </c>
      <c r="CB122" t="s">
        <v>250</v>
      </c>
      <c r="CC122" t="s">
        <v>327</v>
      </c>
      <c r="CD122">
        <v>2021</v>
      </c>
      <c r="CE122" s="11" t="s">
        <v>328</v>
      </c>
      <c r="CF122" t="s">
        <v>262</v>
      </c>
      <c r="CG122" t="s">
        <v>329</v>
      </c>
    </row>
    <row r="123" spans="1:86">
      <c r="A123" t="s">
        <v>361</v>
      </c>
      <c r="B123" t="s">
        <v>301</v>
      </c>
      <c r="C123" t="s">
        <v>247</v>
      </c>
      <c r="D123" t="s">
        <v>362</v>
      </c>
      <c r="E123" t="s">
        <v>249</v>
      </c>
      <c r="F123" t="s">
        <v>250</v>
      </c>
      <c r="G123">
        <v>20</v>
      </c>
      <c r="H123">
        <v>35</v>
      </c>
      <c r="I123" t="b">
        <v>0</v>
      </c>
      <c r="J123" t="s">
        <v>33</v>
      </c>
      <c r="K123" t="s">
        <v>33</v>
      </c>
      <c r="L123">
        <v>24</v>
      </c>
      <c r="M123" s="7">
        <v>18</v>
      </c>
      <c r="N123" s="2">
        <v>15.462184873949576</v>
      </c>
      <c r="O123">
        <v>1</v>
      </c>
      <c r="P123">
        <v>5.95</v>
      </c>
      <c r="Q123" s="9">
        <v>5.1111111111111107</v>
      </c>
      <c r="R123" t="s">
        <v>251</v>
      </c>
      <c r="S123" t="s">
        <v>303</v>
      </c>
      <c r="T123" s="5">
        <v>1</v>
      </c>
      <c r="U123">
        <v>2</v>
      </c>
      <c r="V123" t="s">
        <v>33</v>
      </c>
      <c r="W123">
        <v>1.6848000000000001</v>
      </c>
      <c r="X123">
        <v>1.6848000000000001</v>
      </c>
      <c r="Y123" s="2">
        <v>0.2831596638655462</v>
      </c>
      <c r="Z123" s="2">
        <v>0.32963478260869566</v>
      </c>
      <c r="AA123">
        <v>92</v>
      </c>
      <c r="AB123" s="8">
        <v>92</v>
      </c>
      <c r="AC123">
        <v>107.10000000000001</v>
      </c>
      <c r="AD123" s="7">
        <v>92</v>
      </c>
      <c r="AE123">
        <v>130.5</v>
      </c>
      <c r="AF123" t="s">
        <v>33</v>
      </c>
      <c r="AG123" s="2">
        <v>100.68479999999998</v>
      </c>
      <c r="AH123" s="2">
        <v>100.68480000000001</v>
      </c>
      <c r="AI123" t="s">
        <v>33</v>
      </c>
      <c r="AJ123" t="s">
        <v>33</v>
      </c>
      <c r="AK123" s="2">
        <v>92</v>
      </c>
      <c r="AL123">
        <v>107.10000000000001</v>
      </c>
      <c r="AM123">
        <v>107.10000000000001</v>
      </c>
      <c r="AN123" s="5">
        <v>1</v>
      </c>
      <c r="AO123" t="s">
        <v>252</v>
      </c>
      <c r="AP123" s="5">
        <v>1900</v>
      </c>
      <c r="AQ123" t="s">
        <v>304</v>
      </c>
      <c r="AR123" t="s">
        <v>294</v>
      </c>
      <c r="AS123" t="s">
        <v>169</v>
      </c>
      <c r="AV123" t="s">
        <v>363</v>
      </c>
      <c r="AW123" t="s">
        <v>363</v>
      </c>
      <c r="AX123">
        <v>4</v>
      </c>
      <c r="AY123" t="s">
        <v>33</v>
      </c>
      <c r="AZ123" t="s">
        <v>33</v>
      </c>
      <c r="BA123" s="8">
        <v>7</v>
      </c>
      <c r="BB123" s="2">
        <v>5.96</v>
      </c>
      <c r="BC123" s="8">
        <v>1.04</v>
      </c>
      <c r="BD123" t="b">
        <v>1</v>
      </c>
      <c r="BE123" t="s">
        <v>38</v>
      </c>
      <c r="BF123" t="s">
        <v>39</v>
      </c>
      <c r="BG123" t="s">
        <v>336</v>
      </c>
      <c r="BH123" t="s">
        <v>33</v>
      </c>
      <c r="BI123" t="s">
        <v>38</v>
      </c>
      <c r="BJ123" t="b">
        <v>0</v>
      </c>
      <c r="BK123" t="s">
        <v>42</v>
      </c>
      <c r="BL123">
        <v>18</v>
      </c>
      <c r="BM123" t="s">
        <v>258</v>
      </c>
      <c r="BN123" t="s">
        <v>33</v>
      </c>
      <c r="BO123" t="s">
        <v>269</v>
      </c>
      <c r="BP123" t="s">
        <v>252</v>
      </c>
      <c r="BQ123" t="s">
        <v>252</v>
      </c>
      <c r="BR123" s="2">
        <v>1.04</v>
      </c>
      <c r="BS123" s="2">
        <v>1.703333929878037E-2</v>
      </c>
      <c r="BT123">
        <v>2</v>
      </c>
      <c r="BU123" s="2">
        <v>1.9859305724228158</v>
      </c>
      <c r="BV123" t="s">
        <v>33</v>
      </c>
      <c r="BW123" s="2">
        <v>96.81230769230767</v>
      </c>
      <c r="BX123" t="s">
        <v>33</v>
      </c>
      <c r="BY123" t="s">
        <v>33</v>
      </c>
      <c r="BZ123" t="s">
        <v>33</v>
      </c>
      <c r="CA123" t="s">
        <v>33</v>
      </c>
      <c r="CB123" t="s">
        <v>250</v>
      </c>
      <c r="CC123" t="s">
        <v>364</v>
      </c>
      <c r="CD123">
        <v>2012</v>
      </c>
      <c r="CE123" t="s">
        <v>365</v>
      </c>
      <c r="CF123" t="s">
        <v>262</v>
      </c>
      <c r="CG123" t="s">
        <v>33</v>
      </c>
      <c r="CH123" t="s">
        <v>33</v>
      </c>
    </row>
    <row r="124" spans="1:86">
      <c r="A124" t="s">
        <v>321</v>
      </c>
      <c r="B124" t="s">
        <v>246</v>
      </c>
      <c r="C124" t="s">
        <v>247</v>
      </c>
      <c r="D124" t="s">
        <v>322</v>
      </c>
      <c r="E124" t="s">
        <v>249</v>
      </c>
      <c r="F124" t="s">
        <v>250</v>
      </c>
      <c r="G124">
        <v>4</v>
      </c>
      <c r="H124">
        <v>30</v>
      </c>
      <c r="I124" t="b">
        <v>0</v>
      </c>
      <c r="J124" t="s">
        <v>33</v>
      </c>
      <c r="K124" t="s">
        <v>33</v>
      </c>
      <c r="L124">
        <v>25</v>
      </c>
      <c r="M124" s="7">
        <v>1000</v>
      </c>
      <c r="N124" s="2">
        <v>1497.3326532020833</v>
      </c>
      <c r="O124">
        <v>8</v>
      </c>
      <c r="P124" t="s">
        <v>33</v>
      </c>
      <c r="Q124" s="9">
        <v>1.6249999999999999E-3</v>
      </c>
      <c r="R124" t="s">
        <v>251</v>
      </c>
      <c r="S124">
        <v>1</v>
      </c>
      <c r="T124" s="5">
        <v>1</v>
      </c>
      <c r="U124">
        <v>4.7</v>
      </c>
      <c r="V124">
        <v>3.5</v>
      </c>
      <c r="W124" t="s">
        <v>33</v>
      </c>
      <c r="X124" s="9">
        <v>4.5219299257608099E-2</v>
      </c>
      <c r="Y124" s="8">
        <v>41.666666666666664</v>
      </c>
      <c r="Z124" s="2">
        <v>27.827261081604984</v>
      </c>
      <c r="AA124" t="s">
        <v>33</v>
      </c>
      <c r="AB124" s="8">
        <v>1.625</v>
      </c>
      <c r="AC124" t="s">
        <v>33</v>
      </c>
      <c r="AD124" s="7">
        <v>1.625</v>
      </c>
      <c r="AE124" t="s">
        <v>33</v>
      </c>
      <c r="AF124" t="s">
        <v>33</v>
      </c>
      <c r="AG124" s="2">
        <v>44.6875</v>
      </c>
      <c r="AH124" t="s">
        <v>33</v>
      </c>
      <c r="AI124" t="s">
        <v>33</v>
      </c>
      <c r="AJ124" t="s">
        <v>33</v>
      </c>
      <c r="AK124">
        <v>13</v>
      </c>
      <c r="AL124" t="s">
        <v>33</v>
      </c>
      <c r="AM124" t="s">
        <v>33</v>
      </c>
      <c r="AN124" s="5">
        <v>1</v>
      </c>
      <c r="AO124" t="s">
        <v>252</v>
      </c>
      <c r="AP124">
        <v>5500</v>
      </c>
      <c r="AQ124" t="s">
        <v>323</v>
      </c>
      <c r="AR124" t="s">
        <v>324</v>
      </c>
      <c r="AS124" t="s">
        <v>169</v>
      </c>
      <c r="AV124" t="s">
        <v>255</v>
      </c>
      <c r="AW124" t="s">
        <v>325</v>
      </c>
      <c r="AX124" s="2">
        <v>6.5649999999999995</v>
      </c>
      <c r="AY124" t="s">
        <v>33</v>
      </c>
      <c r="AZ124" t="s">
        <v>33</v>
      </c>
      <c r="BA124">
        <v>8</v>
      </c>
      <c r="BB124" s="2">
        <v>6.01</v>
      </c>
      <c r="BC124" s="8">
        <v>1.99</v>
      </c>
      <c r="BD124" t="b">
        <v>1</v>
      </c>
      <c r="BE124" t="s">
        <v>38</v>
      </c>
      <c r="BF124" t="s">
        <v>39</v>
      </c>
      <c r="BG124" t="s">
        <v>257</v>
      </c>
      <c r="BH124" t="s">
        <v>33</v>
      </c>
      <c r="BI124" t="s">
        <v>38</v>
      </c>
      <c r="BJ124" t="b">
        <v>0</v>
      </c>
      <c r="BK124" t="s">
        <v>42</v>
      </c>
      <c r="BL124">
        <v>24</v>
      </c>
      <c r="BM124" t="s">
        <v>258</v>
      </c>
      <c r="BN124" s="5">
        <v>24</v>
      </c>
      <c r="BO124" t="s">
        <v>326</v>
      </c>
      <c r="BP124" t="s">
        <v>252</v>
      </c>
      <c r="BQ124" t="s">
        <v>252</v>
      </c>
      <c r="BR124" s="2">
        <v>1.99</v>
      </c>
      <c r="BS124" s="2">
        <v>0.29885307640970665</v>
      </c>
      <c r="BT124">
        <v>2</v>
      </c>
      <c r="BU124" s="2">
        <v>1.3513329827354492</v>
      </c>
      <c r="BV124" t="s">
        <v>33</v>
      </c>
      <c r="BW124" s="2">
        <v>22.456030150753769</v>
      </c>
      <c r="BX124" t="s">
        <v>33</v>
      </c>
      <c r="BY124" t="s">
        <v>33</v>
      </c>
      <c r="BZ124" t="s">
        <v>33</v>
      </c>
      <c r="CA124" t="s">
        <v>33</v>
      </c>
      <c r="CB124" t="s">
        <v>250</v>
      </c>
      <c r="CC124" t="s">
        <v>327</v>
      </c>
      <c r="CD124">
        <v>2021</v>
      </c>
      <c r="CE124" s="11" t="s">
        <v>328</v>
      </c>
      <c r="CF124" t="s">
        <v>262</v>
      </c>
      <c r="CG124" t="s">
        <v>329</v>
      </c>
    </row>
    <row r="125" spans="1:86">
      <c r="A125" t="s">
        <v>321</v>
      </c>
      <c r="B125" t="s">
        <v>246</v>
      </c>
      <c r="C125" t="s">
        <v>247</v>
      </c>
      <c r="D125" t="s">
        <v>322</v>
      </c>
      <c r="E125" t="s">
        <v>249</v>
      </c>
      <c r="F125" t="s">
        <v>250</v>
      </c>
      <c r="G125">
        <v>4</v>
      </c>
      <c r="H125">
        <v>30</v>
      </c>
      <c r="I125" t="b">
        <v>0</v>
      </c>
      <c r="J125" t="s">
        <v>33</v>
      </c>
      <c r="K125" t="s">
        <v>33</v>
      </c>
      <c r="L125">
        <v>30</v>
      </c>
      <c r="M125" s="7">
        <v>1000</v>
      </c>
      <c r="N125" s="2">
        <v>806.25604403189095</v>
      </c>
      <c r="O125">
        <v>8</v>
      </c>
      <c r="P125" t="s">
        <v>33</v>
      </c>
      <c r="Q125" s="9">
        <v>8.7500000000000002E-4</v>
      </c>
      <c r="R125" t="s">
        <v>251</v>
      </c>
      <c r="S125">
        <v>1</v>
      </c>
      <c r="T125" s="5">
        <v>1</v>
      </c>
      <c r="U125">
        <v>4.7</v>
      </c>
      <c r="V125">
        <v>3.5</v>
      </c>
      <c r="W125" t="s">
        <v>33</v>
      </c>
      <c r="X125" s="9">
        <v>4.5219299257608099E-2</v>
      </c>
      <c r="Y125" s="8">
        <v>41.666666666666664</v>
      </c>
      <c r="Z125" s="2">
        <v>51.679199151552112</v>
      </c>
      <c r="AA125" t="s">
        <v>33</v>
      </c>
      <c r="AB125" s="8">
        <v>0.875</v>
      </c>
      <c r="AC125" t="s">
        <v>33</v>
      </c>
      <c r="AD125" s="7">
        <v>0.875</v>
      </c>
      <c r="AE125" t="s">
        <v>33</v>
      </c>
      <c r="AF125" t="s">
        <v>33</v>
      </c>
      <c r="AG125" s="2">
        <v>34.65</v>
      </c>
      <c r="AH125" t="s">
        <v>33</v>
      </c>
      <c r="AI125" t="s">
        <v>33</v>
      </c>
      <c r="AJ125" t="s">
        <v>33</v>
      </c>
      <c r="AK125">
        <v>7</v>
      </c>
      <c r="AL125" t="s">
        <v>33</v>
      </c>
      <c r="AM125" t="s">
        <v>33</v>
      </c>
      <c r="AN125" s="5">
        <v>1</v>
      </c>
      <c r="AO125" t="s">
        <v>252</v>
      </c>
      <c r="AP125">
        <v>5500</v>
      </c>
      <c r="AQ125" t="s">
        <v>323</v>
      </c>
      <c r="AR125" t="s">
        <v>324</v>
      </c>
      <c r="AS125" t="s">
        <v>169</v>
      </c>
      <c r="AV125" t="s">
        <v>255</v>
      </c>
      <c r="AW125" t="s">
        <v>325</v>
      </c>
      <c r="AX125" s="2">
        <v>6.5649999999999995</v>
      </c>
      <c r="AY125" t="s">
        <v>33</v>
      </c>
      <c r="AZ125" t="s">
        <v>33</v>
      </c>
      <c r="BA125">
        <v>8</v>
      </c>
      <c r="BB125" s="2">
        <v>6.04</v>
      </c>
      <c r="BC125" s="8">
        <v>1.96</v>
      </c>
      <c r="BD125" t="b">
        <v>1</v>
      </c>
      <c r="BE125" t="s">
        <v>38</v>
      </c>
      <c r="BF125" t="s">
        <v>39</v>
      </c>
      <c r="BG125" t="s">
        <v>257</v>
      </c>
      <c r="BH125" t="s">
        <v>33</v>
      </c>
      <c r="BI125" t="s">
        <v>38</v>
      </c>
      <c r="BJ125" t="b">
        <v>0</v>
      </c>
      <c r="BK125" t="s">
        <v>42</v>
      </c>
      <c r="BL125">
        <v>24</v>
      </c>
      <c r="BM125" t="s">
        <v>258</v>
      </c>
      <c r="BN125" s="5">
        <v>24</v>
      </c>
      <c r="BO125" t="s">
        <v>326</v>
      </c>
      <c r="BP125" t="s">
        <v>252</v>
      </c>
      <c r="BQ125" t="s">
        <v>252</v>
      </c>
      <c r="BR125" s="2">
        <v>1.96</v>
      </c>
      <c r="BS125" s="2">
        <v>0.29225607135647602</v>
      </c>
      <c r="BT125">
        <v>2</v>
      </c>
      <c r="BU125" s="2">
        <v>1.2474471675913494</v>
      </c>
      <c r="BV125" t="s">
        <v>33</v>
      </c>
      <c r="BW125" s="2">
        <v>17.678571428571427</v>
      </c>
      <c r="BX125" t="s">
        <v>33</v>
      </c>
      <c r="BY125" t="s">
        <v>33</v>
      </c>
      <c r="BZ125" t="s">
        <v>33</v>
      </c>
      <c r="CA125" t="s">
        <v>33</v>
      </c>
      <c r="CB125" t="s">
        <v>250</v>
      </c>
      <c r="CC125" t="s">
        <v>327</v>
      </c>
      <c r="CD125">
        <v>2021</v>
      </c>
      <c r="CE125" s="11" t="s">
        <v>328</v>
      </c>
      <c r="CF125" t="s">
        <v>262</v>
      </c>
      <c r="CG125" t="s">
        <v>329</v>
      </c>
    </row>
    <row r="126" spans="1:86">
      <c r="A126" t="s">
        <v>321</v>
      </c>
      <c r="B126" t="s">
        <v>246</v>
      </c>
      <c r="C126" t="s">
        <v>247</v>
      </c>
      <c r="D126" t="s">
        <v>322</v>
      </c>
      <c r="E126" t="s">
        <v>249</v>
      </c>
      <c r="F126" t="s">
        <v>250</v>
      </c>
      <c r="G126">
        <v>4</v>
      </c>
      <c r="H126">
        <v>30</v>
      </c>
      <c r="I126" t="b">
        <v>0</v>
      </c>
      <c r="J126" t="s">
        <v>33</v>
      </c>
      <c r="K126" t="s">
        <v>33</v>
      </c>
      <c r="L126">
        <v>25</v>
      </c>
      <c r="M126" s="7">
        <v>1000</v>
      </c>
      <c r="N126" s="2">
        <v>1151.794348616987</v>
      </c>
      <c r="O126">
        <v>8</v>
      </c>
      <c r="P126" t="s">
        <v>33</v>
      </c>
      <c r="Q126">
        <v>1.2499999999999998E-3</v>
      </c>
      <c r="R126" t="s">
        <v>251</v>
      </c>
      <c r="S126">
        <v>1</v>
      </c>
      <c r="T126" s="5">
        <v>1</v>
      </c>
      <c r="U126">
        <v>4.7</v>
      </c>
      <c r="V126">
        <v>3.5</v>
      </c>
      <c r="W126" t="s">
        <v>33</v>
      </c>
      <c r="X126" s="9">
        <v>4.5219299257608099E-2</v>
      </c>
      <c r="Y126" s="8">
        <v>41.666666666666664</v>
      </c>
      <c r="Z126" s="2">
        <v>36.175439406086483</v>
      </c>
      <c r="AA126" t="s">
        <v>33</v>
      </c>
      <c r="AB126" s="8">
        <v>1.25</v>
      </c>
      <c r="AC126" t="s">
        <v>33</v>
      </c>
      <c r="AD126" s="7">
        <v>1.25</v>
      </c>
      <c r="AE126" t="s">
        <v>33</v>
      </c>
      <c r="AF126" t="s">
        <v>33</v>
      </c>
      <c r="AG126" s="2">
        <v>34.374999999999993</v>
      </c>
      <c r="AH126" t="s">
        <v>33</v>
      </c>
      <c r="AI126" t="s">
        <v>33</v>
      </c>
      <c r="AJ126" t="s">
        <v>33</v>
      </c>
      <c r="AK126">
        <v>10</v>
      </c>
      <c r="AL126" t="s">
        <v>33</v>
      </c>
      <c r="AM126" t="s">
        <v>33</v>
      </c>
      <c r="AN126" s="5">
        <v>1</v>
      </c>
      <c r="AO126" t="s">
        <v>252</v>
      </c>
      <c r="AP126">
        <v>5500</v>
      </c>
      <c r="AQ126" t="s">
        <v>323</v>
      </c>
      <c r="AR126" t="s">
        <v>324</v>
      </c>
      <c r="AS126" t="s">
        <v>169</v>
      </c>
      <c r="AV126" t="s">
        <v>255</v>
      </c>
      <c r="AW126" t="s">
        <v>325</v>
      </c>
      <c r="AX126" s="2">
        <v>6.5649999999999995</v>
      </c>
      <c r="AY126" t="s">
        <v>33</v>
      </c>
      <c r="AZ126" t="s">
        <v>33</v>
      </c>
      <c r="BA126">
        <v>8</v>
      </c>
      <c r="BB126" s="2">
        <v>6.05</v>
      </c>
      <c r="BC126" s="8">
        <v>1.95</v>
      </c>
      <c r="BD126" t="b">
        <v>1</v>
      </c>
      <c r="BE126" t="s">
        <v>38</v>
      </c>
      <c r="BF126" t="s">
        <v>39</v>
      </c>
      <c r="BG126" t="s">
        <v>257</v>
      </c>
      <c r="BH126" t="s">
        <v>33</v>
      </c>
      <c r="BI126" t="s">
        <v>38</v>
      </c>
      <c r="BJ126" t="b">
        <v>0</v>
      </c>
      <c r="BK126" t="s">
        <v>42</v>
      </c>
      <c r="BL126">
        <v>24</v>
      </c>
      <c r="BM126" t="s">
        <v>258</v>
      </c>
      <c r="BN126" s="5">
        <v>24</v>
      </c>
      <c r="BO126" t="s">
        <v>326</v>
      </c>
      <c r="BP126" t="s">
        <v>252</v>
      </c>
      <c r="BQ126" t="s">
        <v>252</v>
      </c>
      <c r="BR126" s="2">
        <v>1.95</v>
      </c>
      <c r="BS126" s="2">
        <v>0.29003461136251801</v>
      </c>
      <c r="BT126">
        <v>2</v>
      </c>
      <c r="BU126" s="2">
        <v>1.246208095475801</v>
      </c>
      <c r="BV126" t="s">
        <v>33</v>
      </c>
      <c r="BW126" s="2">
        <v>17.628205128205124</v>
      </c>
      <c r="BX126" t="s">
        <v>33</v>
      </c>
      <c r="BY126" t="s">
        <v>33</v>
      </c>
      <c r="BZ126" t="s">
        <v>33</v>
      </c>
      <c r="CA126" t="s">
        <v>33</v>
      </c>
      <c r="CB126" t="s">
        <v>250</v>
      </c>
      <c r="CC126" t="s">
        <v>327</v>
      </c>
      <c r="CD126">
        <v>2021</v>
      </c>
      <c r="CE126" s="11" t="s">
        <v>328</v>
      </c>
      <c r="CF126" t="s">
        <v>262</v>
      </c>
      <c r="CG126" t="s">
        <v>329</v>
      </c>
    </row>
    <row r="127" spans="1:86">
      <c r="A127" t="s">
        <v>321</v>
      </c>
      <c r="B127" t="s">
        <v>246</v>
      </c>
      <c r="C127" t="s">
        <v>247</v>
      </c>
      <c r="D127" t="s">
        <v>322</v>
      </c>
      <c r="E127" t="s">
        <v>249</v>
      </c>
      <c r="F127" t="s">
        <v>250</v>
      </c>
      <c r="G127">
        <v>4</v>
      </c>
      <c r="H127">
        <v>30</v>
      </c>
      <c r="I127" t="b">
        <v>0</v>
      </c>
      <c r="J127" t="s">
        <v>33</v>
      </c>
      <c r="K127" t="s">
        <v>33</v>
      </c>
      <c r="L127">
        <v>30</v>
      </c>
      <c r="M127" s="7">
        <v>1000</v>
      </c>
      <c r="N127" s="2">
        <v>575.8971743084935</v>
      </c>
      <c r="O127">
        <v>8</v>
      </c>
      <c r="P127" t="s">
        <v>33</v>
      </c>
      <c r="Q127" s="9">
        <v>6.249999999999999E-4</v>
      </c>
      <c r="R127" t="s">
        <v>251</v>
      </c>
      <c r="S127">
        <v>1</v>
      </c>
      <c r="T127" s="5">
        <v>1</v>
      </c>
      <c r="U127">
        <v>4.7</v>
      </c>
      <c r="V127">
        <v>3.5</v>
      </c>
      <c r="W127" t="s">
        <v>33</v>
      </c>
      <c r="X127" s="9">
        <v>4.5219299257608099E-2</v>
      </c>
      <c r="Y127" s="8">
        <v>41.666666666666664</v>
      </c>
      <c r="Z127" s="2">
        <v>72.350878812172965</v>
      </c>
      <c r="AA127" t="s">
        <v>33</v>
      </c>
      <c r="AB127" s="8">
        <v>0.625</v>
      </c>
      <c r="AC127" t="s">
        <v>33</v>
      </c>
      <c r="AD127" s="7">
        <v>0.625</v>
      </c>
      <c r="AE127" t="s">
        <v>33</v>
      </c>
      <c r="AF127" t="s">
        <v>33</v>
      </c>
      <c r="AG127" s="2">
        <v>24.749999999999996</v>
      </c>
      <c r="AH127" t="s">
        <v>33</v>
      </c>
      <c r="AI127" t="s">
        <v>33</v>
      </c>
      <c r="AJ127" t="s">
        <v>33</v>
      </c>
      <c r="AK127">
        <v>5</v>
      </c>
      <c r="AL127" t="s">
        <v>33</v>
      </c>
      <c r="AM127" t="s">
        <v>33</v>
      </c>
      <c r="AN127" s="5">
        <v>1</v>
      </c>
      <c r="AO127" t="s">
        <v>252</v>
      </c>
      <c r="AP127">
        <v>5500</v>
      </c>
      <c r="AQ127" t="s">
        <v>323</v>
      </c>
      <c r="AR127" t="s">
        <v>324</v>
      </c>
      <c r="AS127" t="s">
        <v>169</v>
      </c>
      <c r="AV127" t="s">
        <v>255</v>
      </c>
      <c r="AW127" t="s">
        <v>325</v>
      </c>
      <c r="AX127" s="2">
        <v>6.5649999999999995</v>
      </c>
      <c r="AY127" t="s">
        <v>33</v>
      </c>
      <c r="AZ127" t="s">
        <v>33</v>
      </c>
      <c r="BA127">
        <v>8</v>
      </c>
      <c r="BB127" s="2">
        <v>6.1</v>
      </c>
      <c r="BC127" s="8">
        <v>1.9</v>
      </c>
      <c r="BD127" t="b">
        <v>1</v>
      </c>
      <c r="BE127" t="s">
        <v>38</v>
      </c>
      <c r="BF127" t="s">
        <v>39</v>
      </c>
      <c r="BG127" t="s">
        <v>257</v>
      </c>
      <c r="BH127" t="s">
        <v>33</v>
      </c>
      <c r="BI127" t="s">
        <v>38</v>
      </c>
      <c r="BJ127" t="b">
        <v>0</v>
      </c>
      <c r="BK127" t="s">
        <v>42</v>
      </c>
      <c r="BL127">
        <v>24</v>
      </c>
      <c r="BM127" t="s">
        <v>258</v>
      </c>
      <c r="BN127" s="5">
        <v>24</v>
      </c>
      <c r="BO127" t="s">
        <v>326</v>
      </c>
      <c r="BP127" t="s">
        <v>252</v>
      </c>
      <c r="BQ127" t="s">
        <v>252</v>
      </c>
      <c r="BR127" s="2">
        <v>1.9</v>
      </c>
      <c r="BS127" s="2">
        <v>0.27875360095282892</v>
      </c>
      <c r="BT127">
        <v>2</v>
      </c>
      <c r="BU127" s="2">
        <v>1.1148216023167585</v>
      </c>
      <c r="BV127" t="s">
        <v>33</v>
      </c>
      <c r="BW127" s="2">
        <v>13.026315789473683</v>
      </c>
      <c r="BX127" t="s">
        <v>33</v>
      </c>
      <c r="BY127" t="s">
        <v>33</v>
      </c>
      <c r="BZ127" t="s">
        <v>33</v>
      </c>
      <c r="CA127" t="s">
        <v>33</v>
      </c>
      <c r="CB127" t="s">
        <v>250</v>
      </c>
      <c r="CC127" t="s">
        <v>327</v>
      </c>
      <c r="CD127">
        <v>2021</v>
      </c>
      <c r="CE127" s="11" t="s">
        <v>328</v>
      </c>
      <c r="CF127" t="s">
        <v>262</v>
      </c>
      <c r="CG127" t="s">
        <v>329</v>
      </c>
    </row>
    <row r="128" spans="1:86">
      <c r="A128" t="s">
        <v>332</v>
      </c>
      <c r="B128" t="s">
        <v>301</v>
      </c>
      <c r="C128" t="s">
        <v>247</v>
      </c>
      <c r="D128" t="s">
        <v>33</v>
      </c>
      <c r="E128" t="s">
        <v>249</v>
      </c>
      <c r="F128" t="s">
        <v>250</v>
      </c>
      <c r="G128">
        <v>20</v>
      </c>
      <c r="H128">
        <v>39.85</v>
      </c>
      <c r="I128" t="b">
        <v>1</v>
      </c>
      <c r="J128" t="s">
        <v>33</v>
      </c>
      <c r="K128" t="s">
        <v>33</v>
      </c>
      <c r="L128">
        <v>30</v>
      </c>
      <c r="M128" s="7">
        <v>52</v>
      </c>
      <c r="N128" s="2">
        <v>14.529268497522468</v>
      </c>
      <c r="O128">
        <v>3</v>
      </c>
      <c r="P128" t="s">
        <v>33</v>
      </c>
      <c r="Q128" s="9">
        <v>0.22179487179487181</v>
      </c>
      <c r="R128" t="s">
        <v>251</v>
      </c>
      <c r="S128" t="s">
        <v>303</v>
      </c>
      <c r="T128" s="5">
        <v>1</v>
      </c>
      <c r="U128">
        <v>4.5</v>
      </c>
      <c r="V128" t="s">
        <v>33</v>
      </c>
      <c r="W128" t="s">
        <v>33</v>
      </c>
      <c r="X128">
        <v>0.66149999999999998</v>
      </c>
      <c r="Y128" s="8">
        <v>0.83333333333333337</v>
      </c>
      <c r="Z128" s="2">
        <v>2.9824855491329476</v>
      </c>
      <c r="AA128" t="s">
        <v>33</v>
      </c>
      <c r="AB128" s="8">
        <v>11.533333333333333</v>
      </c>
      <c r="AC128" t="s">
        <v>33</v>
      </c>
      <c r="AD128" s="7">
        <v>11.533333333333333</v>
      </c>
      <c r="AE128" t="s">
        <v>33</v>
      </c>
      <c r="AF128" t="s">
        <v>33</v>
      </c>
      <c r="AG128" s="2">
        <v>84.078000000000003</v>
      </c>
      <c r="AH128" t="s">
        <v>33</v>
      </c>
      <c r="AI128" t="s">
        <v>33</v>
      </c>
      <c r="AJ128" t="s">
        <v>33</v>
      </c>
      <c r="AK128">
        <v>34.6</v>
      </c>
      <c r="AL128" t="s">
        <v>33</v>
      </c>
      <c r="AM128" t="s">
        <v>33</v>
      </c>
      <c r="AN128" s="5">
        <v>1</v>
      </c>
      <c r="AO128" t="s">
        <v>252</v>
      </c>
      <c r="AP128" s="5">
        <v>2700</v>
      </c>
      <c r="AQ128" t="s">
        <v>333</v>
      </c>
      <c r="AR128" t="s">
        <v>265</v>
      </c>
      <c r="AS128" t="s">
        <v>169</v>
      </c>
      <c r="AT128" t="s">
        <v>165</v>
      </c>
      <c r="AU128" t="s">
        <v>170</v>
      </c>
      <c r="AV128" t="s">
        <v>266</v>
      </c>
      <c r="AW128" t="s">
        <v>267</v>
      </c>
      <c r="AX128">
        <v>3.5</v>
      </c>
      <c r="AY128" t="s">
        <v>33</v>
      </c>
      <c r="AZ128" t="s">
        <v>33</v>
      </c>
      <c r="BA128" s="8">
        <v>8</v>
      </c>
      <c r="BB128" s="2">
        <v>6.15</v>
      </c>
      <c r="BC128" s="8">
        <v>1.85</v>
      </c>
      <c r="BD128" t="b">
        <v>1</v>
      </c>
      <c r="BE128" t="s">
        <v>38</v>
      </c>
      <c r="BF128" t="s">
        <v>39</v>
      </c>
      <c r="BH128" t="s">
        <v>40</v>
      </c>
      <c r="BI128" t="s">
        <v>38</v>
      </c>
      <c r="BJ128" t="b">
        <v>0</v>
      </c>
      <c r="BK128" t="s">
        <v>42</v>
      </c>
      <c r="BL128">
        <v>12</v>
      </c>
      <c r="BM128" t="s">
        <v>258</v>
      </c>
      <c r="BN128" s="5">
        <v>48</v>
      </c>
      <c r="BO128" t="s">
        <v>296</v>
      </c>
      <c r="BP128" t="s">
        <v>252</v>
      </c>
      <c r="BQ128" t="s">
        <v>252</v>
      </c>
      <c r="BR128" s="2">
        <v>1.85</v>
      </c>
      <c r="BS128" s="2">
        <v>0.26717172840301384</v>
      </c>
      <c r="BT128">
        <v>2</v>
      </c>
      <c r="BU128" s="2">
        <v>1.6575106439880749</v>
      </c>
      <c r="BV128" t="s">
        <v>33</v>
      </c>
      <c r="BW128" s="2">
        <v>45.447567567567567</v>
      </c>
      <c r="BX128" t="s">
        <v>33</v>
      </c>
      <c r="BY128" t="s">
        <v>33</v>
      </c>
      <c r="BZ128" t="s">
        <v>33</v>
      </c>
      <c r="CA128" t="s">
        <v>33</v>
      </c>
      <c r="CB128" t="s">
        <v>250</v>
      </c>
      <c r="CC128" t="s">
        <v>334</v>
      </c>
      <c r="CD128">
        <v>2011</v>
      </c>
      <c r="CE128" s="11" t="s">
        <v>335</v>
      </c>
      <c r="CF128" t="s">
        <v>262</v>
      </c>
      <c r="CG128" t="s">
        <v>33</v>
      </c>
      <c r="CH128" t="s">
        <v>33</v>
      </c>
    </row>
    <row r="129" spans="1:86">
      <c r="A129" t="s">
        <v>321</v>
      </c>
      <c r="B129" t="s">
        <v>246</v>
      </c>
      <c r="C129" t="s">
        <v>247</v>
      </c>
      <c r="D129" t="s">
        <v>322</v>
      </c>
      <c r="E129" t="s">
        <v>249</v>
      </c>
      <c r="F129" t="s">
        <v>250</v>
      </c>
      <c r="G129">
        <v>4</v>
      </c>
      <c r="H129">
        <v>30</v>
      </c>
      <c r="I129" t="b">
        <v>0</v>
      </c>
      <c r="J129" t="s">
        <v>33</v>
      </c>
      <c r="K129" t="s">
        <v>33</v>
      </c>
      <c r="L129">
        <v>20</v>
      </c>
      <c r="M129" s="7">
        <v>1000</v>
      </c>
      <c r="N129" s="2">
        <v>1497.3326532020833</v>
      </c>
      <c r="O129">
        <v>8</v>
      </c>
      <c r="P129" t="s">
        <v>33</v>
      </c>
      <c r="Q129" s="9">
        <v>1.6249999999999999E-3</v>
      </c>
      <c r="R129" t="s">
        <v>251</v>
      </c>
      <c r="S129">
        <v>1</v>
      </c>
      <c r="T129" s="5">
        <v>1</v>
      </c>
      <c r="U129">
        <v>4.7</v>
      </c>
      <c r="V129">
        <v>3.5</v>
      </c>
      <c r="W129" t="s">
        <v>33</v>
      </c>
      <c r="X129" s="9">
        <v>4.5219299257608099E-2</v>
      </c>
      <c r="Y129" s="8">
        <v>41.666666666666664</v>
      </c>
      <c r="Z129" s="2">
        <v>27.827261081604984</v>
      </c>
      <c r="AA129" t="s">
        <v>33</v>
      </c>
      <c r="AB129" s="8">
        <v>1.625</v>
      </c>
      <c r="AC129" t="s">
        <v>33</v>
      </c>
      <c r="AD129" s="7">
        <v>1.625</v>
      </c>
      <c r="AE129" t="s">
        <v>33</v>
      </c>
      <c r="AF129" t="s">
        <v>33</v>
      </c>
      <c r="AG129">
        <v>28.599999999999998</v>
      </c>
      <c r="AH129" t="s">
        <v>33</v>
      </c>
      <c r="AI129" t="s">
        <v>33</v>
      </c>
      <c r="AJ129" t="s">
        <v>33</v>
      </c>
      <c r="AK129">
        <v>13</v>
      </c>
      <c r="AL129" t="s">
        <v>33</v>
      </c>
      <c r="AM129" t="s">
        <v>33</v>
      </c>
      <c r="AN129" s="5">
        <v>1</v>
      </c>
      <c r="AO129" t="s">
        <v>252</v>
      </c>
      <c r="AP129">
        <v>5500</v>
      </c>
      <c r="AQ129" t="s">
        <v>323</v>
      </c>
      <c r="AR129" t="s">
        <v>324</v>
      </c>
      <c r="AS129" t="s">
        <v>169</v>
      </c>
      <c r="AV129" t="s">
        <v>255</v>
      </c>
      <c r="AW129" t="s">
        <v>325</v>
      </c>
      <c r="AX129" s="2">
        <v>6.5649999999999995</v>
      </c>
      <c r="AY129" t="s">
        <v>33</v>
      </c>
      <c r="AZ129" t="s">
        <v>33</v>
      </c>
      <c r="BA129">
        <v>8</v>
      </c>
      <c r="BB129" s="2">
        <v>6.17</v>
      </c>
      <c r="BC129" s="8">
        <v>1.83</v>
      </c>
      <c r="BD129" t="b">
        <v>1</v>
      </c>
      <c r="BE129" t="s">
        <v>38</v>
      </c>
      <c r="BF129" t="s">
        <v>39</v>
      </c>
      <c r="BG129" t="s">
        <v>257</v>
      </c>
      <c r="BH129" t="s">
        <v>33</v>
      </c>
      <c r="BI129" t="s">
        <v>38</v>
      </c>
      <c r="BJ129" t="b">
        <v>0</v>
      </c>
      <c r="BK129" t="s">
        <v>42</v>
      </c>
      <c r="BL129">
        <v>24</v>
      </c>
      <c r="BM129" t="s">
        <v>258</v>
      </c>
      <c r="BN129" s="5">
        <v>24</v>
      </c>
      <c r="BO129" t="s">
        <v>326</v>
      </c>
      <c r="BP129" t="s">
        <v>252</v>
      </c>
      <c r="BQ129" t="s">
        <v>252</v>
      </c>
      <c r="BR129" s="2">
        <v>1.83</v>
      </c>
      <c r="BS129" s="2">
        <v>0.26245108973042947</v>
      </c>
      <c r="BT129">
        <v>2</v>
      </c>
      <c r="BU129" s="2">
        <v>1.1939149433986136</v>
      </c>
      <c r="BV129" t="s">
        <v>33</v>
      </c>
      <c r="BW129" s="2">
        <v>15.628415300546447</v>
      </c>
      <c r="BX129" t="s">
        <v>33</v>
      </c>
      <c r="BY129" t="s">
        <v>33</v>
      </c>
      <c r="BZ129" t="s">
        <v>33</v>
      </c>
      <c r="CA129" t="s">
        <v>33</v>
      </c>
      <c r="CB129" t="s">
        <v>250</v>
      </c>
      <c r="CC129" t="s">
        <v>327</v>
      </c>
      <c r="CD129">
        <v>2021</v>
      </c>
      <c r="CE129" s="11" t="s">
        <v>328</v>
      </c>
      <c r="CF129" t="s">
        <v>262</v>
      </c>
      <c r="CG129" t="s">
        <v>329</v>
      </c>
    </row>
    <row r="130" spans="1:86">
      <c r="A130" t="s">
        <v>321</v>
      </c>
      <c r="B130" t="s">
        <v>246</v>
      </c>
      <c r="C130" t="s">
        <v>247</v>
      </c>
      <c r="D130" t="s">
        <v>322</v>
      </c>
      <c r="E130" t="s">
        <v>249</v>
      </c>
      <c r="F130" t="s">
        <v>250</v>
      </c>
      <c r="G130">
        <v>4</v>
      </c>
      <c r="H130">
        <v>30</v>
      </c>
      <c r="I130" t="b">
        <v>0</v>
      </c>
      <c r="J130" t="s">
        <v>33</v>
      </c>
      <c r="K130" t="s">
        <v>33</v>
      </c>
      <c r="L130">
        <v>25</v>
      </c>
      <c r="M130" s="7">
        <v>1000</v>
      </c>
      <c r="N130" s="2">
        <v>806.25604403189095</v>
      </c>
      <c r="O130">
        <v>8</v>
      </c>
      <c r="P130" t="s">
        <v>33</v>
      </c>
      <c r="Q130" s="9">
        <v>8.7500000000000002E-4</v>
      </c>
      <c r="R130" t="s">
        <v>251</v>
      </c>
      <c r="S130">
        <v>1</v>
      </c>
      <c r="T130" s="5">
        <v>1</v>
      </c>
      <c r="U130">
        <v>4.7</v>
      </c>
      <c r="V130">
        <v>3.5</v>
      </c>
      <c r="W130" t="s">
        <v>33</v>
      </c>
      <c r="X130" s="9">
        <v>4.5219299257608099E-2</v>
      </c>
      <c r="Y130" s="8">
        <v>41.666666666666664</v>
      </c>
      <c r="Z130" s="2">
        <v>51.679199151552112</v>
      </c>
      <c r="AA130" t="s">
        <v>33</v>
      </c>
      <c r="AB130" s="8">
        <v>0.875</v>
      </c>
      <c r="AC130" t="s">
        <v>33</v>
      </c>
      <c r="AD130" s="7">
        <v>0.875</v>
      </c>
      <c r="AE130" t="s">
        <v>33</v>
      </c>
      <c r="AF130" t="s">
        <v>33</v>
      </c>
      <c r="AG130" s="2">
        <v>24.0625</v>
      </c>
      <c r="AH130" t="s">
        <v>33</v>
      </c>
      <c r="AI130" t="s">
        <v>33</v>
      </c>
      <c r="AJ130" t="s">
        <v>33</v>
      </c>
      <c r="AK130">
        <v>7</v>
      </c>
      <c r="AL130" t="s">
        <v>33</v>
      </c>
      <c r="AM130" t="s">
        <v>33</v>
      </c>
      <c r="AN130" s="5">
        <v>1</v>
      </c>
      <c r="AO130" t="s">
        <v>252</v>
      </c>
      <c r="AP130">
        <v>5500</v>
      </c>
      <c r="AQ130" t="s">
        <v>323</v>
      </c>
      <c r="AR130" t="s">
        <v>324</v>
      </c>
      <c r="AS130" t="s">
        <v>169</v>
      </c>
      <c r="AV130" t="s">
        <v>255</v>
      </c>
      <c r="AW130" t="s">
        <v>325</v>
      </c>
      <c r="AX130" s="2">
        <v>6.5649999999999995</v>
      </c>
      <c r="AY130" t="s">
        <v>33</v>
      </c>
      <c r="AZ130" t="s">
        <v>33</v>
      </c>
      <c r="BA130">
        <v>8</v>
      </c>
      <c r="BB130" s="2">
        <v>6.18</v>
      </c>
      <c r="BC130" s="8">
        <v>1.82</v>
      </c>
      <c r="BD130" t="b">
        <v>1</v>
      </c>
      <c r="BE130" t="s">
        <v>38</v>
      </c>
      <c r="BF130" t="s">
        <v>39</v>
      </c>
      <c r="BG130" t="s">
        <v>257</v>
      </c>
      <c r="BH130" t="s">
        <v>33</v>
      </c>
      <c r="BI130" t="s">
        <v>38</v>
      </c>
      <c r="BJ130" t="b">
        <v>0</v>
      </c>
      <c r="BK130" t="s">
        <v>42</v>
      </c>
      <c r="BL130">
        <v>24</v>
      </c>
      <c r="BM130" t="s">
        <v>258</v>
      </c>
      <c r="BN130" s="5">
        <v>24</v>
      </c>
      <c r="BO130" t="s">
        <v>326</v>
      </c>
      <c r="BP130" t="s">
        <v>252</v>
      </c>
      <c r="BQ130" t="s">
        <v>252</v>
      </c>
      <c r="BR130" s="2">
        <v>1.82</v>
      </c>
      <c r="BS130" s="2">
        <v>0.26007138798507479</v>
      </c>
      <c r="BT130">
        <v>2</v>
      </c>
      <c r="BU130" s="2">
        <v>1.1212693588675011</v>
      </c>
      <c r="BV130" t="s">
        <v>33</v>
      </c>
      <c r="BW130" s="2">
        <v>13.221153846153845</v>
      </c>
      <c r="BX130" t="s">
        <v>33</v>
      </c>
      <c r="BY130" t="s">
        <v>33</v>
      </c>
      <c r="BZ130" t="s">
        <v>33</v>
      </c>
      <c r="CA130" t="s">
        <v>33</v>
      </c>
      <c r="CB130" t="s">
        <v>250</v>
      </c>
      <c r="CC130" t="s">
        <v>327</v>
      </c>
      <c r="CD130">
        <v>2021</v>
      </c>
      <c r="CE130" s="11" t="s">
        <v>328</v>
      </c>
      <c r="CF130" t="s">
        <v>262</v>
      </c>
      <c r="CG130" t="s">
        <v>329</v>
      </c>
    </row>
    <row r="131" spans="1:86">
      <c r="A131" t="s">
        <v>245</v>
      </c>
      <c r="B131" t="s">
        <v>246</v>
      </c>
      <c r="C131" t="s">
        <v>247</v>
      </c>
      <c r="D131" t="s">
        <v>248</v>
      </c>
      <c r="E131" t="s">
        <v>249</v>
      </c>
      <c r="F131" t="s">
        <v>250</v>
      </c>
      <c r="G131">
        <v>20</v>
      </c>
      <c r="H131">
        <v>25</v>
      </c>
      <c r="I131" t="b">
        <v>0</v>
      </c>
      <c r="J131" t="s">
        <v>33</v>
      </c>
      <c r="K131" t="s">
        <v>33</v>
      </c>
      <c r="L131">
        <v>27.4</v>
      </c>
      <c r="M131" s="7">
        <v>667</v>
      </c>
      <c r="N131" s="2" t="s">
        <v>33</v>
      </c>
      <c r="O131">
        <v>2</v>
      </c>
      <c r="P131" t="s">
        <v>33</v>
      </c>
      <c r="Q131" s="9">
        <v>4.9975012493753126E-3</v>
      </c>
      <c r="R131" t="s">
        <v>251</v>
      </c>
      <c r="S131">
        <v>2</v>
      </c>
      <c r="T131" s="5">
        <v>6</v>
      </c>
      <c r="U131">
        <v>2.92</v>
      </c>
      <c r="V131">
        <v>2.2999999999999998</v>
      </c>
      <c r="W131" t="s">
        <v>33</v>
      </c>
      <c r="X131" s="10">
        <v>1.2131888350367701E-2</v>
      </c>
      <c r="Y131" s="8" t="s">
        <v>33</v>
      </c>
      <c r="Z131" s="2">
        <v>2.4275908589085766</v>
      </c>
      <c r="AA131" t="s">
        <v>33</v>
      </c>
      <c r="AB131" s="8" t="s">
        <v>33</v>
      </c>
      <c r="AC131" t="s">
        <v>33</v>
      </c>
      <c r="AD131" s="7" t="s">
        <v>33</v>
      </c>
      <c r="AE131" t="s">
        <v>33</v>
      </c>
      <c r="AF131" t="s">
        <v>33</v>
      </c>
      <c r="AG131" s="2">
        <v>30.030399999999997</v>
      </c>
      <c r="AH131" s="8" t="s">
        <v>33</v>
      </c>
      <c r="AI131" t="s">
        <v>33</v>
      </c>
      <c r="AJ131" t="s">
        <v>33</v>
      </c>
      <c r="AK131">
        <v>40</v>
      </c>
      <c r="AL131" t="s">
        <v>33</v>
      </c>
      <c r="AM131" t="s">
        <v>33</v>
      </c>
      <c r="AN131" s="5">
        <v>1</v>
      </c>
      <c r="AO131" t="s">
        <v>252</v>
      </c>
      <c r="AP131">
        <v>1000</v>
      </c>
      <c r="AQ131" t="s">
        <v>253</v>
      </c>
      <c r="AR131" t="s">
        <v>254</v>
      </c>
      <c r="AS131" t="s">
        <v>169</v>
      </c>
      <c r="AV131" t="s">
        <v>255</v>
      </c>
      <c r="AW131" t="s">
        <v>256</v>
      </c>
      <c r="AX131" s="7">
        <v>6</v>
      </c>
      <c r="AY131" t="s">
        <v>33</v>
      </c>
      <c r="AZ131" t="s">
        <v>33</v>
      </c>
      <c r="BA131" s="2">
        <v>6.7403626894942441</v>
      </c>
      <c r="BB131" s="2">
        <v>6.189362689494244</v>
      </c>
      <c r="BC131" s="8">
        <v>0.55100000000000005</v>
      </c>
      <c r="BD131" t="b">
        <v>1</v>
      </c>
      <c r="BE131" t="s">
        <v>38</v>
      </c>
      <c r="BF131" t="s">
        <v>39</v>
      </c>
      <c r="BG131" t="s">
        <v>257</v>
      </c>
      <c r="BH131" t="s">
        <v>33</v>
      </c>
      <c r="BI131" t="s">
        <v>38</v>
      </c>
      <c r="BJ131" s="2" t="b">
        <v>0</v>
      </c>
      <c r="BK131" t="s">
        <v>42</v>
      </c>
      <c r="BL131">
        <v>15</v>
      </c>
      <c r="BM131" t="s">
        <v>258</v>
      </c>
      <c r="BN131" s="5">
        <v>240</v>
      </c>
      <c r="BO131" t="s">
        <v>259</v>
      </c>
      <c r="BP131" t="s">
        <v>252</v>
      </c>
      <c r="BQ131" t="s">
        <v>252</v>
      </c>
      <c r="BR131" s="2">
        <v>0.55100000000000005</v>
      </c>
      <c r="BS131" s="2">
        <v>-0.25884840114821489</v>
      </c>
      <c r="BT131">
        <v>2</v>
      </c>
      <c r="BU131" s="2">
        <v>1.7364095181169532</v>
      </c>
      <c r="BV131" t="s">
        <v>33</v>
      </c>
      <c r="BW131" s="2">
        <v>54.501633393829394</v>
      </c>
      <c r="BX131" t="s">
        <v>33</v>
      </c>
      <c r="BY131" t="s">
        <v>33</v>
      </c>
      <c r="BZ131" t="s">
        <v>33</v>
      </c>
      <c r="CA131" t="s">
        <v>33</v>
      </c>
      <c r="CB131" t="s">
        <v>250</v>
      </c>
      <c r="CC131" t="s">
        <v>260</v>
      </c>
      <c r="CD131">
        <v>2008</v>
      </c>
      <c r="CE131" t="s">
        <v>261</v>
      </c>
      <c r="CF131" t="s">
        <v>262</v>
      </c>
      <c r="CG131" t="s">
        <v>33</v>
      </c>
      <c r="CH131" t="s">
        <v>33</v>
      </c>
    </row>
    <row r="132" spans="1:86">
      <c r="A132" t="s">
        <v>321</v>
      </c>
      <c r="B132" t="s">
        <v>246</v>
      </c>
      <c r="C132" t="s">
        <v>247</v>
      </c>
      <c r="D132" t="s">
        <v>322</v>
      </c>
      <c r="E132" t="s">
        <v>249</v>
      </c>
      <c r="F132" t="s">
        <v>250</v>
      </c>
      <c r="G132">
        <v>4</v>
      </c>
      <c r="H132">
        <v>30</v>
      </c>
      <c r="I132" t="b">
        <v>0</v>
      </c>
      <c r="J132" t="s">
        <v>33</v>
      </c>
      <c r="K132" t="s">
        <v>33</v>
      </c>
      <c r="L132">
        <v>20</v>
      </c>
      <c r="M132" s="7">
        <v>1000</v>
      </c>
      <c r="N132" s="2">
        <v>1151.794348616987</v>
      </c>
      <c r="O132">
        <v>8</v>
      </c>
      <c r="P132" t="s">
        <v>33</v>
      </c>
      <c r="Q132">
        <v>1.2499999999999998E-3</v>
      </c>
      <c r="R132" t="s">
        <v>251</v>
      </c>
      <c r="S132">
        <v>1</v>
      </c>
      <c r="T132" s="5">
        <v>1</v>
      </c>
      <c r="U132">
        <v>4.7</v>
      </c>
      <c r="V132">
        <v>3.5</v>
      </c>
      <c r="W132" t="s">
        <v>33</v>
      </c>
      <c r="X132" s="9">
        <v>4.5219299257608099E-2</v>
      </c>
      <c r="Y132" s="8">
        <v>41.666666666666664</v>
      </c>
      <c r="Z132" s="2">
        <v>36.175439406086483</v>
      </c>
      <c r="AA132" t="s">
        <v>33</v>
      </c>
      <c r="AB132" s="8">
        <v>1.25</v>
      </c>
      <c r="AC132" t="s">
        <v>33</v>
      </c>
      <c r="AD132" s="7">
        <v>1.25</v>
      </c>
      <c r="AE132" t="s">
        <v>33</v>
      </c>
      <c r="AF132" t="s">
        <v>33</v>
      </c>
      <c r="AG132">
        <v>21.999999999999996</v>
      </c>
      <c r="AH132" t="s">
        <v>33</v>
      </c>
      <c r="AI132" t="s">
        <v>33</v>
      </c>
      <c r="AJ132" t="s">
        <v>33</v>
      </c>
      <c r="AK132">
        <v>10</v>
      </c>
      <c r="AL132" t="s">
        <v>33</v>
      </c>
      <c r="AM132" t="s">
        <v>33</v>
      </c>
      <c r="AN132" s="5">
        <v>1</v>
      </c>
      <c r="AO132" t="s">
        <v>252</v>
      </c>
      <c r="AP132">
        <v>5500</v>
      </c>
      <c r="AQ132" t="s">
        <v>323</v>
      </c>
      <c r="AR132" t="s">
        <v>324</v>
      </c>
      <c r="AS132" t="s">
        <v>169</v>
      </c>
      <c r="AV132" t="s">
        <v>255</v>
      </c>
      <c r="AW132" t="s">
        <v>325</v>
      </c>
      <c r="AX132" s="2">
        <v>6.5649999999999995</v>
      </c>
      <c r="AY132" t="s">
        <v>33</v>
      </c>
      <c r="AZ132" t="s">
        <v>33</v>
      </c>
      <c r="BA132">
        <v>8</v>
      </c>
      <c r="BB132" s="2">
        <v>6.23</v>
      </c>
      <c r="BC132" s="8">
        <v>1.77</v>
      </c>
      <c r="BD132" t="b">
        <v>1</v>
      </c>
      <c r="BE132" t="s">
        <v>38</v>
      </c>
      <c r="BF132" t="s">
        <v>39</v>
      </c>
      <c r="BG132" t="s">
        <v>257</v>
      </c>
      <c r="BH132" t="s">
        <v>33</v>
      </c>
      <c r="BI132" t="s">
        <v>38</v>
      </c>
      <c r="BJ132" t="b">
        <v>0</v>
      </c>
      <c r="BK132" t="s">
        <v>42</v>
      </c>
      <c r="BL132">
        <v>24</v>
      </c>
      <c r="BM132" t="s">
        <v>258</v>
      </c>
      <c r="BN132" s="5">
        <v>24</v>
      </c>
      <c r="BO132" t="s">
        <v>326</v>
      </c>
      <c r="BP132" t="s">
        <v>252</v>
      </c>
      <c r="BQ132" t="s">
        <v>252</v>
      </c>
      <c r="BR132" s="2">
        <v>1.77</v>
      </c>
      <c r="BS132" s="2">
        <v>0.24797326636180664</v>
      </c>
      <c r="BT132">
        <v>2</v>
      </c>
      <c r="BU132" s="2">
        <v>1.0944494144603996</v>
      </c>
      <c r="BV132" t="s">
        <v>33</v>
      </c>
      <c r="BW132" s="2">
        <v>12.429378531073445</v>
      </c>
      <c r="BX132" t="s">
        <v>33</v>
      </c>
      <c r="BY132" t="s">
        <v>33</v>
      </c>
      <c r="BZ132" t="s">
        <v>33</v>
      </c>
      <c r="CA132" t="s">
        <v>33</v>
      </c>
      <c r="CB132" t="s">
        <v>250</v>
      </c>
      <c r="CC132" t="s">
        <v>327</v>
      </c>
      <c r="CD132">
        <v>2021</v>
      </c>
      <c r="CE132" s="11" t="s">
        <v>328</v>
      </c>
      <c r="CF132" t="s">
        <v>262</v>
      </c>
      <c r="CG132" t="s">
        <v>329</v>
      </c>
    </row>
    <row r="133" spans="1:86">
      <c r="A133" t="s">
        <v>321</v>
      </c>
      <c r="B133" t="s">
        <v>246</v>
      </c>
      <c r="C133" t="s">
        <v>247</v>
      </c>
      <c r="D133" t="s">
        <v>322</v>
      </c>
      <c r="E133" t="s">
        <v>249</v>
      </c>
      <c r="F133" t="s">
        <v>250</v>
      </c>
      <c r="G133">
        <v>4</v>
      </c>
      <c r="H133">
        <v>30</v>
      </c>
      <c r="I133" t="b">
        <v>0</v>
      </c>
      <c r="J133" t="s">
        <v>33</v>
      </c>
      <c r="K133" t="s">
        <v>33</v>
      </c>
      <c r="L133">
        <v>20</v>
      </c>
      <c r="M133" s="7">
        <v>1000</v>
      </c>
      <c r="N133" s="2">
        <v>806.25604403189095</v>
      </c>
      <c r="O133">
        <v>8</v>
      </c>
      <c r="P133" t="s">
        <v>33</v>
      </c>
      <c r="Q133" s="9">
        <v>8.7500000000000002E-4</v>
      </c>
      <c r="R133" t="s">
        <v>251</v>
      </c>
      <c r="S133">
        <v>1</v>
      </c>
      <c r="T133" s="5">
        <v>1</v>
      </c>
      <c r="U133">
        <v>4.7</v>
      </c>
      <c r="V133">
        <v>3.5</v>
      </c>
      <c r="W133" t="s">
        <v>33</v>
      </c>
      <c r="X133" s="9">
        <v>4.5219299257608099E-2</v>
      </c>
      <c r="Y133" s="8">
        <v>41.666666666666664</v>
      </c>
      <c r="Z133" s="2">
        <v>51.679199151552112</v>
      </c>
      <c r="AA133" t="s">
        <v>33</v>
      </c>
      <c r="AB133" s="8">
        <v>0.875</v>
      </c>
      <c r="AC133" t="s">
        <v>33</v>
      </c>
      <c r="AD133" s="7">
        <v>0.875</v>
      </c>
      <c r="AE133" t="s">
        <v>33</v>
      </c>
      <c r="AF133" t="s">
        <v>33</v>
      </c>
      <c r="AG133">
        <v>15.4</v>
      </c>
      <c r="AH133" t="s">
        <v>33</v>
      </c>
      <c r="AI133" t="s">
        <v>33</v>
      </c>
      <c r="AJ133" t="s">
        <v>33</v>
      </c>
      <c r="AK133">
        <v>7</v>
      </c>
      <c r="AL133" t="s">
        <v>33</v>
      </c>
      <c r="AM133" t="s">
        <v>33</v>
      </c>
      <c r="AN133" s="5">
        <v>1</v>
      </c>
      <c r="AO133" t="s">
        <v>252</v>
      </c>
      <c r="AP133">
        <v>5500</v>
      </c>
      <c r="AQ133" t="s">
        <v>323</v>
      </c>
      <c r="AR133" t="s">
        <v>324</v>
      </c>
      <c r="AS133" t="s">
        <v>169</v>
      </c>
      <c r="AV133" t="s">
        <v>255</v>
      </c>
      <c r="AW133" t="s">
        <v>325</v>
      </c>
      <c r="AX133" s="2">
        <v>6.5649999999999995</v>
      </c>
      <c r="AY133" t="s">
        <v>33</v>
      </c>
      <c r="AZ133" t="s">
        <v>33</v>
      </c>
      <c r="BA133">
        <v>8</v>
      </c>
      <c r="BB133" s="2">
        <v>6.33</v>
      </c>
      <c r="BC133" s="8">
        <v>1.67</v>
      </c>
      <c r="BD133" t="b">
        <v>1</v>
      </c>
      <c r="BE133" t="s">
        <v>38</v>
      </c>
      <c r="BF133" t="s">
        <v>39</v>
      </c>
      <c r="BG133" t="s">
        <v>257</v>
      </c>
      <c r="BH133" t="s">
        <v>33</v>
      </c>
      <c r="BI133" t="s">
        <v>38</v>
      </c>
      <c r="BJ133" t="b">
        <v>0</v>
      </c>
      <c r="BK133" t="s">
        <v>42</v>
      </c>
      <c r="BL133">
        <v>24</v>
      </c>
      <c r="BM133" t="s">
        <v>258</v>
      </c>
      <c r="BN133" s="5">
        <v>24</v>
      </c>
      <c r="BO133" t="s">
        <v>326</v>
      </c>
      <c r="BP133" t="s">
        <v>252</v>
      </c>
      <c r="BQ133" t="s">
        <v>252</v>
      </c>
      <c r="BR133" s="2">
        <v>1.67</v>
      </c>
      <c r="BS133" s="2">
        <v>0.22271647114758325</v>
      </c>
      <c r="BT133">
        <v>2</v>
      </c>
      <c r="BU133" s="2">
        <v>0.96480424968887979</v>
      </c>
      <c r="BV133" t="s">
        <v>33</v>
      </c>
      <c r="BW133" s="2">
        <v>9.2215568862275461</v>
      </c>
      <c r="BX133" t="s">
        <v>33</v>
      </c>
      <c r="BY133" t="s">
        <v>33</v>
      </c>
      <c r="BZ133" t="s">
        <v>33</v>
      </c>
      <c r="CA133" t="s">
        <v>33</v>
      </c>
      <c r="CB133" t="s">
        <v>250</v>
      </c>
      <c r="CC133" t="s">
        <v>327</v>
      </c>
      <c r="CD133">
        <v>2021</v>
      </c>
      <c r="CE133" s="11" t="s">
        <v>328</v>
      </c>
      <c r="CF133" t="s">
        <v>262</v>
      </c>
      <c r="CG133" t="s">
        <v>329</v>
      </c>
    </row>
    <row r="134" spans="1:86">
      <c r="A134" t="s">
        <v>321</v>
      </c>
      <c r="B134" t="s">
        <v>246</v>
      </c>
      <c r="C134" t="s">
        <v>247</v>
      </c>
      <c r="D134" t="s">
        <v>322</v>
      </c>
      <c r="E134" t="s">
        <v>249</v>
      </c>
      <c r="F134" t="s">
        <v>250</v>
      </c>
      <c r="G134">
        <v>4</v>
      </c>
      <c r="H134">
        <v>30</v>
      </c>
      <c r="I134" t="b">
        <v>0</v>
      </c>
      <c r="J134" t="s">
        <v>33</v>
      </c>
      <c r="K134" t="s">
        <v>33</v>
      </c>
      <c r="L134">
        <v>20</v>
      </c>
      <c r="M134" s="7">
        <v>1000</v>
      </c>
      <c r="N134" s="2">
        <v>575.8971743084935</v>
      </c>
      <c r="O134">
        <v>8</v>
      </c>
      <c r="P134" t="s">
        <v>33</v>
      </c>
      <c r="Q134" s="9">
        <v>6.249999999999999E-4</v>
      </c>
      <c r="R134" t="s">
        <v>251</v>
      </c>
      <c r="S134">
        <v>1</v>
      </c>
      <c r="T134" s="5">
        <v>1</v>
      </c>
      <c r="U134">
        <v>4.7</v>
      </c>
      <c r="V134">
        <v>3.5</v>
      </c>
      <c r="W134" t="s">
        <v>33</v>
      </c>
      <c r="X134" s="9">
        <v>4.5219299257608099E-2</v>
      </c>
      <c r="Y134" s="8">
        <v>41.666666666666664</v>
      </c>
      <c r="Z134" s="2">
        <v>72.350878812172965</v>
      </c>
      <c r="AA134" t="s">
        <v>33</v>
      </c>
      <c r="AB134" s="8">
        <v>0.625</v>
      </c>
      <c r="AC134" t="s">
        <v>33</v>
      </c>
      <c r="AD134" s="7">
        <v>0.625</v>
      </c>
      <c r="AE134" t="s">
        <v>33</v>
      </c>
      <c r="AF134" t="s">
        <v>33</v>
      </c>
      <c r="AG134">
        <v>10.999999999999998</v>
      </c>
      <c r="AH134" t="s">
        <v>33</v>
      </c>
      <c r="AI134" t="s">
        <v>33</v>
      </c>
      <c r="AJ134" t="s">
        <v>33</v>
      </c>
      <c r="AK134">
        <v>5</v>
      </c>
      <c r="AL134" t="s">
        <v>33</v>
      </c>
      <c r="AM134" t="s">
        <v>33</v>
      </c>
      <c r="AN134" s="5">
        <v>1</v>
      </c>
      <c r="AO134" t="s">
        <v>252</v>
      </c>
      <c r="AP134">
        <v>5500</v>
      </c>
      <c r="AQ134" t="s">
        <v>323</v>
      </c>
      <c r="AR134" t="s">
        <v>324</v>
      </c>
      <c r="AS134" t="s">
        <v>169</v>
      </c>
      <c r="AV134" t="s">
        <v>255</v>
      </c>
      <c r="AW134" t="s">
        <v>325</v>
      </c>
      <c r="AX134" s="2">
        <v>6.5649999999999995</v>
      </c>
      <c r="AY134" t="s">
        <v>33</v>
      </c>
      <c r="AZ134" t="s">
        <v>33</v>
      </c>
      <c r="BA134">
        <v>8</v>
      </c>
      <c r="BB134" s="2">
        <v>6.34</v>
      </c>
      <c r="BC134" s="8">
        <v>1.66</v>
      </c>
      <c r="BD134" t="b">
        <v>1</v>
      </c>
      <c r="BE134" t="s">
        <v>38</v>
      </c>
      <c r="BF134" t="s">
        <v>39</v>
      </c>
      <c r="BG134" t="s">
        <v>257</v>
      </c>
      <c r="BH134" t="s">
        <v>33</v>
      </c>
      <c r="BI134" t="s">
        <v>38</v>
      </c>
      <c r="BJ134" t="b">
        <v>0</v>
      </c>
      <c r="BK134" t="s">
        <v>42</v>
      </c>
      <c r="BL134">
        <v>24</v>
      </c>
      <c r="BM134" t="s">
        <v>258</v>
      </c>
      <c r="BN134" s="5">
        <v>24</v>
      </c>
      <c r="BO134" t="s">
        <v>326</v>
      </c>
      <c r="BP134" t="s">
        <v>252</v>
      </c>
      <c r="BQ134" t="s">
        <v>252</v>
      </c>
      <c r="BR134" s="2">
        <v>1.66</v>
      </c>
      <c r="BS134" s="2">
        <v>0.22010808804005508</v>
      </c>
      <c r="BT134">
        <v>2</v>
      </c>
      <c r="BU134" s="2">
        <v>0.82128459711816992</v>
      </c>
      <c r="BV134" t="s">
        <v>33</v>
      </c>
      <c r="BW134" s="2">
        <v>6.6265060240963845</v>
      </c>
      <c r="BX134" t="s">
        <v>33</v>
      </c>
      <c r="BY134" t="s">
        <v>33</v>
      </c>
      <c r="BZ134" t="s">
        <v>33</v>
      </c>
      <c r="CA134" t="s">
        <v>33</v>
      </c>
      <c r="CB134" t="s">
        <v>250</v>
      </c>
      <c r="CC134" t="s">
        <v>327</v>
      </c>
      <c r="CD134">
        <v>2021</v>
      </c>
      <c r="CE134" s="11" t="s">
        <v>328</v>
      </c>
      <c r="CF134" t="s">
        <v>262</v>
      </c>
      <c r="CG134" t="s">
        <v>329</v>
      </c>
    </row>
    <row r="135" spans="1:86">
      <c r="A135" t="s">
        <v>321</v>
      </c>
      <c r="B135" t="s">
        <v>246</v>
      </c>
      <c r="C135" t="s">
        <v>247</v>
      </c>
      <c r="D135" t="s">
        <v>322</v>
      </c>
      <c r="E135" t="s">
        <v>249</v>
      </c>
      <c r="F135" t="s">
        <v>250</v>
      </c>
      <c r="G135">
        <v>4</v>
      </c>
      <c r="H135">
        <v>30</v>
      </c>
      <c r="I135" t="b">
        <v>0</v>
      </c>
      <c r="J135" t="s">
        <v>33</v>
      </c>
      <c r="K135" t="s">
        <v>33</v>
      </c>
      <c r="L135">
        <v>25</v>
      </c>
      <c r="M135" s="7">
        <v>1000</v>
      </c>
      <c r="N135" s="2">
        <v>575.8971743084935</v>
      </c>
      <c r="O135">
        <v>8</v>
      </c>
      <c r="P135" t="s">
        <v>33</v>
      </c>
      <c r="Q135" s="9">
        <v>6.249999999999999E-4</v>
      </c>
      <c r="R135" t="s">
        <v>251</v>
      </c>
      <c r="S135">
        <v>1</v>
      </c>
      <c r="T135" s="5">
        <v>1</v>
      </c>
      <c r="U135">
        <v>4.7</v>
      </c>
      <c r="V135">
        <v>3.5</v>
      </c>
      <c r="W135" t="s">
        <v>33</v>
      </c>
      <c r="X135" s="9">
        <v>4.5219299257608099E-2</v>
      </c>
      <c r="Y135" s="8">
        <v>41.666666666666664</v>
      </c>
      <c r="Z135" s="2">
        <v>72.350878812172965</v>
      </c>
      <c r="AA135" t="s">
        <v>33</v>
      </c>
      <c r="AB135" s="8">
        <v>0.625</v>
      </c>
      <c r="AC135" t="s">
        <v>33</v>
      </c>
      <c r="AD135" s="7">
        <v>0.625</v>
      </c>
      <c r="AE135" t="s">
        <v>33</v>
      </c>
      <c r="AF135" t="s">
        <v>33</v>
      </c>
      <c r="AG135" s="2">
        <v>17.187499999999996</v>
      </c>
      <c r="AH135" t="s">
        <v>33</v>
      </c>
      <c r="AI135" t="s">
        <v>33</v>
      </c>
      <c r="AJ135" t="s">
        <v>33</v>
      </c>
      <c r="AK135">
        <v>5</v>
      </c>
      <c r="AL135" t="s">
        <v>33</v>
      </c>
      <c r="AM135" t="s">
        <v>33</v>
      </c>
      <c r="AN135" s="5">
        <v>1</v>
      </c>
      <c r="AO135" t="s">
        <v>252</v>
      </c>
      <c r="AP135">
        <v>5500</v>
      </c>
      <c r="AQ135" t="s">
        <v>323</v>
      </c>
      <c r="AR135" t="s">
        <v>324</v>
      </c>
      <c r="AS135" t="s">
        <v>169</v>
      </c>
      <c r="AV135" t="s">
        <v>255</v>
      </c>
      <c r="AW135" t="s">
        <v>325</v>
      </c>
      <c r="AX135" s="2">
        <v>6.5649999999999995</v>
      </c>
      <c r="AY135" t="s">
        <v>33</v>
      </c>
      <c r="AZ135" t="s">
        <v>33</v>
      </c>
      <c r="BA135">
        <v>8</v>
      </c>
      <c r="BB135" s="2">
        <v>6.36</v>
      </c>
      <c r="BC135" s="8">
        <v>1.64</v>
      </c>
      <c r="BD135" t="b">
        <v>1</v>
      </c>
      <c r="BE135" t="s">
        <v>38</v>
      </c>
      <c r="BF135" t="s">
        <v>39</v>
      </c>
      <c r="BG135" t="s">
        <v>257</v>
      </c>
      <c r="BH135" t="s">
        <v>33</v>
      </c>
      <c r="BI135" t="s">
        <v>38</v>
      </c>
      <c r="BJ135" t="b">
        <v>0</v>
      </c>
      <c r="BK135" t="s">
        <v>42</v>
      </c>
      <c r="BL135">
        <v>24</v>
      </c>
      <c r="BM135" t="s">
        <v>258</v>
      </c>
      <c r="BN135" s="5">
        <v>24</v>
      </c>
      <c r="BO135" t="s">
        <v>326</v>
      </c>
      <c r="BP135" t="s">
        <v>252</v>
      </c>
      <c r="BQ135" t="s">
        <v>252</v>
      </c>
      <c r="BR135" s="2">
        <v>1.64</v>
      </c>
      <c r="BS135" s="2">
        <v>0.21484384804769785</v>
      </c>
      <c r="BT135">
        <v>2</v>
      </c>
      <c r="BU135" s="2">
        <v>1.0203688631266399</v>
      </c>
      <c r="BV135" t="s">
        <v>33</v>
      </c>
      <c r="BW135" s="2">
        <v>10.480182926829267</v>
      </c>
      <c r="BX135" t="s">
        <v>33</v>
      </c>
      <c r="BY135" t="s">
        <v>33</v>
      </c>
      <c r="BZ135" t="s">
        <v>33</v>
      </c>
      <c r="CA135" t="s">
        <v>33</v>
      </c>
      <c r="CB135" t="s">
        <v>250</v>
      </c>
      <c r="CC135" t="s">
        <v>327</v>
      </c>
      <c r="CD135">
        <v>2021</v>
      </c>
      <c r="CE135" s="11" t="s">
        <v>328</v>
      </c>
      <c r="CF135" t="s">
        <v>262</v>
      </c>
      <c r="CG135" t="s">
        <v>329</v>
      </c>
    </row>
    <row r="136" spans="1:86">
      <c r="A136" t="s">
        <v>300</v>
      </c>
      <c r="B136" t="s">
        <v>301</v>
      </c>
      <c r="C136" t="s">
        <v>247</v>
      </c>
      <c r="D136" t="s">
        <v>302</v>
      </c>
      <c r="E136" t="s">
        <v>249</v>
      </c>
      <c r="F136" t="s">
        <v>250</v>
      </c>
      <c r="G136">
        <v>20</v>
      </c>
      <c r="H136">
        <v>42.5</v>
      </c>
      <c r="I136" t="b">
        <v>1</v>
      </c>
      <c r="J136" t="s">
        <v>33</v>
      </c>
      <c r="K136" t="s">
        <v>33</v>
      </c>
      <c r="L136">
        <v>20</v>
      </c>
      <c r="M136" s="7">
        <v>47</v>
      </c>
      <c r="N136" s="2">
        <v>46.759259259259245</v>
      </c>
      <c r="O136">
        <v>5</v>
      </c>
      <c r="P136">
        <v>0.43</v>
      </c>
      <c r="Q136" s="9">
        <v>0.43200000000000011</v>
      </c>
      <c r="R136" t="s">
        <v>251</v>
      </c>
      <c r="S136" t="s">
        <v>303</v>
      </c>
      <c r="T136" s="5">
        <v>1</v>
      </c>
      <c r="U136">
        <v>4</v>
      </c>
      <c r="V136" t="s">
        <v>33</v>
      </c>
      <c r="W136">
        <v>0.60000000000000009</v>
      </c>
      <c r="X136" s="10">
        <v>0.60000000000000009</v>
      </c>
      <c r="Y136" s="8">
        <v>1.3888888888888888</v>
      </c>
      <c r="Z136" s="2">
        <v>1.3960396039603959</v>
      </c>
      <c r="AA136" t="s">
        <v>33</v>
      </c>
      <c r="AB136" s="7">
        <v>20.304000000000002</v>
      </c>
      <c r="AC136" s="7">
        <v>20.21</v>
      </c>
      <c r="AD136" s="7">
        <v>20.304000000000002</v>
      </c>
      <c r="AE136">
        <v>136</v>
      </c>
      <c r="AF136" t="s">
        <v>33</v>
      </c>
      <c r="AG136" s="2">
        <v>81.216000000000022</v>
      </c>
      <c r="AH136" s="8" t="s">
        <v>33</v>
      </c>
      <c r="AI136" t="s">
        <v>33</v>
      </c>
      <c r="AJ136" t="s">
        <v>33</v>
      </c>
      <c r="AK136">
        <v>101</v>
      </c>
      <c r="AL136" s="7">
        <v>101.05</v>
      </c>
      <c r="AM136" s="7">
        <v>101.05</v>
      </c>
      <c r="AN136">
        <v>1</v>
      </c>
      <c r="AO136" s="5" t="s">
        <v>252</v>
      </c>
      <c r="AP136">
        <v>2000</v>
      </c>
      <c r="AQ136" t="s">
        <v>304</v>
      </c>
      <c r="AR136" t="s">
        <v>294</v>
      </c>
      <c r="AS136" t="s">
        <v>169</v>
      </c>
      <c r="AV136" t="s">
        <v>295</v>
      </c>
      <c r="AW136" t="s">
        <v>295</v>
      </c>
      <c r="AX136">
        <v>7</v>
      </c>
      <c r="AY136" t="s">
        <v>33</v>
      </c>
      <c r="AZ136" t="s">
        <v>33</v>
      </c>
      <c r="BA136" s="8">
        <v>8.7403626894942441</v>
      </c>
      <c r="BB136" s="2">
        <v>6.4013626894942437</v>
      </c>
      <c r="BC136" s="8">
        <v>2.339</v>
      </c>
      <c r="BD136" t="b">
        <v>1</v>
      </c>
      <c r="BE136" t="s">
        <v>38</v>
      </c>
      <c r="BF136" t="s">
        <v>39</v>
      </c>
      <c r="BG136" t="s">
        <v>336</v>
      </c>
      <c r="BH136" t="s">
        <v>33</v>
      </c>
      <c r="BI136" t="s">
        <v>38</v>
      </c>
      <c r="BJ136" s="2" t="b">
        <v>0</v>
      </c>
      <c r="BK136" t="s">
        <v>42</v>
      </c>
      <c r="BL136">
        <v>24</v>
      </c>
      <c r="BM136" t="s">
        <v>258</v>
      </c>
      <c r="BN136">
        <v>24</v>
      </c>
      <c r="BO136" t="s">
        <v>269</v>
      </c>
      <c r="BP136" t="s">
        <v>252</v>
      </c>
      <c r="BQ136" t="s">
        <v>252</v>
      </c>
      <c r="BR136" s="2">
        <v>2.339</v>
      </c>
      <c r="BS136" s="2">
        <v>0.36903022180915301</v>
      </c>
      <c r="BT136">
        <v>2</v>
      </c>
      <c r="BU136" s="2">
        <v>1.5406113742694389</v>
      </c>
      <c r="BV136" t="s">
        <v>33</v>
      </c>
      <c r="BW136" s="2">
        <v>34.722530996152209</v>
      </c>
      <c r="BX136" t="s">
        <v>33</v>
      </c>
      <c r="BY136" t="s">
        <v>33</v>
      </c>
      <c r="BZ136" t="s">
        <v>33</v>
      </c>
      <c r="CA136" t="s">
        <v>33</v>
      </c>
      <c r="CB136" t="s">
        <v>250</v>
      </c>
      <c r="CC136" t="s">
        <v>306</v>
      </c>
      <c r="CD136">
        <v>2024</v>
      </c>
      <c r="CE136" t="s">
        <v>307</v>
      </c>
      <c r="CF136" t="s">
        <v>262</v>
      </c>
      <c r="CG136" t="s">
        <v>308</v>
      </c>
    </row>
    <row r="137" spans="1:86">
      <c r="A137" t="s">
        <v>316</v>
      </c>
      <c r="B137" t="s">
        <v>246</v>
      </c>
      <c r="C137" t="s">
        <v>247</v>
      </c>
      <c r="D137" t="s">
        <v>248</v>
      </c>
      <c r="E137" t="s">
        <v>249</v>
      </c>
      <c r="F137" t="s">
        <v>250</v>
      </c>
      <c r="G137">
        <v>22</v>
      </c>
      <c r="H137">
        <v>35</v>
      </c>
      <c r="I137" t="b">
        <v>0</v>
      </c>
      <c r="J137" t="s">
        <v>33</v>
      </c>
      <c r="K137" t="s">
        <v>33</v>
      </c>
      <c r="L137">
        <v>10</v>
      </c>
      <c r="M137" s="7">
        <v>1000</v>
      </c>
      <c r="N137" s="2">
        <v>1000.1191061872564</v>
      </c>
      <c r="O137">
        <v>3</v>
      </c>
      <c r="P137" t="s">
        <v>33</v>
      </c>
      <c r="Q137" s="9">
        <v>1.2133333333333333E-2</v>
      </c>
      <c r="R137" t="s">
        <v>251</v>
      </c>
      <c r="S137">
        <v>2</v>
      </c>
      <c r="T137" s="5">
        <v>4</v>
      </c>
      <c r="U137">
        <v>2.92</v>
      </c>
      <c r="V137">
        <v>2.2999999999999998</v>
      </c>
      <c r="W137" t="s">
        <v>33</v>
      </c>
      <c r="X137" s="10">
        <v>1.2131888350367701E-2</v>
      </c>
      <c r="Y137" s="8">
        <v>1</v>
      </c>
      <c r="Z137" s="2">
        <v>0.99988090799733798</v>
      </c>
      <c r="AA137" t="s">
        <v>33</v>
      </c>
      <c r="AB137" s="8">
        <v>12.131888350367701</v>
      </c>
      <c r="AC137" t="s">
        <v>33</v>
      </c>
      <c r="AD137" s="7">
        <v>48.527553401470804</v>
      </c>
      <c r="AE137" t="s">
        <v>33</v>
      </c>
      <c r="AF137" t="s">
        <v>33</v>
      </c>
      <c r="AG137" s="2">
        <v>29.119999999999997</v>
      </c>
      <c r="AH137" s="8" t="s">
        <v>33</v>
      </c>
      <c r="AI137" t="s">
        <v>33</v>
      </c>
      <c r="AJ137" t="s">
        <v>33</v>
      </c>
      <c r="AK137">
        <v>145.6</v>
      </c>
      <c r="AL137" t="s">
        <v>33</v>
      </c>
      <c r="AM137" t="s">
        <v>33</v>
      </c>
      <c r="AN137" s="5">
        <v>1</v>
      </c>
      <c r="AO137" t="s">
        <v>252</v>
      </c>
      <c r="AP137">
        <v>2000</v>
      </c>
      <c r="AQ137" t="s">
        <v>293</v>
      </c>
      <c r="AR137" t="s">
        <v>294</v>
      </c>
      <c r="AS137" t="s">
        <v>169</v>
      </c>
      <c r="AV137" t="s">
        <v>295</v>
      </c>
      <c r="AW137" t="s">
        <v>295</v>
      </c>
      <c r="AX137" t="s">
        <v>33</v>
      </c>
      <c r="AY137" t="s">
        <v>33</v>
      </c>
      <c r="AZ137" t="s">
        <v>33</v>
      </c>
      <c r="BA137" s="2">
        <v>7</v>
      </c>
      <c r="BB137" s="2">
        <v>6.4580000000000002</v>
      </c>
      <c r="BC137" s="8">
        <v>0.54200000000000004</v>
      </c>
      <c r="BD137" t="b">
        <v>1</v>
      </c>
      <c r="BE137" t="s">
        <v>38</v>
      </c>
      <c r="BF137" t="s">
        <v>39</v>
      </c>
      <c r="BG137" t="s">
        <v>317</v>
      </c>
      <c r="BH137" t="s">
        <v>40</v>
      </c>
      <c r="BI137" t="s">
        <v>38</v>
      </c>
      <c r="BJ137" t="b">
        <v>0</v>
      </c>
      <c r="BK137" t="s">
        <v>42</v>
      </c>
      <c r="BL137">
        <v>12</v>
      </c>
      <c r="BM137" t="s">
        <v>258</v>
      </c>
      <c r="BN137" s="5">
        <v>24</v>
      </c>
      <c r="BO137" t="s">
        <v>296</v>
      </c>
      <c r="BP137" t="s">
        <v>252</v>
      </c>
      <c r="BQ137" t="s">
        <v>252</v>
      </c>
      <c r="BR137" s="2">
        <v>0.54200000000000004</v>
      </c>
      <c r="BS137" s="2">
        <v>-0.26600071346161303</v>
      </c>
      <c r="BT137">
        <v>2</v>
      </c>
      <c r="BU137" s="2">
        <v>1.7301920841026126</v>
      </c>
      <c r="BV137" t="s">
        <v>33</v>
      </c>
      <c r="BW137" s="2">
        <v>53.726937269372684</v>
      </c>
      <c r="BX137" t="s">
        <v>33</v>
      </c>
      <c r="BY137" t="s">
        <v>33</v>
      </c>
      <c r="BZ137" t="s">
        <v>33</v>
      </c>
      <c r="CA137" t="s">
        <v>33</v>
      </c>
      <c r="CB137" t="s">
        <v>250</v>
      </c>
      <c r="CC137" t="s">
        <v>318</v>
      </c>
      <c r="CD137">
        <v>2002</v>
      </c>
      <c r="CE137" t="s">
        <v>319</v>
      </c>
      <c r="CF137" t="s">
        <v>262</v>
      </c>
      <c r="CG137" t="s">
        <v>33</v>
      </c>
      <c r="CH137" t="s">
        <v>33</v>
      </c>
    </row>
    <row r="138" spans="1:86">
      <c r="A138" t="s">
        <v>292</v>
      </c>
      <c r="B138" t="s">
        <v>246</v>
      </c>
      <c r="C138" t="s">
        <v>247</v>
      </c>
      <c r="D138" t="s">
        <v>248</v>
      </c>
      <c r="E138" t="s">
        <v>249</v>
      </c>
      <c r="F138" t="s">
        <v>250</v>
      </c>
      <c r="G138">
        <v>22</v>
      </c>
      <c r="H138">
        <v>35</v>
      </c>
      <c r="I138" t="b">
        <v>0</v>
      </c>
      <c r="J138" t="s">
        <v>33</v>
      </c>
      <c r="K138" t="s">
        <v>33</v>
      </c>
      <c r="L138">
        <v>15</v>
      </c>
      <c r="M138" s="7">
        <v>1000</v>
      </c>
      <c r="N138" s="2">
        <v>1000.1191061872564</v>
      </c>
      <c r="O138">
        <v>3</v>
      </c>
      <c r="P138" t="s">
        <v>33</v>
      </c>
      <c r="Q138" s="9">
        <v>1.2133333333333333E-2</v>
      </c>
      <c r="R138" t="s">
        <v>251</v>
      </c>
      <c r="S138">
        <v>2</v>
      </c>
      <c r="T138" s="5">
        <v>4</v>
      </c>
      <c r="U138">
        <v>2.92</v>
      </c>
      <c r="V138">
        <v>2.2999999999999998</v>
      </c>
      <c r="W138" t="s">
        <v>33</v>
      </c>
      <c r="X138" s="9">
        <v>1.2131888350367701E-2</v>
      </c>
      <c r="Y138">
        <v>1</v>
      </c>
      <c r="Z138" s="2">
        <v>0.99988090799733798</v>
      </c>
      <c r="AA138">
        <v>12</v>
      </c>
      <c r="AB138" s="8">
        <v>12.133333333333333</v>
      </c>
      <c r="AC138" t="s">
        <v>33</v>
      </c>
      <c r="AD138" s="7">
        <v>48.533333333333331</v>
      </c>
      <c r="AE138" t="s">
        <v>33</v>
      </c>
      <c r="AF138" t="s">
        <v>33</v>
      </c>
      <c r="AG138" s="2">
        <v>65.52</v>
      </c>
      <c r="AH138">
        <v>64.8</v>
      </c>
      <c r="AI138" t="s">
        <v>33</v>
      </c>
      <c r="AJ138" t="s">
        <v>33</v>
      </c>
      <c r="AK138">
        <v>145.6</v>
      </c>
      <c r="AL138" t="s">
        <v>33</v>
      </c>
      <c r="AM138" t="s">
        <v>33</v>
      </c>
      <c r="AN138" s="5">
        <v>1</v>
      </c>
      <c r="AO138" t="s">
        <v>252</v>
      </c>
      <c r="AP138">
        <v>2000</v>
      </c>
      <c r="AQ138" t="s">
        <v>293</v>
      </c>
      <c r="AR138" t="s">
        <v>294</v>
      </c>
      <c r="AS138" t="s">
        <v>169</v>
      </c>
      <c r="AV138" t="s">
        <v>295</v>
      </c>
      <c r="AW138" t="s">
        <v>295</v>
      </c>
      <c r="AX138" t="s">
        <v>33</v>
      </c>
      <c r="AY138" t="s">
        <v>33</v>
      </c>
      <c r="AZ138" t="s">
        <v>33</v>
      </c>
      <c r="BA138" s="8">
        <v>8.3010299956639813</v>
      </c>
      <c r="BB138" s="2">
        <v>6.5010299956639814</v>
      </c>
      <c r="BC138" s="8">
        <v>1.8</v>
      </c>
      <c r="BD138" t="b">
        <v>1</v>
      </c>
      <c r="BE138" t="s">
        <v>38</v>
      </c>
      <c r="BF138" t="s">
        <v>39</v>
      </c>
      <c r="BH138" t="s">
        <v>40</v>
      </c>
      <c r="BI138" t="s">
        <v>38</v>
      </c>
      <c r="BJ138" t="b">
        <v>0</v>
      </c>
      <c r="BK138" t="s">
        <v>42</v>
      </c>
      <c r="BL138" t="s">
        <v>33</v>
      </c>
      <c r="BM138" t="s">
        <v>33</v>
      </c>
      <c r="BN138" s="5">
        <v>48</v>
      </c>
      <c r="BO138" t="s">
        <v>296</v>
      </c>
      <c r="BP138" t="s">
        <v>252</v>
      </c>
      <c r="BQ138" t="s">
        <v>252</v>
      </c>
      <c r="BR138" s="2">
        <v>1.8</v>
      </c>
      <c r="BS138" s="2">
        <v>0.25527250510330607</v>
      </c>
      <c r="BT138">
        <v>2</v>
      </c>
      <c r="BU138" s="2">
        <v>1.5611013836490559</v>
      </c>
      <c r="BV138" t="s">
        <v>33</v>
      </c>
      <c r="BW138" s="2">
        <v>36.4</v>
      </c>
      <c r="BX138" t="s">
        <v>33</v>
      </c>
      <c r="BY138" t="s">
        <v>33</v>
      </c>
      <c r="BZ138" t="s">
        <v>33</v>
      </c>
      <c r="CA138" t="s">
        <v>33</v>
      </c>
      <c r="CB138" t="s">
        <v>250</v>
      </c>
      <c r="CC138" t="s">
        <v>297</v>
      </c>
      <c r="CD138">
        <v>2001</v>
      </c>
      <c r="CE138" s="11" t="s">
        <v>298</v>
      </c>
      <c r="CF138" t="s">
        <v>262</v>
      </c>
      <c r="CG138" t="s">
        <v>33</v>
      </c>
      <c r="CH138" t="s">
        <v>33</v>
      </c>
    </row>
    <row r="139" spans="1:86">
      <c r="A139" t="s">
        <v>300</v>
      </c>
      <c r="B139" t="s">
        <v>301</v>
      </c>
      <c r="C139" t="s">
        <v>247</v>
      </c>
      <c r="D139" t="s">
        <v>302</v>
      </c>
      <c r="E139" t="s">
        <v>249</v>
      </c>
      <c r="F139" t="s">
        <v>250</v>
      </c>
      <c r="G139">
        <v>20</v>
      </c>
      <c r="H139">
        <v>41</v>
      </c>
      <c r="I139" t="b">
        <v>1</v>
      </c>
      <c r="J139" t="s">
        <v>33</v>
      </c>
      <c r="K139" t="s">
        <v>33</v>
      </c>
      <c r="L139">
        <v>20</v>
      </c>
      <c r="M139" s="7">
        <v>30</v>
      </c>
      <c r="N139" s="2">
        <v>29.861111111111104</v>
      </c>
      <c r="O139">
        <v>5</v>
      </c>
      <c r="P139">
        <v>0.43</v>
      </c>
      <c r="Q139" s="9">
        <v>0.43200000000000011</v>
      </c>
      <c r="R139" t="s">
        <v>251</v>
      </c>
      <c r="S139" t="s">
        <v>303</v>
      </c>
      <c r="T139" s="5">
        <v>1</v>
      </c>
      <c r="U139">
        <v>4</v>
      </c>
      <c r="V139" t="s">
        <v>33</v>
      </c>
      <c r="W139">
        <v>0.60000000000000009</v>
      </c>
      <c r="X139" s="10">
        <v>0.60000000000000009</v>
      </c>
      <c r="Y139" s="8">
        <v>1.3888888888888888</v>
      </c>
      <c r="Z139" s="2">
        <v>1.3953488372093026</v>
      </c>
      <c r="AA139" t="s">
        <v>33</v>
      </c>
      <c r="AB139" s="7">
        <v>12.960000000000003</v>
      </c>
      <c r="AC139" s="7">
        <v>12.9</v>
      </c>
      <c r="AD139" s="7">
        <v>12.960000000000003</v>
      </c>
      <c r="AE139">
        <v>88</v>
      </c>
      <c r="AF139" t="s">
        <v>33</v>
      </c>
      <c r="AG139" s="2">
        <v>51.840000000000011</v>
      </c>
      <c r="AH139" s="8" t="s">
        <v>33</v>
      </c>
      <c r="AI139" t="s">
        <v>33</v>
      </c>
      <c r="AJ139" t="s">
        <v>33</v>
      </c>
      <c r="AK139">
        <v>64.5</v>
      </c>
      <c r="AL139" s="7">
        <v>64.5</v>
      </c>
      <c r="AM139" s="7">
        <v>64.5</v>
      </c>
      <c r="AN139">
        <v>1</v>
      </c>
      <c r="AO139" s="5" t="s">
        <v>252</v>
      </c>
      <c r="AP139">
        <v>2000</v>
      </c>
      <c r="AQ139" t="s">
        <v>304</v>
      </c>
      <c r="AR139" t="s">
        <v>294</v>
      </c>
      <c r="AS139" t="s">
        <v>169</v>
      </c>
      <c r="AV139" t="s">
        <v>295</v>
      </c>
      <c r="AW139" t="s">
        <v>295</v>
      </c>
      <c r="AX139">
        <v>7</v>
      </c>
      <c r="AY139" t="s">
        <v>33</v>
      </c>
      <c r="AZ139" t="s">
        <v>33</v>
      </c>
      <c r="BA139" s="8">
        <v>8.7403626894942441</v>
      </c>
      <c r="BB139" s="2">
        <v>6.5483626894942439</v>
      </c>
      <c r="BC139" s="8">
        <v>2.1920000000000002</v>
      </c>
      <c r="BD139" t="b">
        <v>1</v>
      </c>
      <c r="BE139" t="s">
        <v>38</v>
      </c>
      <c r="BF139" t="s">
        <v>39</v>
      </c>
      <c r="BG139" t="s">
        <v>337</v>
      </c>
      <c r="BH139" t="s">
        <v>33</v>
      </c>
      <c r="BI139" t="s">
        <v>38</v>
      </c>
      <c r="BJ139" s="2" t="b">
        <v>0</v>
      </c>
      <c r="BK139" t="s">
        <v>42</v>
      </c>
      <c r="BL139">
        <v>24</v>
      </c>
      <c r="BM139" t="s">
        <v>258</v>
      </c>
      <c r="BN139">
        <v>24</v>
      </c>
      <c r="BO139" t="s">
        <v>269</v>
      </c>
      <c r="BP139" t="s">
        <v>252</v>
      </c>
      <c r="BQ139" t="s">
        <v>252</v>
      </c>
      <c r="BR139" s="2">
        <v>2.1920000000000002</v>
      </c>
      <c r="BS139" s="2">
        <v>0.34084054981233158</v>
      </c>
      <c r="BT139">
        <v>2</v>
      </c>
      <c r="BU139" s="2">
        <v>1.3738244430502053</v>
      </c>
      <c r="BV139" t="s">
        <v>33</v>
      </c>
      <c r="BW139" s="2">
        <v>23.649635036496353</v>
      </c>
      <c r="BX139" t="s">
        <v>33</v>
      </c>
      <c r="BY139" t="s">
        <v>33</v>
      </c>
      <c r="BZ139" t="s">
        <v>33</v>
      </c>
      <c r="CA139" t="s">
        <v>33</v>
      </c>
      <c r="CB139" t="s">
        <v>250</v>
      </c>
      <c r="CC139" t="s">
        <v>306</v>
      </c>
      <c r="CD139">
        <v>2024</v>
      </c>
      <c r="CE139" t="s">
        <v>307</v>
      </c>
      <c r="CF139" t="s">
        <v>262</v>
      </c>
      <c r="CG139" t="s">
        <v>308</v>
      </c>
    </row>
    <row r="140" spans="1:86">
      <c r="A140" t="s">
        <v>300</v>
      </c>
      <c r="B140" t="s">
        <v>301</v>
      </c>
      <c r="C140" t="s">
        <v>247</v>
      </c>
      <c r="D140" t="s">
        <v>302</v>
      </c>
      <c r="E140" t="s">
        <v>249</v>
      </c>
      <c r="F140" t="s">
        <v>250</v>
      </c>
      <c r="G140">
        <v>20</v>
      </c>
      <c r="H140">
        <v>42.5</v>
      </c>
      <c r="I140" t="b">
        <v>1</v>
      </c>
      <c r="J140" t="s">
        <v>33</v>
      </c>
      <c r="K140" t="s">
        <v>33</v>
      </c>
      <c r="L140">
        <v>20</v>
      </c>
      <c r="M140" s="7">
        <v>47</v>
      </c>
      <c r="N140" s="2">
        <v>46.759259259259245</v>
      </c>
      <c r="O140">
        <v>5</v>
      </c>
      <c r="P140">
        <v>0.43</v>
      </c>
      <c r="Q140" s="9">
        <v>0.43200000000000011</v>
      </c>
      <c r="R140" t="s">
        <v>251</v>
      </c>
      <c r="S140" t="s">
        <v>303</v>
      </c>
      <c r="T140" s="5">
        <v>1</v>
      </c>
      <c r="U140">
        <v>4</v>
      </c>
      <c r="V140" t="s">
        <v>33</v>
      </c>
      <c r="W140">
        <v>0.60000000000000009</v>
      </c>
      <c r="X140" s="10">
        <v>0.60000000000000009</v>
      </c>
      <c r="Y140" s="8">
        <v>1.3888888888888888</v>
      </c>
      <c r="Z140" s="2">
        <v>1.3960396039603959</v>
      </c>
      <c r="AA140" t="s">
        <v>33</v>
      </c>
      <c r="AB140" s="7">
        <v>20.304000000000002</v>
      </c>
      <c r="AC140" s="7">
        <v>20.21</v>
      </c>
      <c r="AD140" s="7">
        <v>20.304000000000002</v>
      </c>
      <c r="AE140">
        <v>136</v>
      </c>
      <c r="AF140" t="s">
        <v>33</v>
      </c>
      <c r="AG140" s="2">
        <v>81.216000000000022</v>
      </c>
      <c r="AH140" s="8" t="s">
        <v>33</v>
      </c>
      <c r="AI140" t="s">
        <v>33</v>
      </c>
      <c r="AJ140" t="s">
        <v>33</v>
      </c>
      <c r="AK140">
        <v>101</v>
      </c>
      <c r="AL140" s="7">
        <v>101.05</v>
      </c>
      <c r="AM140" s="7">
        <v>101.05</v>
      </c>
      <c r="AN140">
        <v>1</v>
      </c>
      <c r="AO140" s="5" t="s">
        <v>252</v>
      </c>
      <c r="AP140">
        <v>2000</v>
      </c>
      <c r="AQ140" t="s">
        <v>304</v>
      </c>
      <c r="AR140" t="s">
        <v>294</v>
      </c>
      <c r="AS140" t="s">
        <v>169</v>
      </c>
      <c r="AV140" t="s">
        <v>295</v>
      </c>
      <c r="AW140" t="s">
        <v>295</v>
      </c>
      <c r="AX140">
        <v>7</v>
      </c>
      <c r="AY140" t="s">
        <v>33</v>
      </c>
      <c r="AZ140" t="s">
        <v>33</v>
      </c>
      <c r="BA140" s="8">
        <v>8.7403626894942441</v>
      </c>
      <c r="BB140" s="2">
        <v>6.5483626894942439</v>
      </c>
      <c r="BC140" s="8">
        <v>2.1920000000000002</v>
      </c>
      <c r="BD140" t="b">
        <v>1</v>
      </c>
      <c r="BE140" t="s">
        <v>38</v>
      </c>
      <c r="BF140" t="s">
        <v>39</v>
      </c>
      <c r="BG140" t="s">
        <v>340</v>
      </c>
      <c r="BH140" t="s">
        <v>33</v>
      </c>
      <c r="BI140" t="s">
        <v>38</v>
      </c>
      <c r="BJ140" s="2" t="b">
        <v>0</v>
      </c>
      <c r="BK140" t="s">
        <v>42</v>
      </c>
      <c r="BL140">
        <v>24</v>
      </c>
      <c r="BM140" t="s">
        <v>258</v>
      </c>
      <c r="BN140">
        <v>24</v>
      </c>
      <c r="BO140" t="s">
        <v>269</v>
      </c>
      <c r="BP140" t="s">
        <v>252</v>
      </c>
      <c r="BQ140" t="s">
        <v>252</v>
      </c>
      <c r="BR140" s="2">
        <v>2.1920000000000002</v>
      </c>
      <c r="BS140" s="2">
        <v>0.34084054981233158</v>
      </c>
      <c r="BT140">
        <v>2</v>
      </c>
      <c r="BU140" s="2">
        <v>1.5688010462662605</v>
      </c>
      <c r="BV140" t="s">
        <v>33</v>
      </c>
      <c r="BW140" s="2">
        <v>37.051094890510953</v>
      </c>
      <c r="BX140" t="s">
        <v>33</v>
      </c>
      <c r="BY140" t="s">
        <v>33</v>
      </c>
      <c r="BZ140" t="s">
        <v>33</v>
      </c>
      <c r="CA140" t="s">
        <v>33</v>
      </c>
      <c r="CB140" t="s">
        <v>250</v>
      </c>
      <c r="CC140" t="s">
        <v>306</v>
      </c>
      <c r="CD140">
        <v>2024</v>
      </c>
      <c r="CE140" t="s">
        <v>307</v>
      </c>
      <c r="CF140" t="s">
        <v>262</v>
      </c>
      <c r="CG140" t="s">
        <v>308</v>
      </c>
    </row>
    <row r="141" spans="1:86">
      <c r="A141" t="s">
        <v>332</v>
      </c>
      <c r="B141" t="s">
        <v>301</v>
      </c>
      <c r="C141" t="s">
        <v>247</v>
      </c>
      <c r="D141" t="s">
        <v>33</v>
      </c>
      <c r="E141" t="s">
        <v>249</v>
      </c>
      <c r="F141" t="s">
        <v>250</v>
      </c>
      <c r="G141">
        <v>20</v>
      </c>
      <c r="H141">
        <v>39.1</v>
      </c>
      <c r="I141" t="b">
        <v>1</v>
      </c>
      <c r="J141" t="s">
        <v>33</v>
      </c>
      <c r="K141" t="s">
        <v>33</v>
      </c>
      <c r="L141">
        <v>25</v>
      </c>
      <c r="M141" s="7">
        <v>52</v>
      </c>
      <c r="N141" s="2">
        <v>19.988242210464435</v>
      </c>
      <c r="O141">
        <v>3</v>
      </c>
      <c r="P141" t="s">
        <v>33</v>
      </c>
      <c r="Q141" s="9">
        <v>0.30512820512820515</v>
      </c>
      <c r="R141" t="s">
        <v>251</v>
      </c>
      <c r="S141" t="s">
        <v>303</v>
      </c>
      <c r="T141" s="5">
        <v>1</v>
      </c>
      <c r="U141">
        <v>4.5</v>
      </c>
      <c r="V141" t="s">
        <v>33</v>
      </c>
      <c r="W141" t="s">
        <v>33</v>
      </c>
      <c r="X141">
        <v>0.66149999999999998</v>
      </c>
      <c r="Y141" s="8">
        <v>0.83333333333333337</v>
      </c>
      <c r="Z141" s="2">
        <v>2.1679411764705878</v>
      </c>
      <c r="AA141" t="s">
        <v>33</v>
      </c>
      <c r="AB141" s="8">
        <v>15.866666666666667</v>
      </c>
      <c r="AC141" t="s">
        <v>33</v>
      </c>
      <c r="AD141" s="7">
        <v>15.866666666666667</v>
      </c>
      <c r="AE141" t="s">
        <v>33</v>
      </c>
      <c r="AF141" t="s">
        <v>33</v>
      </c>
      <c r="AG141" s="2">
        <v>80.325000000000003</v>
      </c>
      <c r="AH141" t="s">
        <v>33</v>
      </c>
      <c r="AI141" t="s">
        <v>33</v>
      </c>
      <c r="AJ141" t="s">
        <v>33</v>
      </c>
      <c r="AK141">
        <v>47.6</v>
      </c>
      <c r="AL141" t="s">
        <v>33</v>
      </c>
      <c r="AM141" t="s">
        <v>33</v>
      </c>
      <c r="AN141" s="5">
        <v>1</v>
      </c>
      <c r="AO141" t="s">
        <v>252</v>
      </c>
      <c r="AP141" s="5">
        <v>2700</v>
      </c>
      <c r="AQ141" t="s">
        <v>333</v>
      </c>
      <c r="AR141" t="s">
        <v>265</v>
      </c>
      <c r="AS141" t="s">
        <v>169</v>
      </c>
      <c r="AT141" t="s">
        <v>165</v>
      </c>
      <c r="AU141" t="s">
        <v>170</v>
      </c>
      <c r="AV141" t="s">
        <v>266</v>
      </c>
      <c r="AW141" t="s">
        <v>267</v>
      </c>
      <c r="AX141">
        <v>3.5</v>
      </c>
      <c r="AY141" t="s">
        <v>33</v>
      </c>
      <c r="AZ141" t="s">
        <v>33</v>
      </c>
      <c r="BA141" s="8">
        <v>8</v>
      </c>
      <c r="BB141" s="2">
        <v>6.61</v>
      </c>
      <c r="BC141" s="8">
        <v>1.39</v>
      </c>
      <c r="BD141" t="b">
        <v>1</v>
      </c>
      <c r="BE141" t="s">
        <v>38</v>
      </c>
      <c r="BF141" t="s">
        <v>39</v>
      </c>
      <c r="BH141" t="s">
        <v>40</v>
      </c>
      <c r="BI141" t="s">
        <v>38</v>
      </c>
      <c r="BJ141" t="b">
        <v>0</v>
      </c>
      <c r="BK141" t="s">
        <v>42</v>
      </c>
      <c r="BL141">
        <v>12</v>
      </c>
      <c r="BM141" t="s">
        <v>258</v>
      </c>
      <c r="BN141" s="5">
        <v>48</v>
      </c>
      <c r="BO141" t="s">
        <v>296</v>
      </c>
      <c r="BP141" t="s">
        <v>252</v>
      </c>
      <c r="BQ141" t="s">
        <v>252</v>
      </c>
      <c r="BR141" s="2">
        <v>1.39</v>
      </c>
      <c r="BS141" s="2">
        <v>0.14301480025409505</v>
      </c>
      <c r="BT141">
        <v>2</v>
      </c>
      <c r="BU141" s="2">
        <v>1.7618359339694607</v>
      </c>
      <c r="BV141" t="s">
        <v>33</v>
      </c>
      <c r="BW141" s="2">
        <v>57.787769784172667</v>
      </c>
      <c r="BX141" t="s">
        <v>33</v>
      </c>
      <c r="BY141" t="s">
        <v>33</v>
      </c>
      <c r="BZ141" t="s">
        <v>33</v>
      </c>
      <c r="CA141" t="s">
        <v>33</v>
      </c>
      <c r="CB141" t="s">
        <v>250</v>
      </c>
      <c r="CC141" t="s">
        <v>334</v>
      </c>
      <c r="CD141">
        <v>2011</v>
      </c>
      <c r="CE141" s="11" t="s">
        <v>335</v>
      </c>
      <c r="CF141" t="s">
        <v>262</v>
      </c>
      <c r="CG141" t="s">
        <v>33</v>
      </c>
      <c r="CH141" t="s">
        <v>33</v>
      </c>
    </row>
    <row r="142" spans="1:86">
      <c r="A142" t="s">
        <v>353</v>
      </c>
      <c r="B142" t="s">
        <v>301</v>
      </c>
      <c r="C142" t="s">
        <v>247</v>
      </c>
      <c r="D142" t="s">
        <v>354</v>
      </c>
      <c r="E142" t="s">
        <v>249</v>
      </c>
      <c r="F142" t="s">
        <v>250</v>
      </c>
      <c r="G142">
        <v>15</v>
      </c>
      <c r="H142">
        <v>35</v>
      </c>
      <c r="I142" t="b">
        <v>0</v>
      </c>
      <c r="J142" t="s">
        <v>33</v>
      </c>
      <c r="K142" t="s">
        <v>33</v>
      </c>
      <c r="L142">
        <v>20</v>
      </c>
      <c r="M142" s="7">
        <v>1000</v>
      </c>
      <c r="N142" s="2">
        <v>999.99999999999989</v>
      </c>
      <c r="O142">
        <v>20</v>
      </c>
      <c r="P142">
        <v>0.04</v>
      </c>
      <c r="Q142" s="9">
        <v>3.95840674352314E-2</v>
      </c>
      <c r="R142" t="s">
        <v>251</v>
      </c>
      <c r="S142" t="s">
        <v>355</v>
      </c>
      <c r="T142" s="5">
        <v>1</v>
      </c>
      <c r="U142">
        <v>2.8</v>
      </c>
      <c r="V142">
        <v>3</v>
      </c>
      <c r="W142">
        <v>0.02</v>
      </c>
      <c r="X142" s="10">
        <v>1.97920337176157E-2</v>
      </c>
      <c r="Y142">
        <v>0.5</v>
      </c>
      <c r="Z142" s="2">
        <v>0.5</v>
      </c>
      <c r="AA142" t="s">
        <v>33</v>
      </c>
      <c r="AB142" s="7">
        <v>39.584067435231397</v>
      </c>
      <c r="AC142" s="7">
        <v>40</v>
      </c>
      <c r="AD142" s="7">
        <v>39.584067435231397</v>
      </c>
      <c r="AE142" t="s">
        <v>33</v>
      </c>
      <c r="AF142" t="s">
        <v>33</v>
      </c>
      <c r="AG142" s="2">
        <v>57.001057106733214</v>
      </c>
      <c r="AH142" s="2" t="s">
        <v>33</v>
      </c>
      <c r="AI142" t="s">
        <v>33</v>
      </c>
      <c r="AJ142" t="s">
        <v>33</v>
      </c>
      <c r="AK142" s="7">
        <v>791.68134870462791</v>
      </c>
      <c r="AL142" s="7">
        <v>800</v>
      </c>
      <c r="AM142" s="7">
        <v>800</v>
      </c>
      <c r="AN142" s="5">
        <v>1</v>
      </c>
      <c r="AO142" t="s">
        <v>252</v>
      </c>
      <c r="AP142" s="5">
        <v>180</v>
      </c>
      <c r="AQ142" t="s">
        <v>343</v>
      </c>
      <c r="AR142" t="s">
        <v>294</v>
      </c>
      <c r="AS142" t="s">
        <v>169</v>
      </c>
      <c r="AV142" t="s">
        <v>295</v>
      </c>
      <c r="AW142" t="s">
        <v>295</v>
      </c>
      <c r="AX142" t="s">
        <v>33</v>
      </c>
      <c r="AY142" t="s">
        <v>33</v>
      </c>
      <c r="AZ142" t="s">
        <v>33</v>
      </c>
      <c r="BA142" s="8">
        <v>9</v>
      </c>
      <c r="BB142" s="2">
        <v>6.694</v>
      </c>
      <c r="BC142" s="8">
        <v>2.306</v>
      </c>
      <c r="BD142" t="b">
        <v>1</v>
      </c>
      <c r="BE142" t="s">
        <v>38</v>
      </c>
      <c r="BF142" t="s">
        <v>39</v>
      </c>
      <c r="BH142" t="s">
        <v>33</v>
      </c>
      <c r="BI142" t="s">
        <v>38</v>
      </c>
      <c r="BJ142" t="b">
        <v>0</v>
      </c>
      <c r="BK142" t="s">
        <v>42</v>
      </c>
      <c r="BL142" t="s">
        <v>33</v>
      </c>
      <c r="BM142" t="s">
        <v>356</v>
      </c>
      <c r="BN142" s="5">
        <v>24</v>
      </c>
      <c r="BO142" t="s">
        <v>296</v>
      </c>
      <c r="BP142" t="s">
        <v>252</v>
      </c>
      <c r="BQ142" t="s">
        <v>252</v>
      </c>
      <c r="BR142" s="2">
        <v>2.306</v>
      </c>
      <c r="BS142" s="2">
        <v>0.36285930295868024</v>
      </c>
      <c r="BT142">
        <v>2</v>
      </c>
      <c r="BU142" s="2">
        <v>1.3930236069482662</v>
      </c>
      <c r="BV142" t="s">
        <v>33</v>
      </c>
      <c r="BW142" s="2">
        <v>24.718585041948486</v>
      </c>
      <c r="BX142" t="s">
        <v>33</v>
      </c>
      <c r="BY142" t="s">
        <v>33</v>
      </c>
      <c r="BZ142" t="s">
        <v>33</v>
      </c>
      <c r="CA142" t="s">
        <v>33</v>
      </c>
      <c r="CB142" t="s">
        <v>250</v>
      </c>
      <c r="CC142" t="s">
        <v>357</v>
      </c>
      <c r="CD142" s="5">
        <v>2017</v>
      </c>
      <c r="CE142" t="s">
        <v>358</v>
      </c>
      <c r="CF142" t="s">
        <v>262</v>
      </c>
      <c r="CG142" t="s">
        <v>359</v>
      </c>
      <c r="CH142" t="s">
        <v>360</v>
      </c>
    </row>
    <row r="143" spans="1:86">
      <c r="A143" t="s">
        <v>332</v>
      </c>
      <c r="B143" t="s">
        <v>301</v>
      </c>
      <c r="C143" t="s">
        <v>247</v>
      </c>
      <c r="D143" t="s">
        <v>33</v>
      </c>
      <c r="E143" t="s">
        <v>249</v>
      </c>
      <c r="F143" t="s">
        <v>250</v>
      </c>
      <c r="G143">
        <v>20</v>
      </c>
      <c r="H143">
        <v>39.65</v>
      </c>
      <c r="I143" t="b">
        <v>1</v>
      </c>
      <c r="J143" t="s">
        <v>33</v>
      </c>
      <c r="K143" t="s">
        <v>33</v>
      </c>
      <c r="L143">
        <v>20</v>
      </c>
      <c r="M143" s="7">
        <v>52</v>
      </c>
      <c r="N143" s="2">
        <v>31.955992273452591</v>
      </c>
      <c r="O143">
        <v>3</v>
      </c>
      <c r="P143" t="s">
        <v>33</v>
      </c>
      <c r="Q143" s="9">
        <v>0.48782051282051286</v>
      </c>
      <c r="R143" t="s">
        <v>251</v>
      </c>
      <c r="S143" t="s">
        <v>303</v>
      </c>
      <c r="T143" s="5">
        <v>1</v>
      </c>
      <c r="U143">
        <v>4.5</v>
      </c>
      <c r="V143" t="s">
        <v>33</v>
      </c>
      <c r="W143" t="s">
        <v>33</v>
      </c>
      <c r="X143">
        <v>0.66149999999999998</v>
      </c>
      <c r="Y143" s="8">
        <v>0.83333333333333337</v>
      </c>
      <c r="Z143" s="2">
        <v>1.3560315374507226</v>
      </c>
      <c r="AA143" t="s">
        <v>33</v>
      </c>
      <c r="AB143" s="8">
        <v>25.366666666666667</v>
      </c>
      <c r="AC143" t="s">
        <v>33</v>
      </c>
      <c r="AD143" s="7">
        <v>25.366666666666667</v>
      </c>
      <c r="AE143" t="s">
        <v>33</v>
      </c>
      <c r="AF143" t="s">
        <v>33</v>
      </c>
      <c r="AG143" s="2">
        <v>82.188000000000002</v>
      </c>
      <c r="AH143" t="s">
        <v>33</v>
      </c>
      <c r="AI143" t="s">
        <v>33</v>
      </c>
      <c r="AJ143" t="s">
        <v>33</v>
      </c>
      <c r="AK143">
        <v>76.099999999999994</v>
      </c>
      <c r="AL143" t="s">
        <v>33</v>
      </c>
      <c r="AM143" t="s">
        <v>33</v>
      </c>
      <c r="AN143" s="5">
        <v>1</v>
      </c>
      <c r="AO143" t="s">
        <v>252</v>
      </c>
      <c r="AP143" s="5">
        <v>2700</v>
      </c>
      <c r="AQ143" t="s">
        <v>333</v>
      </c>
      <c r="AR143" t="s">
        <v>265</v>
      </c>
      <c r="AS143" t="s">
        <v>169</v>
      </c>
      <c r="AT143" t="s">
        <v>165</v>
      </c>
      <c r="AU143" t="s">
        <v>170</v>
      </c>
      <c r="AV143" t="s">
        <v>266</v>
      </c>
      <c r="AW143" t="s">
        <v>267</v>
      </c>
      <c r="AX143">
        <v>3.5</v>
      </c>
      <c r="AY143" t="s">
        <v>33</v>
      </c>
      <c r="AZ143" t="s">
        <v>33</v>
      </c>
      <c r="BA143" s="8">
        <v>8</v>
      </c>
      <c r="BB143" s="2">
        <v>6.74</v>
      </c>
      <c r="BC143" s="8">
        <v>1.26</v>
      </c>
      <c r="BD143" t="b">
        <v>1</v>
      </c>
      <c r="BE143" t="s">
        <v>38</v>
      </c>
      <c r="BF143" t="s">
        <v>39</v>
      </c>
      <c r="BH143" t="s">
        <v>40</v>
      </c>
      <c r="BI143" t="s">
        <v>38</v>
      </c>
      <c r="BJ143" t="b">
        <v>0</v>
      </c>
      <c r="BK143" t="s">
        <v>42</v>
      </c>
      <c r="BL143">
        <v>12</v>
      </c>
      <c r="BM143" t="s">
        <v>258</v>
      </c>
      <c r="BN143" s="5">
        <v>48</v>
      </c>
      <c r="BO143" t="s">
        <v>296</v>
      </c>
      <c r="BP143" t="s">
        <v>252</v>
      </c>
      <c r="BQ143" t="s">
        <v>252</v>
      </c>
      <c r="BR143" s="2">
        <v>1.26</v>
      </c>
      <c r="BS143" s="2">
        <v>0.10037054511756291</v>
      </c>
      <c r="BT143">
        <v>2</v>
      </c>
      <c r="BU143" s="2">
        <v>1.8144378671399597</v>
      </c>
      <c r="BV143" t="s">
        <v>33</v>
      </c>
      <c r="BW143" s="2">
        <v>65.228571428571428</v>
      </c>
      <c r="BX143" t="s">
        <v>33</v>
      </c>
      <c r="BY143" t="s">
        <v>33</v>
      </c>
      <c r="BZ143" t="s">
        <v>33</v>
      </c>
      <c r="CA143" t="s">
        <v>33</v>
      </c>
      <c r="CB143" t="s">
        <v>250</v>
      </c>
      <c r="CC143" t="s">
        <v>334</v>
      </c>
      <c r="CD143">
        <v>2011</v>
      </c>
      <c r="CE143" s="11" t="s">
        <v>335</v>
      </c>
      <c r="CF143" t="s">
        <v>262</v>
      </c>
      <c r="CG143" t="s">
        <v>33</v>
      </c>
      <c r="CH143" t="s">
        <v>33</v>
      </c>
    </row>
    <row r="144" spans="1:86">
      <c r="A144" t="s">
        <v>300</v>
      </c>
      <c r="B144" t="s">
        <v>301</v>
      </c>
      <c r="C144" t="s">
        <v>247</v>
      </c>
      <c r="D144" t="s">
        <v>302</v>
      </c>
      <c r="E144" t="s">
        <v>249</v>
      </c>
      <c r="F144" t="s">
        <v>250</v>
      </c>
      <c r="G144">
        <v>20</v>
      </c>
      <c r="H144">
        <v>41</v>
      </c>
      <c r="I144" t="b">
        <v>1</v>
      </c>
      <c r="J144" t="s">
        <v>33</v>
      </c>
      <c r="K144" t="s">
        <v>33</v>
      </c>
      <c r="L144">
        <v>20</v>
      </c>
      <c r="M144" s="7">
        <v>30</v>
      </c>
      <c r="N144" s="2">
        <v>29.861111111111104</v>
      </c>
      <c r="O144">
        <v>5</v>
      </c>
      <c r="P144">
        <v>0.43</v>
      </c>
      <c r="Q144" s="9">
        <v>0.43200000000000011</v>
      </c>
      <c r="R144" t="s">
        <v>251</v>
      </c>
      <c r="S144" t="s">
        <v>303</v>
      </c>
      <c r="T144" s="5">
        <v>1</v>
      </c>
      <c r="U144">
        <v>4</v>
      </c>
      <c r="V144" t="s">
        <v>33</v>
      </c>
      <c r="W144">
        <v>0.60000000000000009</v>
      </c>
      <c r="X144" s="10">
        <v>0.60000000000000009</v>
      </c>
      <c r="Y144" s="8">
        <v>1.3888888888888888</v>
      </c>
      <c r="Z144" s="2">
        <v>1.3953488372093026</v>
      </c>
      <c r="AA144" t="s">
        <v>33</v>
      </c>
      <c r="AB144" s="7">
        <v>12.960000000000003</v>
      </c>
      <c r="AC144" s="7">
        <v>12.9</v>
      </c>
      <c r="AD144" s="7">
        <v>12.960000000000003</v>
      </c>
      <c r="AE144">
        <v>88</v>
      </c>
      <c r="AF144" t="s">
        <v>33</v>
      </c>
      <c r="AG144" s="2">
        <v>51.840000000000011</v>
      </c>
      <c r="AH144" s="8" t="s">
        <v>33</v>
      </c>
      <c r="AI144" t="s">
        <v>33</v>
      </c>
      <c r="AJ144" t="s">
        <v>33</v>
      </c>
      <c r="AK144">
        <v>64.5</v>
      </c>
      <c r="AL144" s="7">
        <v>64.5</v>
      </c>
      <c r="AM144" s="7">
        <v>64.5</v>
      </c>
      <c r="AN144">
        <v>1</v>
      </c>
      <c r="AO144" s="5" t="s">
        <v>252</v>
      </c>
      <c r="AP144">
        <v>2000</v>
      </c>
      <c r="AQ144" t="s">
        <v>304</v>
      </c>
      <c r="AR144" t="s">
        <v>294</v>
      </c>
      <c r="AS144" t="s">
        <v>169</v>
      </c>
      <c r="AV144" t="s">
        <v>295</v>
      </c>
      <c r="AW144" t="s">
        <v>295</v>
      </c>
      <c r="AX144">
        <v>7</v>
      </c>
      <c r="AY144" t="s">
        <v>33</v>
      </c>
      <c r="AZ144" t="s">
        <v>33</v>
      </c>
      <c r="BA144" s="8">
        <v>8.7403626894942441</v>
      </c>
      <c r="BB144" s="2">
        <v>6.8873626894942443</v>
      </c>
      <c r="BC144" s="8">
        <v>1.853</v>
      </c>
      <c r="BD144" t="b">
        <v>1</v>
      </c>
      <c r="BE144" t="s">
        <v>38</v>
      </c>
      <c r="BF144" t="s">
        <v>39</v>
      </c>
      <c r="BG144" t="s">
        <v>336</v>
      </c>
      <c r="BH144" t="s">
        <v>33</v>
      </c>
      <c r="BI144" t="s">
        <v>38</v>
      </c>
      <c r="BJ144" s="2" t="b">
        <v>0</v>
      </c>
      <c r="BK144" t="s">
        <v>42</v>
      </c>
      <c r="BL144">
        <v>24</v>
      </c>
      <c r="BM144" t="s">
        <v>258</v>
      </c>
      <c r="BN144">
        <v>24</v>
      </c>
      <c r="BO144" t="s">
        <v>269</v>
      </c>
      <c r="BP144" t="s">
        <v>252</v>
      </c>
      <c r="BQ144" t="s">
        <v>252</v>
      </c>
      <c r="BR144" s="2">
        <v>1.853</v>
      </c>
      <c r="BS144" s="2">
        <v>0.26787541931889758</v>
      </c>
      <c r="BT144">
        <v>2</v>
      </c>
      <c r="BU144" s="2">
        <v>1.4467895735436396</v>
      </c>
      <c r="BV144" t="s">
        <v>33</v>
      </c>
      <c r="BW144" s="2">
        <v>27.976254722072323</v>
      </c>
      <c r="BX144" t="s">
        <v>33</v>
      </c>
      <c r="BY144" t="s">
        <v>33</v>
      </c>
      <c r="BZ144" t="s">
        <v>33</v>
      </c>
      <c r="CA144" t="s">
        <v>33</v>
      </c>
      <c r="CB144" t="s">
        <v>250</v>
      </c>
      <c r="CC144" t="s">
        <v>306</v>
      </c>
      <c r="CD144">
        <v>2024</v>
      </c>
      <c r="CE144" t="s">
        <v>307</v>
      </c>
      <c r="CF144" t="s">
        <v>262</v>
      </c>
      <c r="CG144" t="s">
        <v>308</v>
      </c>
    </row>
    <row r="145" spans="1:86">
      <c r="A145" t="s">
        <v>300</v>
      </c>
      <c r="B145" t="s">
        <v>301</v>
      </c>
      <c r="C145" t="s">
        <v>247</v>
      </c>
      <c r="D145" t="s">
        <v>302</v>
      </c>
      <c r="E145" t="s">
        <v>249</v>
      </c>
      <c r="F145" t="s">
        <v>250</v>
      </c>
      <c r="G145">
        <v>20</v>
      </c>
      <c r="H145">
        <v>41</v>
      </c>
      <c r="I145" t="b">
        <v>1</v>
      </c>
      <c r="J145" t="s">
        <v>33</v>
      </c>
      <c r="K145" t="s">
        <v>33</v>
      </c>
      <c r="L145">
        <v>20</v>
      </c>
      <c r="M145" s="7">
        <v>30</v>
      </c>
      <c r="N145" s="2">
        <v>29.861111111111104</v>
      </c>
      <c r="O145">
        <v>5</v>
      </c>
      <c r="P145">
        <v>0.43</v>
      </c>
      <c r="Q145" s="9">
        <v>0.43200000000000011</v>
      </c>
      <c r="R145" t="s">
        <v>251</v>
      </c>
      <c r="S145" t="s">
        <v>303</v>
      </c>
      <c r="T145" s="5">
        <v>1</v>
      </c>
      <c r="U145">
        <v>4</v>
      </c>
      <c r="V145" t="s">
        <v>33</v>
      </c>
      <c r="W145">
        <v>0.60000000000000009</v>
      </c>
      <c r="X145" s="10">
        <v>0.60000000000000009</v>
      </c>
      <c r="Y145" s="8">
        <v>1.3888888888888888</v>
      </c>
      <c r="Z145" s="2">
        <v>1.3953488372093026</v>
      </c>
      <c r="AA145" t="s">
        <v>33</v>
      </c>
      <c r="AB145" s="7">
        <v>12.960000000000003</v>
      </c>
      <c r="AC145" s="7">
        <v>12.9</v>
      </c>
      <c r="AD145" s="7">
        <v>12.960000000000003</v>
      </c>
      <c r="AE145">
        <v>88</v>
      </c>
      <c r="AF145" t="s">
        <v>33</v>
      </c>
      <c r="AG145" s="2">
        <v>51.840000000000011</v>
      </c>
      <c r="AH145" s="8" t="s">
        <v>33</v>
      </c>
      <c r="AI145" t="s">
        <v>33</v>
      </c>
      <c r="AJ145" t="s">
        <v>33</v>
      </c>
      <c r="AK145">
        <v>64.5</v>
      </c>
      <c r="AL145" s="7">
        <v>64.5</v>
      </c>
      <c r="AM145" s="7">
        <v>64.5</v>
      </c>
      <c r="AN145">
        <v>1</v>
      </c>
      <c r="AO145" s="5" t="s">
        <v>252</v>
      </c>
      <c r="AP145">
        <v>2000</v>
      </c>
      <c r="AQ145" t="s">
        <v>304</v>
      </c>
      <c r="AR145" t="s">
        <v>294</v>
      </c>
      <c r="AS145" t="s">
        <v>169</v>
      </c>
      <c r="AV145" t="s">
        <v>295</v>
      </c>
      <c r="AW145" t="s">
        <v>295</v>
      </c>
      <c r="AX145">
        <v>7</v>
      </c>
      <c r="AY145" t="s">
        <v>33</v>
      </c>
      <c r="AZ145" t="s">
        <v>33</v>
      </c>
      <c r="BA145" s="8">
        <v>8.7403626894942441</v>
      </c>
      <c r="BB145" s="2">
        <v>6.9093626894942446</v>
      </c>
      <c r="BC145" s="8">
        <v>1.831</v>
      </c>
      <c r="BD145" t="b">
        <v>1</v>
      </c>
      <c r="BE145" t="s">
        <v>38</v>
      </c>
      <c r="BF145" t="s">
        <v>39</v>
      </c>
      <c r="BG145" t="s">
        <v>340</v>
      </c>
      <c r="BH145" t="s">
        <v>33</v>
      </c>
      <c r="BI145" t="s">
        <v>38</v>
      </c>
      <c r="BJ145" s="2" t="b">
        <v>0</v>
      </c>
      <c r="BK145" t="s">
        <v>42</v>
      </c>
      <c r="BL145">
        <v>24</v>
      </c>
      <c r="BM145" t="s">
        <v>258</v>
      </c>
      <c r="BN145">
        <v>24</v>
      </c>
      <c r="BO145" t="s">
        <v>269</v>
      </c>
      <c r="BP145" t="s">
        <v>252</v>
      </c>
      <c r="BQ145" t="s">
        <v>252</v>
      </c>
      <c r="BR145" s="2">
        <v>1.831</v>
      </c>
      <c r="BS145" s="2">
        <v>0.26268834430169646</v>
      </c>
      <c r="BT145">
        <v>2</v>
      </c>
      <c r="BU145" s="2">
        <v>1.4519766485608405</v>
      </c>
      <c r="BV145" t="s">
        <v>33</v>
      </c>
      <c r="BW145" s="2">
        <v>28.312397596941569</v>
      </c>
      <c r="BX145" t="s">
        <v>33</v>
      </c>
      <c r="BY145" t="s">
        <v>33</v>
      </c>
      <c r="BZ145" t="s">
        <v>33</v>
      </c>
      <c r="CA145" t="s">
        <v>33</v>
      </c>
      <c r="CB145" t="s">
        <v>250</v>
      </c>
      <c r="CC145" t="s">
        <v>306</v>
      </c>
      <c r="CD145">
        <v>2024</v>
      </c>
      <c r="CE145" t="s">
        <v>307</v>
      </c>
      <c r="CF145" t="s">
        <v>262</v>
      </c>
      <c r="CG145" t="s">
        <v>308</v>
      </c>
    </row>
    <row r="146" spans="1:86">
      <c r="A146" t="s">
        <v>366</v>
      </c>
      <c r="B146" t="s">
        <v>301</v>
      </c>
      <c r="C146" t="s">
        <v>247</v>
      </c>
      <c r="D146" t="s">
        <v>354</v>
      </c>
      <c r="E146" t="s">
        <v>249</v>
      </c>
      <c r="F146" t="s">
        <v>250</v>
      </c>
      <c r="G146">
        <v>20</v>
      </c>
      <c r="H146" t="s">
        <v>33</v>
      </c>
      <c r="I146" t="b">
        <v>0</v>
      </c>
      <c r="J146" t="s">
        <v>33</v>
      </c>
      <c r="K146" t="s">
        <v>33</v>
      </c>
      <c r="L146">
        <v>25</v>
      </c>
      <c r="M146" s="7">
        <v>1000</v>
      </c>
      <c r="N146" s="2">
        <v>999.99999999999989</v>
      </c>
      <c r="O146">
        <v>40</v>
      </c>
      <c r="P146">
        <v>0.04</v>
      </c>
      <c r="Q146" s="9">
        <v>3.95840674352314E-2</v>
      </c>
      <c r="R146" t="s">
        <v>251</v>
      </c>
      <c r="S146" t="s">
        <v>355</v>
      </c>
      <c r="T146" s="5">
        <v>1</v>
      </c>
      <c r="U146">
        <v>2.8</v>
      </c>
      <c r="V146">
        <v>3</v>
      </c>
      <c r="W146">
        <v>0.02</v>
      </c>
      <c r="X146" s="10">
        <v>1.97920337176157E-2</v>
      </c>
      <c r="Y146">
        <v>0.5</v>
      </c>
      <c r="Z146" s="2">
        <v>0.5</v>
      </c>
      <c r="AA146" t="s">
        <v>33</v>
      </c>
      <c r="AB146" s="7">
        <v>39.584067435231397</v>
      </c>
      <c r="AC146" s="7">
        <v>40</v>
      </c>
      <c r="AD146" s="7">
        <v>39.584067435231397</v>
      </c>
      <c r="AE146" t="s">
        <v>33</v>
      </c>
      <c r="AF146" t="s">
        <v>33</v>
      </c>
      <c r="AG146" s="2">
        <v>98.960168588078503</v>
      </c>
      <c r="AH146" s="2" t="s">
        <v>33</v>
      </c>
      <c r="AI146" t="s">
        <v>33</v>
      </c>
      <c r="AJ146" t="s">
        <v>33</v>
      </c>
      <c r="AK146" s="7">
        <v>1583.3626974092558</v>
      </c>
      <c r="AL146" s="7">
        <v>1600</v>
      </c>
      <c r="AM146" s="7">
        <v>1600</v>
      </c>
      <c r="AN146" s="5">
        <v>1</v>
      </c>
      <c r="AO146" t="s">
        <v>252</v>
      </c>
      <c r="AP146" s="5">
        <v>100</v>
      </c>
      <c r="AQ146" t="s">
        <v>343</v>
      </c>
      <c r="AR146" s="2" t="s">
        <v>294</v>
      </c>
      <c r="AS146" t="s">
        <v>169</v>
      </c>
      <c r="AT146" s="2"/>
      <c r="AU146" s="2"/>
      <c r="AV146" t="s">
        <v>295</v>
      </c>
      <c r="AW146" t="s">
        <v>295</v>
      </c>
      <c r="AX146" t="s">
        <v>33</v>
      </c>
      <c r="AY146" t="s">
        <v>33</v>
      </c>
      <c r="AZ146" t="s">
        <v>33</v>
      </c>
      <c r="BA146" s="8">
        <v>8</v>
      </c>
      <c r="BB146" s="2">
        <v>6.9320000000000004</v>
      </c>
      <c r="BC146" s="8">
        <v>1.0680000000000001</v>
      </c>
      <c r="BD146" t="b">
        <v>1</v>
      </c>
      <c r="BE146" t="s">
        <v>38</v>
      </c>
      <c r="BF146" t="s">
        <v>39</v>
      </c>
      <c r="BG146" t="s">
        <v>257</v>
      </c>
      <c r="BH146" t="s">
        <v>33</v>
      </c>
      <c r="BI146" t="s">
        <v>38</v>
      </c>
      <c r="BJ146" s="2" t="b">
        <v>0</v>
      </c>
      <c r="BK146" t="s">
        <v>42</v>
      </c>
      <c r="BL146" t="s">
        <v>33</v>
      </c>
      <c r="BM146" t="s">
        <v>258</v>
      </c>
      <c r="BN146" s="5">
        <v>48</v>
      </c>
      <c r="BO146" t="s">
        <v>259</v>
      </c>
      <c r="BP146" t="s">
        <v>252</v>
      </c>
      <c r="BQ146" t="s">
        <v>252</v>
      </c>
      <c r="BR146" s="2">
        <v>1.0680000000000001</v>
      </c>
      <c r="BS146" s="2">
        <v>2.8571252692537637E-2</v>
      </c>
      <c r="BT146">
        <v>2</v>
      </c>
      <c r="BU146" s="2">
        <v>1.9668891737911969</v>
      </c>
      <c r="BV146" t="s">
        <v>33</v>
      </c>
      <c r="BW146" s="2">
        <v>92.659333883968628</v>
      </c>
      <c r="BX146" t="s">
        <v>33</v>
      </c>
      <c r="BY146" t="s">
        <v>33</v>
      </c>
      <c r="BZ146" t="s">
        <v>33</v>
      </c>
      <c r="CA146" t="s">
        <v>33</v>
      </c>
      <c r="CB146" t="s">
        <v>250</v>
      </c>
      <c r="CC146" t="s">
        <v>367</v>
      </c>
      <c r="CD146" s="5">
        <v>2018</v>
      </c>
      <c r="CE146" t="s">
        <v>368</v>
      </c>
      <c r="CF146" t="s">
        <v>262</v>
      </c>
      <c r="CG146" t="s">
        <v>369</v>
      </c>
      <c r="CH146" t="s">
        <v>33</v>
      </c>
    </row>
    <row r="147" spans="1:86">
      <c r="A147" t="s">
        <v>332</v>
      </c>
      <c r="B147" t="s">
        <v>301</v>
      </c>
      <c r="C147" t="s">
        <v>247</v>
      </c>
      <c r="D147" t="s">
        <v>33</v>
      </c>
      <c r="E147" t="s">
        <v>249</v>
      </c>
      <c r="F147" t="s">
        <v>250</v>
      </c>
      <c r="G147">
        <v>20</v>
      </c>
      <c r="H147">
        <v>29.4</v>
      </c>
      <c r="I147" t="b">
        <v>1</v>
      </c>
      <c r="J147" t="s">
        <v>33</v>
      </c>
      <c r="K147" t="s">
        <v>33</v>
      </c>
      <c r="L147">
        <v>30</v>
      </c>
      <c r="M147" s="7">
        <v>52</v>
      </c>
      <c r="N147" s="2">
        <v>7.2646342487612339</v>
      </c>
      <c r="O147">
        <v>3</v>
      </c>
      <c r="P147" t="s">
        <v>33</v>
      </c>
      <c r="Q147" s="9">
        <v>0.11089743589743591</v>
      </c>
      <c r="R147" t="s">
        <v>251</v>
      </c>
      <c r="S147" t="s">
        <v>303</v>
      </c>
      <c r="T147" s="5">
        <v>1</v>
      </c>
      <c r="U147">
        <v>4.5</v>
      </c>
      <c r="V147" t="s">
        <v>33</v>
      </c>
      <c r="W147" t="s">
        <v>33</v>
      </c>
      <c r="X147">
        <v>0.66149999999999998</v>
      </c>
      <c r="Y147" s="8">
        <v>0.83333333333333337</v>
      </c>
      <c r="Z147" s="2">
        <v>5.9649710982658952</v>
      </c>
      <c r="AA147" t="s">
        <v>33</v>
      </c>
      <c r="AB147" s="8">
        <v>5.7666666666666666</v>
      </c>
      <c r="AC147" t="s">
        <v>33</v>
      </c>
      <c r="AD147" s="7">
        <v>5.7666666666666666</v>
      </c>
      <c r="AE147" t="s">
        <v>33</v>
      </c>
      <c r="AF147" t="s">
        <v>33</v>
      </c>
      <c r="AG147" s="2">
        <v>42.039000000000001</v>
      </c>
      <c r="AH147" t="s">
        <v>33</v>
      </c>
      <c r="AI147" t="s">
        <v>33</v>
      </c>
      <c r="AJ147" t="s">
        <v>33</v>
      </c>
      <c r="AK147">
        <v>17.3</v>
      </c>
      <c r="AL147" t="s">
        <v>33</v>
      </c>
      <c r="AM147" t="s">
        <v>33</v>
      </c>
      <c r="AN147" s="5">
        <v>1</v>
      </c>
      <c r="AO147" t="s">
        <v>252</v>
      </c>
      <c r="AP147" s="5">
        <v>2700</v>
      </c>
      <c r="AQ147" t="s">
        <v>333</v>
      </c>
      <c r="AR147" t="s">
        <v>265</v>
      </c>
      <c r="AS147" t="s">
        <v>169</v>
      </c>
      <c r="AT147" t="s">
        <v>165</v>
      </c>
      <c r="AU147" t="s">
        <v>170</v>
      </c>
      <c r="AV147" t="s">
        <v>266</v>
      </c>
      <c r="AW147" t="s">
        <v>267</v>
      </c>
      <c r="AX147">
        <v>3.5</v>
      </c>
      <c r="AY147" t="s">
        <v>33</v>
      </c>
      <c r="AZ147" t="s">
        <v>33</v>
      </c>
      <c r="BA147" s="8">
        <v>8</v>
      </c>
      <c r="BB147" s="2">
        <v>7.12</v>
      </c>
      <c r="BC147" s="8">
        <v>0.88</v>
      </c>
      <c r="BD147" t="b">
        <v>1</v>
      </c>
      <c r="BE147" t="s">
        <v>38</v>
      </c>
      <c r="BF147" t="s">
        <v>39</v>
      </c>
      <c r="BH147" t="s">
        <v>40</v>
      </c>
      <c r="BI147" t="s">
        <v>38</v>
      </c>
      <c r="BJ147" t="b">
        <v>0</v>
      </c>
      <c r="BK147" t="s">
        <v>42</v>
      </c>
      <c r="BL147">
        <v>12</v>
      </c>
      <c r="BM147" t="s">
        <v>258</v>
      </c>
      <c r="BN147" s="5">
        <v>48</v>
      </c>
      <c r="BO147" t="s">
        <v>296</v>
      </c>
      <c r="BP147" t="s">
        <v>252</v>
      </c>
      <c r="BQ147" t="s">
        <v>252</v>
      </c>
      <c r="BR147" s="2">
        <v>0.88</v>
      </c>
      <c r="BS147" s="2">
        <v>-5.551732784983137E-2</v>
      </c>
      <c r="BT147">
        <v>2</v>
      </c>
      <c r="BU147" s="2">
        <v>1.6791697045769389</v>
      </c>
      <c r="BV147" t="s">
        <v>33</v>
      </c>
      <c r="BW147" s="2">
        <v>47.771590909090911</v>
      </c>
      <c r="BX147" t="s">
        <v>33</v>
      </c>
      <c r="BY147" t="s">
        <v>33</v>
      </c>
      <c r="BZ147" t="s">
        <v>33</v>
      </c>
      <c r="CA147" t="s">
        <v>33</v>
      </c>
      <c r="CB147" t="s">
        <v>250</v>
      </c>
      <c r="CC147" t="s">
        <v>334</v>
      </c>
      <c r="CD147">
        <v>2011</v>
      </c>
      <c r="CE147" s="11" t="s">
        <v>335</v>
      </c>
      <c r="CF147" t="s">
        <v>262</v>
      </c>
      <c r="CG147" t="s">
        <v>33</v>
      </c>
      <c r="CH147" t="s">
        <v>33</v>
      </c>
    </row>
    <row r="148" spans="1:86">
      <c r="A148" t="s">
        <v>332</v>
      </c>
      <c r="B148" t="s">
        <v>301</v>
      </c>
      <c r="C148" t="s">
        <v>247</v>
      </c>
      <c r="D148" t="s">
        <v>33</v>
      </c>
      <c r="E148" t="s">
        <v>249</v>
      </c>
      <c r="F148" t="s">
        <v>250</v>
      </c>
      <c r="G148">
        <v>20</v>
      </c>
      <c r="H148">
        <v>29.1</v>
      </c>
      <c r="I148" t="b">
        <v>1</v>
      </c>
      <c r="J148" t="s">
        <v>33</v>
      </c>
      <c r="K148" t="s">
        <v>33</v>
      </c>
      <c r="L148">
        <v>25</v>
      </c>
      <c r="M148" s="7">
        <v>52</v>
      </c>
      <c r="N148" s="2">
        <v>9.9941211052322174</v>
      </c>
      <c r="O148">
        <v>3</v>
      </c>
      <c r="P148" t="s">
        <v>33</v>
      </c>
      <c r="Q148" s="9">
        <v>0.15256410256410258</v>
      </c>
      <c r="R148" t="s">
        <v>251</v>
      </c>
      <c r="S148" t="s">
        <v>303</v>
      </c>
      <c r="T148" s="5">
        <v>1</v>
      </c>
      <c r="U148">
        <v>4.5</v>
      </c>
      <c r="V148" t="s">
        <v>33</v>
      </c>
      <c r="W148" t="s">
        <v>33</v>
      </c>
      <c r="X148">
        <v>0.66149999999999998</v>
      </c>
      <c r="Y148" s="8">
        <v>0.83333333333333337</v>
      </c>
      <c r="Z148" s="2">
        <v>4.3358823529411756</v>
      </c>
      <c r="AA148" t="s">
        <v>33</v>
      </c>
      <c r="AB148" s="8">
        <v>7.9333333333333336</v>
      </c>
      <c r="AC148" t="s">
        <v>33</v>
      </c>
      <c r="AD148" s="7">
        <v>7.9333333333333336</v>
      </c>
      <c r="AE148" t="s">
        <v>33</v>
      </c>
      <c r="AF148" t="s">
        <v>33</v>
      </c>
      <c r="AG148" s="2">
        <v>40.162500000000001</v>
      </c>
      <c r="AH148" t="s">
        <v>33</v>
      </c>
      <c r="AI148" t="s">
        <v>33</v>
      </c>
      <c r="AJ148" t="s">
        <v>33</v>
      </c>
      <c r="AK148">
        <v>23.8</v>
      </c>
      <c r="AL148" t="s">
        <v>33</v>
      </c>
      <c r="AM148" t="s">
        <v>33</v>
      </c>
      <c r="AN148" s="5">
        <v>1</v>
      </c>
      <c r="AO148" t="s">
        <v>252</v>
      </c>
      <c r="AP148" s="5">
        <v>2700</v>
      </c>
      <c r="AQ148" t="s">
        <v>333</v>
      </c>
      <c r="AR148" t="s">
        <v>265</v>
      </c>
      <c r="AS148" t="s">
        <v>169</v>
      </c>
      <c r="AT148" t="s">
        <v>165</v>
      </c>
      <c r="AU148" t="s">
        <v>170</v>
      </c>
      <c r="AV148" t="s">
        <v>266</v>
      </c>
      <c r="AW148" t="s">
        <v>267</v>
      </c>
      <c r="AX148">
        <v>3.5</v>
      </c>
      <c r="AY148" t="s">
        <v>33</v>
      </c>
      <c r="AZ148" t="s">
        <v>33</v>
      </c>
      <c r="BA148" s="8">
        <v>8</v>
      </c>
      <c r="BB148" s="2">
        <v>7.3100000000000005</v>
      </c>
      <c r="BC148" s="8">
        <v>0.69</v>
      </c>
      <c r="BD148" t="b">
        <v>1</v>
      </c>
      <c r="BE148" t="s">
        <v>38</v>
      </c>
      <c r="BF148" t="s">
        <v>39</v>
      </c>
      <c r="BH148" t="s">
        <v>40</v>
      </c>
      <c r="BI148" t="s">
        <v>38</v>
      </c>
      <c r="BJ148" t="b">
        <v>0</v>
      </c>
      <c r="BK148" t="s">
        <v>42</v>
      </c>
      <c r="BL148">
        <v>12</v>
      </c>
      <c r="BM148" t="s">
        <v>258</v>
      </c>
      <c r="BN148" s="5">
        <v>48</v>
      </c>
      <c r="BO148" t="s">
        <v>296</v>
      </c>
      <c r="BP148" t="s">
        <v>252</v>
      </c>
      <c r="BQ148" t="s">
        <v>252</v>
      </c>
      <c r="BR148" s="2">
        <v>0.69</v>
      </c>
      <c r="BS148" s="2">
        <v>-0.16115090926274472</v>
      </c>
      <c r="BT148">
        <v>2</v>
      </c>
      <c r="BU148" s="2">
        <v>1.7649716478223192</v>
      </c>
      <c r="BV148" t="s">
        <v>33</v>
      </c>
      <c r="BW148" s="2">
        <v>58.206521739130444</v>
      </c>
      <c r="BX148" t="s">
        <v>33</v>
      </c>
      <c r="BY148" t="s">
        <v>33</v>
      </c>
      <c r="BZ148" t="s">
        <v>33</v>
      </c>
      <c r="CA148" t="s">
        <v>33</v>
      </c>
      <c r="CB148" t="s">
        <v>250</v>
      </c>
      <c r="CC148" t="s">
        <v>334</v>
      </c>
      <c r="CD148">
        <v>2011</v>
      </c>
      <c r="CE148" s="11" t="s">
        <v>335</v>
      </c>
      <c r="CF148" t="s">
        <v>262</v>
      </c>
      <c r="CG148" t="s">
        <v>33</v>
      </c>
      <c r="CH148" t="s">
        <v>33</v>
      </c>
    </row>
    <row r="149" spans="1:86">
      <c r="A149" t="s">
        <v>332</v>
      </c>
      <c r="B149" t="s">
        <v>301</v>
      </c>
      <c r="C149" t="s">
        <v>247</v>
      </c>
      <c r="D149" t="s">
        <v>33</v>
      </c>
      <c r="E149" t="s">
        <v>249</v>
      </c>
      <c r="F149" t="s">
        <v>250</v>
      </c>
      <c r="G149">
        <v>20</v>
      </c>
      <c r="H149">
        <v>29.15</v>
      </c>
      <c r="I149" t="b">
        <v>1</v>
      </c>
      <c r="J149" t="s">
        <v>33</v>
      </c>
      <c r="K149" t="s">
        <v>33</v>
      </c>
      <c r="L149">
        <v>20</v>
      </c>
      <c r="M149" s="7">
        <v>52</v>
      </c>
      <c r="N149" s="2">
        <v>16.502897455278408</v>
      </c>
      <c r="O149">
        <v>3</v>
      </c>
      <c r="P149" t="s">
        <v>33</v>
      </c>
      <c r="Q149" s="9">
        <v>0.25192307692307692</v>
      </c>
      <c r="R149" t="s">
        <v>251</v>
      </c>
      <c r="S149" t="s">
        <v>303</v>
      </c>
      <c r="T149" s="5">
        <v>1</v>
      </c>
      <c r="U149">
        <v>4.5</v>
      </c>
      <c r="V149" t="s">
        <v>33</v>
      </c>
      <c r="W149" t="s">
        <v>33</v>
      </c>
      <c r="X149">
        <v>0.66149999999999998</v>
      </c>
      <c r="Y149" s="8">
        <v>0.83333333333333337</v>
      </c>
      <c r="Z149" s="2">
        <v>2.6258015267175572</v>
      </c>
      <c r="AA149" t="s">
        <v>33</v>
      </c>
      <c r="AB149" s="8">
        <v>13.1</v>
      </c>
      <c r="AC149" t="s">
        <v>33</v>
      </c>
      <c r="AD149" s="7">
        <v>13.1</v>
      </c>
      <c r="AE149" t="s">
        <v>33</v>
      </c>
      <c r="AF149" t="s">
        <v>33</v>
      </c>
      <c r="AG149" s="2">
        <v>42.443999999999996</v>
      </c>
      <c r="AH149" t="s">
        <v>33</v>
      </c>
      <c r="AI149" t="s">
        <v>33</v>
      </c>
      <c r="AJ149" t="s">
        <v>33</v>
      </c>
      <c r="AK149">
        <v>39.299999999999997</v>
      </c>
      <c r="AL149" t="s">
        <v>33</v>
      </c>
      <c r="AM149" t="s">
        <v>33</v>
      </c>
      <c r="AN149" s="5">
        <v>1</v>
      </c>
      <c r="AO149" t="s">
        <v>252</v>
      </c>
      <c r="AP149" s="5">
        <v>2700</v>
      </c>
      <c r="AQ149" t="s">
        <v>333</v>
      </c>
      <c r="AR149" t="s">
        <v>265</v>
      </c>
      <c r="AS149" t="s">
        <v>169</v>
      </c>
      <c r="AT149" t="s">
        <v>165</v>
      </c>
      <c r="AU149" t="s">
        <v>170</v>
      </c>
      <c r="AV149" t="s">
        <v>266</v>
      </c>
      <c r="AW149" t="s">
        <v>267</v>
      </c>
      <c r="AX149">
        <v>3.5</v>
      </c>
      <c r="AY149" t="s">
        <v>33</v>
      </c>
      <c r="AZ149" t="s">
        <v>33</v>
      </c>
      <c r="BA149" s="8">
        <v>8</v>
      </c>
      <c r="BB149" s="2">
        <v>7.38</v>
      </c>
      <c r="BC149" s="8">
        <v>0.62</v>
      </c>
      <c r="BD149" t="b">
        <v>1</v>
      </c>
      <c r="BE149" t="s">
        <v>38</v>
      </c>
      <c r="BF149" t="s">
        <v>39</v>
      </c>
      <c r="BH149" t="s">
        <v>40</v>
      </c>
      <c r="BI149" t="s">
        <v>38</v>
      </c>
      <c r="BJ149" t="b">
        <v>0</v>
      </c>
      <c r="BK149" t="s">
        <v>42</v>
      </c>
      <c r="BL149">
        <v>12</v>
      </c>
      <c r="BM149" t="s">
        <v>258</v>
      </c>
      <c r="BN149" s="5">
        <v>48</v>
      </c>
      <c r="BO149" t="s">
        <v>296</v>
      </c>
      <c r="BP149" t="s">
        <v>252</v>
      </c>
      <c r="BQ149" t="s">
        <v>252</v>
      </c>
      <c r="BR149" s="2">
        <v>0.62</v>
      </c>
      <c r="BS149" s="2">
        <v>-0.20760831050174613</v>
      </c>
      <c r="BT149">
        <v>2</v>
      </c>
      <c r="BU149" s="2">
        <v>1.8354246163641226</v>
      </c>
      <c r="BV149" t="s">
        <v>33</v>
      </c>
      <c r="BW149" s="2">
        <v>68.458064516129028</v>
      </c>
      <c r="BX149" t="s">
        <v>33</v>
      </c>
      <c r="BY149" t="s">
        <v>33</v>
      </c>
      <c r="BZ149" t="s">
        <v>33</v>
      </c>
      <c r="CA149" t="s">
        <v>33</v>
      </c>
      <c r="CB149" t="s">
        <v>250</v>
      </c>
      <c r="CC149" t="s">
        <v>334</v>
      </c>
      <c r="CD149">
        <v>2011</v>
      </c>
      <c r="CE149" s="11" t="s">
        <v>335</v>
      </c>
      <c r="CF149" t="s">
        <v>262</v>
      </c>
      <c r="CG149" t="s">
        <v>33</v>
      </c>
      <c r="CH149" t="s">
        <v>33</v>
      </c>
    </row>
    <row r="150" spans="1:86">
      <c r="A150" t="s">
        <v>332</v>
      </c>
      <c r="B150" t="s">
        <v>301</v>
      </c>
      <c r="C150" t="s">
        <v>247</v>
      </c>
      <c r="D150" t="s">
        <v>33</v>
      </c>
      <c r="E150" t="s">
        <v>249</v>
      </c>
      <c r="F150" t="s">
        <v>250</v>
      </c>
      <c r="G150">
        <v>20</v>
      </c>
      <c r="H150">
        <v>25.45</v>
      </c>
      <c r="I150" t="b">
        <v>1</v>
      </c>
      <c r="J150" t="s">
        <v>33</v>
      </c>
      <c r="K150" t="s">
        <v>33</v>
      </c>
      <c r="L150">
        <v>30</v>
      </c>
      <c r="M150" s="7">
        <v>52</v>
      </c>
      <c r="N150" s="2">
        <v>3.2333921222810118</v>
      </c>
      <c r="O150">
        <v>3</v>
      </c>
      <c r="P150" t="s">
        <v>33</v>
      </c>
      <c r="Q150" s="9">
        <v>4.9358974358974364E-2</v>
      </c>
      <c r="R150" t="s">
        <v>251</v>
      </c>
      <c r="S150" t="s">
        <v>303</v>
      </c>
      <c r="T150" s="5">
        <v>1</v>
      </c>
      <c r="U150">
        <v>4.5</v>
      </c>
      <c r="V150" t="s">
        <v>33</v>
      </c>
      <c r="W150" t="s">
        <v>33</v>
      </c>
      <c r="X150">
        <v>0.66149999999999998</v>
      </c>
      <c r="Y150" s="8">
        <v>0.83333333333333337</v>
      </c>
      <c r="Z150" s="2">
        <v>13.401818181818181</v>
      </c>
      <c r="AA150" t="s">
        <v>33</v>
      </c>
      <c r="AB150" s="8">
        <v>2.5666666666666664</v>
      </c>
      <c r="AC150" t="s">
        <v>33</v>
      </c>
      <c r="AD150" s="7">
        <v>2.5666666666666664</v>
      </c>
      <c r="AE150" t="s">
        <v>33</v>
      </c>
      <c r="AF150" t="s">
        <v>33</v>
      </c>
      <c r="AG150" s="2">
        <v>18.711000000000002</v>
      </c>
      <c r="AH150" t="s">
        <v>33</v>
      </c>
      <c r="AI150" t="s">
        <v>33</v>
      </c>
      <c r="AJ150" t="s">
        <v>33</v>
      </c>
      <c r="AK150">
        <v>7.7</v>
      </c>
      <c r="AL150" t="s">
        <v>33</v>
      </c>
      <c r="AM150" t="s">
        <v>33</v>
      </c>
      <c r="AN150" s="5">
        <v>1</v>
      </c>
      <c r="AO150" t="s">
        <v>252</v>
      </c>
      <c r="AP150" s="5">
        <v>2700</v>
      </c>
      <c r="AQ150" t="s">
        <v>333</v>
      </c>
      <c r="AR150" t="s">
        <v>265</v>
      </c>
      <c r="AS150" t="s">
        <v>169</v>
      </c>
      <c r="AT150" t="s">
        <v>165</v>
      </c>
      <c r="AU150" t="s">
        <v>170</v>
      </c>
      <c r="AV150" t="s">
        <v>266</v>
      </c>
      <c r="AW150" t="s">
        <v>267</v>
      </c>
      <c r="AX150">
        <v>3.5</v>
      </c>
      <c r="AY150" t="s">
        <v>33</v>
      </c>
      <c r="AZ150" t="s">
        <v>33</v>
      </c>
      <c r="BA150" s="8">
        <v>8</v>
      </c>
      <c r="BB150" s="2">
        <v>7.4</v>
      </c>
      <c r="BC150" s="8">
        <v>0.6</v>
      </c>
      <c r="BD150" t="b">
        <v>1</v>
      </c>
      <c r="BE150" t="s">
        <v>38</v>
      </c>
      <c r="BF150" t="s">
        <v>39</v>
      </c>
      <c r="BH150" t="s">
        <v>40</v>
      </c>
      <c r="BI150" t="s">
        <v>38</v>
      </c>
      <c r="BJ150" t="b">
        <v>0</v>
      </c>
      <c r="BK150" t="s">
        <v>42</v>
      </c>
      <c r="BL150">
        <v>12</v>
      </c>
      <c r="BM150" t="s">
        <v>258</v>
      </c>
      <c r="BN150" s="5">
        <v>48</v>
      </c>
      <c r="BO150" t="s">
        <v>296</v>
      </c>
      <c r="BP150" t="s">
        <v>252</v>
      </c>
      <c r="BQ150" t="s">
        <v>252</v>
      </c>
      <c r="BR150" s="2">
        <v>0.6</v>
      </c>
      <c r="BS150" s="2">
        <v>-0.22184874961635639</v>
      </c>
      <c r="BT150">
        <v>2</v>
      </c>
      <c r="BU150" s="2">
        <v>1.4939457483871506</v>
      </c>
      <c r="BV150" t="s">
        <v>33</v>
      </c>
      <c r="BW150" s="2">
        <v>31.185000000000006</v>
      </c>
      <c r="BX150" t="s">
        <v>33</v>
      </c>
      <c r="BY150" t="s">
        <v>33</v>
      </c>
      <c r="BZ150" t="s">
        <v>33</v>
      </c>
      <c r="CA150" t="s">
        <v>33</v>
      </c>
      <c r="CB150" t="s">
        <v>250</v>
      </c>
      <c r="CC150" t="s">
        <v>334</v>
      </c>
      <c r="CD150">
        <v>2011</v>
      </c>
      <c r="CE150" s="11" t="s">
        <v>335</v>
      </c>
      <c r="CF150" t="s">
        <v>262</v>
      </c>
      <c r="CG150" t="s">
        <v>33</v>
      </c>
      <c r="CH150" t="s">
        <v>33</v>
      </c>
    </row>
    <row r="151" spans="1:86">
      <c r="A151" t="s">
        <v>332</v>
      </c>
      <c r="B151" t="s">
        <v>301</v>
      </c>
      <c r="C151" t="s">
        <v>247</v>
      </c>
      <c r="D151" t="s">
        <v>33</v>
      </c>
      <c r="E151" t="s">
        <v>249</v>
      </c>
      <c r="F151" t="s">
        <v>250</v>
      </c>
      <c r="G151">
        <v>20</v>
      </c>
      <c r="H151">
        <v>25.35</v>
      </c>
      <c r="I151" t="b">
        <v>1</v>
      </c>
      <c r="J151" t="s">
        <v>33</v>
      </c>
      <c r="K151" t="s">
        <v>33</v>
      </c>
      <c r="L151">
        <v>25</v>
      </c>
      <c r="M151" s="7">
        <v>52</v>
      </c>
      <c r="N151" s="2">
        <v>4.9970605526161087</v>
      </c>
      <c r="O151">
        <v>3</v>
      </c>
      <c r="P151" t="s">
        <v>33</v>
      </c>
      <c r="Q151" s="9">
        <v>7.6282051282051289E-2</v>
      </c>
      <c r="R151" t="s">
        <v>251</v>
      </c>
      <c r="S151" t="s">
        <v>303</v>
      </c>
      <c r="T151" s="5">
        <v>1</v>
      </c>
      <c r="U151">
        <v>4.5</v>
      </c>
      <c r="V151" t="s">
        <v>33</v>
      </c>
      <c r="W151" t="s">
        <v>33</v>
      </c>
      <c r="X151">
        <v>0.66149999999999998</v>
      </c>
      <c r="Y151" s="8">
        <v>0.83333333333333337</v>
      </c>
      <c r="Z151" s="2">
        <v>8.6717647058823513</v>
      </c>
      <c r="AA151" t="s">
        <v>33</v>
      </c>
      <c r="AB151" s="8">
        <v>3.9666666666666668</v>
      </c>
      <c r="AC151" t="s">
        <v>33</v>
      </c>
      <c r="AD151" s="7">
        <v>3.9666666666666668</v>
      </c>
      <c r="AE151" t="s">
        <v>33</v>
      </c>
      <c r="AF151" t="s">
        <v>33</v>
      </c>
      <c r="AG151" s="2">
        <v>20.081250000000001</v>
      </c>
      <c r="AH151" t="s">
        <v>33</v>
      </c>
      <c r="AI151" t="s">
        <v>33</v>
      </c>
      <c r="AJ151" t="s">
        <v>33</v>
      </c>
      <c r="AK151">
        <v>11.9</v>
      </c>
      <c r="AL151" t="s">
        <v>33</v>
      </c>
      <c r="AM151" t="s">
        <v>33</v>
      </c>
      <c r="AN151" s="5">
        <v>1</v>
      </c>
      <c r="AO151" t="s">
        <v>252</v>
      </c>
      <c r="AP151" s="5">
        <v>2700</v>
      </c>
      <c r="AQ151" t="s">
        <v>333</v>
      </c>
      <c r="AR151" t="s">
        <v>265</v>
      </c>
      <c r="AS151" t="s">
        <v>169</v>
      </c>
      <c r="AT151" t="s">
        <v>165</v>
      </c>
      <c r="AU151" t="s">
        <v>170</v>
      </c>
      <c r="AV151" t="s">
        <v>266</v>
      </c>
      <c r="AW151" t="s">
        <v>267</v>
      </c>
      <c r="AX151">
        <v>3.5</v>
      </c>
      <c r="AY151" t="s">
        <v>33</v>
      </c>
      <c r="AZ151" t="s">
        <v>33</v>
      </c>
      <c r="BA151" s="8">
        <v>8</v>
      </c>
      <c r="BB151" s="2">
        <v>7.43</v>
      </c>
      <c r="BC151" s="8">
        <v>0.56999999999999995</v>
      </c>
      <c r="BD151" t="b">
        <v>1</v>
      </c>
      <c r="BE151" t="s">
        <v>38</v>
      </c>
      <c r="BF151" t="s">
        <v>39</v>
      </c>
      <c r="BH151" t="s">
        <v>40</v>
      </c>
      <c r="BI151" t="s">
        <v>38</v>
      </c>
      <c r="BJ151" t="b">
        <v>0</v>
      </c>
      <c r="BK151" t="s">
        <v>42</v>
      </c>
      <c r="BL151">
        <v>12</v>
      </c>
      <c r="BM151" t="s">
        <v>258</v>
      </c>
      <c r="BN151" s="5">
        <v>48</v>
      </c>
      <c r="BO151" t="s">
        <v>296</v>
      </c>
      <c r="BP151" t="s">
        <v>252</v>
      </c>
      <c r="BQ151" t="s">
        <v>252</v>
      </c>
      <c r="BR151" s="2">
        <v>0.56999999999999995</v>
      </c>
      <c r="BS151" s="2">
        <v>-0.24412514432750865</v>
      </c>
      <c r="BT151">
        <v>2</v>
      </c>
      <c r="BU151" s="2">
        <v>1.5469158872231019</v>
      </c>
      <c r="BV151" t="s">
        <v>33</v>
      </c>
      <c r="BW151" s="2">
        <v>35.23026315789474</v>
      </c>
      <c r="BX151" t="s">
        <v>33</v>
      </c>
      <c r="BY151" t="s">
        <v>33</v>
      </c>
      <c r="BZ151" t="s">
        <v>33</v>
      </c>
      <c r="CA151" t="s">
        <v>33</v>
      </c>
      <c r="CB151" t="s">
        <v>250</v>
      </c>
      <c r="CC151" t="s">
        <v>334</v>
      </c>
      <c r="CD151">
        <v>2011</v>
      </c>
      <c r="CE151" s="11" t="s">
        <v>335</v>
      </c>
      <c r="CF151" t="s">
        <v>262</v>
      </c>
      <c r="CG151" t="s">
        <v>33</v>
      </c>
      <c r="CH151" t="s">
        <v>33</v>
      </c>
    </row>
    <row r="152" spans="1:86">
      <c r="A152" t="s">
        <v>370</v>
      </c>
      <c r="B152" t="s">
        <v>301</v>
      </c>
      <c r="C152" t="s">
        <v>247</v>
      </c>
      <c r="D152" t="s">
        <v>354</v>
      </c>
      <c r="E152" t="s">
        <v>249</v>
      </c>
      <c r="F152" t="s">
        <v>250</v>
      </c>
      <c r="G152">
        <v>15</v>
      </c>
      <c r="H152">
        <v>35</v>
      </c>
      <c r="I152" t="b">
        <v>0</v>
      </c>
      <c r="J152" t="s">
        <v>33</v>
      </c>
      <c r="K152" t="s">
        <v>33</v>
      </c>
      <c r="L152">
        <v>25</v>
      </c>
      <c r="M152" s="7">
        <v>1000</v>
      </c>
      <c r="N152" s="2">
        <v>999.99999999999989</v>
      </c>
      <c r="O152">
        <v>20</v>
      </c>
      <c r="P152">
        <v>0.04</v>
      </c>
      <c r="Q152" s="9">
        <v>3.95840674352314E-2</v>
      </c>
      <c r="R152" t="s">
        <v>251</v>
      </c>
      <c r="S152" t="s">
        <v>355</v>
      </c>
      <c r="T152" s="5">
        <v>1</v>
      </c>
      <c r="U152">
        <v>2.8</v>
      </c>
      <c r="V152">
        <v>3</v>
      </c>
      <c r="W152">
        <v>0.02</v>
      </c>
      <c r="X152" s="10">
        <v>1.97920337176157E-2</v>
      </c>
      <c r="Y152">
        <v>0.5</v>
      </c>
      <c r="Z152" s="2">
        <v>0.5</v>
      </c>
      <c r="AA152" t="s">
        <v>33</v>
      </c>
      <c r="AB152" s="7">
        <v>39.584067435231397</v>
      </c>
      <c r="AC152" s="7">
        <v>40</v>
      </c>
      <c r="AD152" s="7">
        <v>39.584067435231397</v>
      </c>
      <c r="AE152" t="s">
        <v>33</v>
      </c>
      <c r="AF152" t="s">
        <v>33</v>
      </c>
      <c r="AG152" s="2">
        <v>89.064151729270648</v>
      </c>
      <c r="AH152" s="2" t="s">
        <v>33</v>
      </c>
      <c r="AI152" t="s">
        <v>33</v>
      </c>
      <c r="AJ152" t="s">
        <v>33</v>
      </c>
      <c r="AK152" s="7">
        <v>791.68134870462791</v>
      </c>
      <c r="AL152" s="7">
        <v>800</v>
      </c>
      <c r="AM152" s="7">
        <v>800</v>
      </c>
      <c r="AN152" s="5">
        <v>1</v>
      </c>
      <c r="AO152" t="s">
        <v>252</v>
      </c>
      <c r="AP152" s="5">
        <v>180</v>
      </c>
      <c r="AQ152" t="s">
        <v>343</v>
      </c>
      <c r="AR152" t="s">
        <v>294</v>
      </c>
      <c r="AS152" t="s">
        <v>169</v>
      </c>
      <c r="AV152" t="s">
        <v>295</v>
      </c>
      <c r="AW152" t="s">
        <v>295</v>
      </c>
      <c r="AX152" t="s">
        <v>33</v>
      </c>
      <c r="AY152" t="s">
        <v>33</v>
      </c>
      <c r="AZ152" t="s">
        <v>33</v>
      </c>
      <c r="BA152" s="8">
        <v>9</v>
      </c>
      <c r="BB152" s="2">
        <v>7.6429999999999998</v>
      </c>
      <c r="BC152" s="8">
        <v>1.357</v>
      </c>
      <c r="BD152" t="b">
        <v>1</v>
      </c>
      <c r="BE152" t="s">
        <v>38</v>
      </c>
      <c r="BF152" t="s">
        <v>39</v>
      </c>
      <c r="BH152" t="s">
        <v>33</v>
      </c>
      <c r="BI152" t="s">
        <v>38</v>
      </c>
      <c r="BJ152" t="b">
        <v>0</v>
      </c>
      <c r="BK152" t="s">
        <v>42</v>
      </c>
      <c r="BL152" t="s">
        <v>33</v>
      </c>
      <c r="BM152" t="s">
        <v>258</v>
      </c>
      <c r="BN152" s="5">
        <v>24</v>
      </c>
      <c r="BO152" t="s">
        <v>296</v>
      </c>
      <c r="BP152" t="s">
        <v>252</v>
      </c>
      <c r="BQ152" t="s">
        <v>252</v>
      </c>
      <c r="BR152" s="2">
        <v>1.357</v>
      </c>
      <c r="BS152" s="2">
        <v>0.13257984765973707</v>
      </c>
      <c r="BT152">
        <v>2</v>
      </c>
      <c r="BU152" s="2">
        <v>1.8171230882633223</v>
      </c>
      <c r="BV152" t="s">
        <v>33</v>
      </c>
      <c r="BW152" s="2">
        <v>65.633125813758767</v>
      </c>
      <c r="BX152" t="s">
        <v>33</v>
      </c>
      <c r="BY152" t="s">
        <v>33</v>
      </c>
      <c r="BZ152" t="s">
        <v>33</v>
      </c>
      <c r="CA152" t="s">
        <v>33</v>
      </c>
      <c r="CB152" t="s">
        <v>250</v>
      </c>
      <c r="CC152" t="s">
        <v>357</v>
      </c>
      <c r="CD152" s="5">
        <v>2017</v>
      </c>
      <c r="CE152" t="s">
        <v>358</v>
      </c>
      <c r="CF152" t="s">
        <v>262</v>
      </c>
      <c r="CG152" t="s">
        <v>359</v>
      </c>
      <c r="CH152" t="s">
        <v>360</v>
      </c>
    </row>
    <row r="153" spans="1:86">
      <c r="A153" t="s">
        <v>292</v>
      </c>
      <c r="B153" t="s">
        <v>246</v>
      </c>
      <c r="C153" t="s">
        <v>247</v>
      </c>
      <c r="D153" t="s">
        <v>248</v>
      </c>
      <c r="E153" t="s">
        <v>249</v>
      </c>
      <c r="F153" t="s">
        <v>250</v>
      </c>
      <c r="G153">
        <v>22</v>
      </c>
      <c r="H153">
        <v>35</v>
      </c>
      <c r="I153" t="b">
        <v>0</v>
      </c>
      <c r="J153" t="s">
        <v>33</v>
      </c>
      <c r="K153" t="s">
        <v>33</v>
      </c>
      <c r="L153">
        <v>10</v>
      </c>
      <c r="M153" s="7">
        <v>1000</v>
      </c>
      <c r="N153" s="2">
        <v>1000.1191061872564</v>
      </c>
      <c r="O153">
        <v>3</v>
      </c>
      <c r="P153" t="s">
        <v>33</v>
      </c>
      <c r="Q153" s="9">
        <v>1.2133333333333333E-2</v>
      </c>
      <c r="R153" t="s">
        <v>251</v>
      </c>
      <c r="S153">
        <v>2</v>
      </c>
      <c r="T153" s="5">
        <v>4</v>
      </c>
      <c r="U153">
        <v>2.92</v>
      </c>
      <c r="V153">
        <v>2.2999999999999998</v>
      </c>
      <c r="W153" t="s">
        <v>33</v>
      </c>
      <c r="X153" s="9">
        <v>1.2131888350367701E-2</v>
      </c>
      <c r="Y153">
        <v>1</v>
      </c>
      <c r="Z153" s="2">
        <v>0.99988090799733798</v>
      </c>
      <c r="AA153">
        <v>12</v>
      </c>
      <c r="AB153" s="8">
        <v>12.133333333333333</v>
      </c>
      <c r="AC153" t="s">
        <v>33</v>
      </c>
      <c r="AD153" s="7">
        <v>48.533333333333331</v>
      </c>
      <c r="AE153" t="s">
        <v>33</v>
      </c>
      <c r="AF153" t="s">
        <v>33</v>
      </c>
      <c r="AG153" s="2">
        <v>29.119999999999997</v>
      </c>
      <c r="AH153">
        <v>28.799999999999997</v>
      </c>
      <c r="AI153" t="s">
        <v>33</v>
      </c>
      <c r="AJ153" t="s">
        <v>33</v>
      </c>
      <c r="AK153">
        <v>145.6</v>
      </c>
      <c r="AL153" t="s">
        <v>33</v>
      </c>
      <c r="AM153" t="s">
        <v>33</v>
      </c>
      <c r="AN153" s="5">
        <v>1</v>
      </c>
      <c r="AO153" t="s">
        <v>252</v>
      </c>
      <c r="AP153">
        <v>2000</v>
      </c>
      <c r="AQ153" t="s">
        <v>293</v>
      </c>
      <c r="AR153" t="s">
        <v>294</v>
      </c>
      <c r="AS153" t="s">
        <v>169</v>
      </c>
      <c r="AV153" t="s">
        <v>295</v>
      </c>
      <c r="AW153" t="s">
        <v>295</v>
      </c>
      <c r="AX153" t="s">
        <v>33</v>
      </c>
      <c r="AY153" t="s">
        <v>33</v>
      </c>
      <c r="AZ153" t="s">
        <v>33</v>
      </c>
      <c r="BA153" s="8">
        <v>8.3010299956639813</v>
      </c>
      <c r="BB153" s="2">
        <v>7.8010299956639813</v>
      </c>
      <c r="BC153" s="8">
        <v>0.5</v>
      </c>
      <c r="BD153" t="b">
        <v>1</v>
      </c>
      <c r="BE153" t="s">
        <v>38</v>
      </c>
      <c r="BF153" t="s">
        <v>39</v>
      </c>
      <c r="BH153" t="s">
        <v>40</v>
      </c>
      <c r="BI153" t="s">
        <v>38</v>
      </c>
      <c r="BJ153" t="b">
        <v>0</v>
      </c>
      <c r="BK153" t="s">
        <v>42</v>
      </c>
      <c r="BL153" t="s">
        <v>33</v>
      </c>
      <c r="BM153" t="s">
        <v>33</v>
      </c>
      <c r="BN153" s="5">
        <v>48</v>
      </c>
      <c r="BO153" t="s">
        <v>296</v>
      </c>
      <c r="BP153" t="s">
        <v>252</v>
      </c>
      <c r="BQ153" t="s">
        <v>252</v>
      </c>
      <c r="BR153" s="2">
        <v>0.5</v>
      </c>
      <c r="BS153" s="2">
        <v>-0.3010299956639812</v>
      </c>
      <c r="BT153">
        <v>2</v>
      </c>
      <c r="BU153" s="2">
        <v>1.7652213663049807</v>
      </c>
      <c r="BV153" t="s">
        <v>33</v>
      </c>
      <c r="BW153" s="2">
        <v>58.239999999999995</v>
      </c>
      <c r="BX153" t="s">
        <v>33</v>
      </c>
      <c r="BY153" t="s">
        <v>33</v>
      </c>
      <c r="BZ153" t="s">
        <v>33</v>
      </c>
      <c r="CA153" t="s">
        <v>33</v>
      </c>
      <c r="CB153" t="s">
        <v>250</v>
      </c>
      <c r="CC153" t="s">
        <v>297</v>
      </c>
      <c r="CD153">
        <v>2001</v>
      </c>
      <c r="CE153" s="11" t="s">
        <v>298</v>
      </c>
      <c r="CF153" t="s">
        <v>262</v>
      </c>
      <c r="CG153" t="s">
        <v>33</v>
      </c>
      <c r="CH153" t="s">
        <v>33</v>
      </c>
    </row>
    <row r="154" spans="1:86">
      <c r="A154" t="s">
        <v>353</v>
      </c>
      <c r="B154" t="s">
        <v>301</v>
      </c>
      <c r="C154" t="s">
        <v>247</v>
      </c>
      <c r="D154" t="s">
        <v>354</v>
      </c>
      <c r="E154" t="s">
        <v>249</v>
      </c>
      <c r="F154" t="s">
        <v>250</v>
      </c>
      <c r="G154">
        <v>15</v>
      </c>
      <c r="H154">
        <v>35</v>
      </c>
      <c r="I154" t="b">
        <v>0</v>
      </c>
      <c r="J154" t="s">
        <v>33</v>
      </c>
      <c r="K154" t="s">
        <v>33</v>
      </c>
      <c r="L154">
        <v>15</v>
      </c>
      <c r="M154" s="7">
        <v>1000</v>
      </c>
      <c r="N154" s="2">
        <v>999.99999999999989</v>
      </c>
      <c r="O154">
        <v>20</v>
      </c>
      <c r="P154">
        <v>0.04</v>
      </c>
      <c r="Q154" s="9">
        <v>3.95840674352314E-2</v>
      </c>
      <c r="R154" t="s">
        <v>251</v>
      </c>
      <c r="S154" t="s">
        <v>355</v>
      </c>
      <c r="T154" s="5">
        <v>1</v>
      </c>
      <c r="U154">
        <v>2.8</v>
      </c>
      <c r="V154">
        <v>3</v>
      </c>
      <c r="W154">
        <v>0.02</v>
      </c>
      <c r="X154" s="10">
        <v>1.97920337176157E-2</v>
      </c>
      <c r="Y154">
        <v>0.5</v>
      </c>
      <c r="Z154" s="2">
        <v>0.5</v>
      </c>
      <c r="AA154" t="s">
        <v>33</v>
      </c>
      <c r="AB154" s="7">
        <v>39.584067435231397</v>
      </c>
      <c r="AC154" s="7">
        <v>40</v>
      </c>
      <c r="AD154" s="7">
        <v>39.584067435231397</v>
      </c>
      <c r="AE154" t="s">
        <v>33</v>
      </c>
      <c r="AF154" t="s">
        <v>33</v>
      </c>
      <c r="AG154" s="2">
        <v>32.063094622537434</v>
      </c>
      <c r="AH154" s="2" t="s">
        <v>33</v>
      </c>
      <c r="AI154" t="s">
        <v>33</v>
      </c>
      <c r="AJ154" t="s">
        <v>33</v>
      </c>
      <c r="AK154" s="7">
        <v>791.68134870462791</v>
      </c>
      <c r="AL154" s="7">
        <v>800</v>
      </c>
      <c r="AM154" s="7">
        <v>800</v>
      </c>
      <c r="AN154" s="5">
        <v>1</v>
      </c>
      <c r="AO154" t="s">
        <v>252</v>
      </c>
      <c r="AP154" s="5">
        <v>180</v>
      </c>
      <c r="AQ154" t="s">
        <v>343</v>
      </c>
      <c r="AR154" t="s">
        <v>294</v>
      </c>
      <c r="AS154" t="s">
        <v>169</v>
      </c>
      <c r="AV154" t="s">
        <v>295</v>
      </c>
      <c r="AW154" t="s">
        <v>295</v>
      </c>
      <c r="AX154" t="s">
        <v>33</v>
      </c>
      <c r="AY154" t="s">
        <v>33</v>
      </c>
      <c r="AZ154" t="s">
        <v>33</v>
      </c>
      <c r="BA154" s="8">
        <v>9</v>
      </c>
      <c r="BB154" s="2">
        <v>8.0749999999999993</v>
      </c>
      <c r="BC154" s="8">
        <v>0.92500000000000004</v>
      </c>
      <c r="BD154" t="b">
        <v>1</v>
      </c>
      <c r="BE154" t="s">
        <v>38</v>
      </c>
      <c r="BF154" t="s">
        <v>39</v>
      </c>
      <c r="BH154" t="s">
        <v>33</v>
      </c>
      <c r="BI154" t="s">
        <v>38</v>
      </c>
      <c r="BJ154" t="b">
        <v>0</v>
      </c>
      <c r="BK154" t="s">
        <v>42</v>
      </c>
      <c r="BL154" t="s">
        <v>33</v>
      </c>
      <c r="BM154" t="s">
        <v>356</v>
      </c>
      <c r="BN154" s="5">
        <v>24</v>
      </c>
      <c r="BO154" t="s">
        <v>296</v>
      </c>
      <c r="BP154" t="s">
        <v>252</v>
      </c>
      <c r="BQ154" t="s">
        <v>252</v>
      </c>
      <c r="BR154" s="2">
        <v>0.92500000000000004</v>
      </c>
      <c r="BS154" s="2">
        <v>-3.385826726096737E-2</v>
      </c>
      <c r="BT154">
        <v>2</v>
      </c>
      <c r="BU154" s="2">
        <v>1.5398637039513139</v>
      </c>
      <c r="BV154" t="s">
        <v>33</v>
      </c>
      <c r="BW154" s="2">
        <v>34.662804997337766</v>
      </c>
      <c r="BX154" t="s">
        <v>33</v>
      </c>
      <c r="BY154" t="s">
        <v>33</v>
      </c>
      <c r="BZ154" t="s">
        <v>33</v>
      </c>
      <c r="CA154" t="s">
        <v>33</v>
      </c>
      <c r="CB154" t="s">
        <v>250</v>
      </c>
      <c r="CC154" t="s">
        <v>357</v>
      </c>
      <c r="CD154" s="5">
        <v>2017</v>
      </c>
      <c r="CE154" t="s">
        <v>358</v>
      </c>
      <c r="CF154" t="s">
        <v>262</v>
      </c>
      <c r="CG154" t="s">
        <v>359</v>
      </c>
      <c r="CH154" t="s">
        <v>360</v>
      </c>
    </row>
  </sheetData>
  <hyperlinks>
    <hyperlink ref="CE7" r:id="rId1" tooltip="Persistent link using digital object identifier" display="https://doi.org/10.1016/j.jfoodeng.2014.08.020" xr:uid="{59ECDC45-2C09-FF48-BEAB-6C1733102772}"/>
    <hyperlink ref="CE24" r:id="rId2" tooltip="Persistent link using digital object identifier" display="https://doi.org/10.4315/0362-028X-64.6.777" xr:uid="{77EC35AE-7840-FD4F-B5E3-5CD56419A45B}"/>
    <hyperlink ref="CE25" r:id="rId3" tooltip="Persistent link using digital object identifier" display="https://doi.org/10.1016/j.jfoodeng.2014.08.020" xr:uid="{C90962EC-1BAD-1543-B75A-D63B20F99C80}"/>
    <hyperlink ref="CE28" r:id="rId4" tooltip="Persistent link using digital object identifier" display="https://doi.org/10.1016/j.foodcont.2013.07.011" xr:uid="{FF2C8C89-7ACF-3A44-825E-EE05B124CE84}"/>
    <hyperlink ref="CE30" r:id="rId5" tooltip="Persistent link using digital object identifier" display="https://doi.org/10.1016/j.jfoodeng.2014.08.020" xr:uid="{02D71230-A48D-C448-B4E6-A0B2DF2C0B0C}"/>
    <hyperlink ref="CE34" r:id="rId6" tooltip="Persistent link using digital object identifier" display="https://doi.org/10.1016/j.foodcont.2013.07.011" xr:uid="{703BBD28-482B-9443-8D27-9A794C506BB1}"/>
    <hyperlink ref="CE38" r:id="rId7" display="https://doi.org/10.1111/jfpe.13779" xr:uid="{45DE8469-FDDD-8346-9A0B-4A6CBF4D72AA}"/>
    <hyperlink ref="CE39" r:id="rId8" tooltip="Persistent link using digital object identifier" display="https://doi.org/10.1016/j.ifset.2007.09.003" xr:uid="{89E73582-1BAB-2745-AEAD-9AF740B40B03}"/>
    <hyperlink ref="CE40" r:id="rId9" display="https://doi.org/10.1111/jfpe.13779" xr:uid="{212D7D32-E170-474B-8472-25633C10DCE2}"/>
    <hyperlink ref="CE41:CE42" r:id="rId10" tooltip="Persistent link using digital object identifier" display="https://doi.org/10.1016/j.ifset.2007.09.003" xr:uid="{53147E81-378E-7E41-9A7D-92BCAD074B5C}"/>
    <hyperlink ref="CE43" r:id="rId11" tooltip="Persistent link using digital object identifier" display="https://doi.org/10.1016/j.foodcont.2013.07.011" xr:uid="{9B2F2722-3AD8-EA41-8199-12CEF4F7F1E5}"/>
    <hyperlink ref="CE44" r:id="rId12" tooltip="Persistent link using digital object identifier" display="https://doi.org/10.1016/j.ifset.2007.09.003" xr:uid="{DEC7FC96-F9D5-9044-81DD-1AE4CB17E030}"/>
    <hyperlink ref="CE45" r:id="rId13" display="https://doi.org/10.1111/jfpe.13779" xr:uid="{2F29F73C-DE73-3143-9C45-8DBDDD206199}"/>
    <hyperlink ref="CE47" r:id="rId14" display="https://doi.org/10.1111/jfpe.13779" xr:uid="{7783BA98-90D4-114C-A266-FCAF59CABC9B}"/>
    <hyperlink ref="CE49" r:id="rId15" tooltip="Persistent link using digital object identifier" display="https://doi.org/10.1016/j.foodcont.2013.07.011" xr:uid="{2838E7E4-C1A1-9A41-A61A-EC9C687BCC28}"/>
    <hyperlink ref="CE50" r:id="rId16" tooltip="Persistent link using digital object identifier" display="https://doi.org/10.1016/j.foodcont.2013.07.011" xr:uid="{33D8A3EC-05C2-D446-89CF-40FC66275E8B}"/>
    <hyperlink ref="CE51" r:id="rId17" tooltip="Persistent link using digital object identifier" display="https://doi.org/10.1016/j.ijfoodmicro.2011.07.033" xr:uid="{CFFE7981-1AB1-0547-8429-CA8AC8499B97}"/>
    <hyperlink ref="CE57" r:id="rId18" tooltip="Persistent link using digital object identifier" display="https://doi.org/10.1016/j.ijfoodmicro.2011.07.033" xr:uid="{B968B8EA-EF30-E146-B05D-7B54CE5C8805}"/>
    <hyperlink ref="CE58" r:id="rId19" display="https://doi.org/10.1111/jfpe.13779" xr:uid="{C2057EFB-DA65-7A44-AD06-932C135738A2}"/>
    <hyperlink ref="CE61" r:id="rId20" tooltip="Persistent link using digital object identifier" display="https://doi.org/10.1016/j.ijfoodmicro.2011.07.033" xr:uid="{A4C1D171-538D-DF44-A68D-248F22C11BB5}"/>
    <hyperlink ref="CE63" r:id="rId21" tooltip="Persistent link using digital object identifier" display="https://doi.org/10.1016/j.foodcont.2013.07.011" xr:uid="{16E634E6-F27C-6643-9AB3-5A90548042F6}"/>
    <hyperlink ref="CE64" r:id="rId22" tooltip="Persistent link using digital object identifier" display="https://doi.org/10.1016/j.foodcont.2013.07.011" xr:uid="{5AEFBED7-B3F6-044C-B780-1499E910ED60}"/>
    <hyperlink ref="CE66" r:id="rId23" display="https://doi.org/10.1111/jfpe.13779" xr:uid="{36A74507-AF2F-2944-B36A-723B240EF13A}"/>
    <hyperlink ref="CE69" r:id="rId24" tooltip="Persistent link using digital object identifier" display="https://doi.org/10.1016/j.foodcont.2013.07.011" xr:uid="{01A8BFAF-FBA7-CB46-BBA0-AB764A0F1590}"/>
    <hyperlink ref="CE68" r:id="rId25" tooltip="Persistent link using digital object identifier" display="https://doi.org/10.1016/j.foodcont.2013.07.011" xr:uid="{EB0A2BAA-CCA8-284F-9541-DB9410D359F3}"/>
    <hyperlink ref="CE70" r:id="rId26" tooltip="Persistent link using digital object identifier" display="https://doi.org/10.1016/j.foodcont.2013.07.011" xr:uid="{AB6CC0B2-8929-BA46-80B3-281C6C4B5DDC}"/>
    <hyperlink ref="CE77" r:id="rId27" display="https://doi.org/10.1111/jfpe.13779" xr:uid="{9280BBCC-00E3-7746-AC6A-51184909B8D0}"/>
    <hyperlink ref="CE79" r:id="rId28" tooltip="Persistent link using digital object identifier" display="https://doi.org/10.1016/j.foodcont.2013.07.011" xr:uid="{F5A27575-0FE2-3141-B1D7-F87486F79032}"/>
    <hyperlink ref="CE80" r:id="rId29" tooltip="Persistent link using digital object identifier" display="https://doi.org/10.1016/j.foodcont.2013.07.011" xr:uid="{D015B00D-EE88-F042-9CEC-E8D75FB5DA29}"/>
    <hyperlink ref="CE81" r:id="rId30" tooltip="Persistent link using digital object identifier" display="https://doi.org/10.1016/j.ijfoodmicro.2011.07.033" xr:uid="{360A851F-0519-3A41-B4CC-6DAE14643818}"/>
    <hyperlink ref="CE82" r:id="rId31" tooltip="Persistent link using digital object identifier" display="https://doi.org/10.1016/j.foodcont.2013.07.011" xr:uid="{241FC651-6C7B-454F-B8EF-D54369B1CE10}"/>
    <hyperlink ref="CE84" r:id="rId32" tooltip="Persistent link using digital object identifier" display="https://doi.org/10.1016/j.ijfoodmicro.2011.07.033" xr:uid="{32F22212-8DEF-AC4C-B692-DCA18049ED59}"/>
    <hyperlink ref="CE87" r:id="rId33" tooltip="Persistent link using digital object identifier" display="https://doi.org/10.1016/j.foodcont.2013.07.011" xr:uid="{14161698-19DB-8C46-BF22-67D13684CD6F}"/>
    <hyperlink ref="CE86" r:id="rId34" display="https://doi.org/10.1111/jfpe.13779" xr:uid="{C6AD6E3E-5D9E-0547-9A5E-ED7FA032E2D8}"/>
    <hyperlink ref="CE88" r:id="rId35" tooltip="Persistent link using digital object identifier" display="https://doi.org/10.1016/j.foodcont.2013.07.011" xr:uid="{F1141CA0-118A-0D4B-9A96-B7AC3C33258F}"/>
    <hyperlink ref="CE89" r:id="rId36" tooltip="Persistent link using digital object identifier" display="https://doi.org/10.1016/j.foodcont.2013.07.011" xr:uid="{B3878B52-172C-514C-94B4-9307E0708C07}"/>
    <hyperlink ref="CE93" r:id="rId37" tooltip="Persistent link using digital object identifier" display="https://doi.org/10.1016/j.foodcont.2013.07.011" xr:uid="{0B4DC831-6F94-B34D-BD21-6F95D871E701}"/>
    <hyperlink ref="CE95" r:id="rId38" tooltip="Persistent link using digital object identifier" display="https://doi.org/10.1016/j.ijfoodmicro.2011.07.033" xr:uid="{42C150BF-026E-AD4F-B559-07F386B68831}"/>
    <hyperlink ref="CE97" r:id="rId39" tooltip="Persistent link using digital object identifier" display="https://doi.org/10.1016/j.foodcont.2013.07.011" xr:uid="{C3DAF2B7-1494-644A-AB31-C78678B6FCD0}"/>
    <hyperlink ref="CE100" r:id="rId40" tooltip="Persistent link using digital object identifier" display="https://doi.org/10.1016/j.foodcont.2013.07.011" xr:uid="{264C1021-861D-2341-BF91-3297D1AAAADE}"/>
    <hyperlink ref="CE101" r:id="rId41" tooltip="Persistent link using digital object identifier" display="https://doi.org/10.1016/j.foodcont.2013.07.011" xr:uid="{572333C4-E416-A646-9886-E0145120706C}"/>
    <hyperlink ref="CE102" r:id="rId42" tooltip="Persistent link using digital object identifier" display="https://doi.org/10.1016/j.foodcont.2013.07.011" xr:uid="{76B3F971-24E4-FA4F-982B-42F3792F917A}"/>
    <hyperlink ref="CE106" r:id="rId43" tooltip="Persistent link using digital object identifier" display="https://doi.org/10.1016/j.foodcont.2013.07.011" xr:uid="{C35BF3C1-A589-7B4D-BCA8-4EF32F2F814A}"/>
    <hyperlink ref="CE107" r:id="rId44" tooltip="Persistent link using digital object identifier" display="https://doi.org/10.1016/j.foodcont.2013.07.011" xr:uid="{583F7BC9-67A3-EB47-A0AF-E510AD8452ED}"/>
    <hyperlink ref="CE108" r:id="rId45" tooltip="Persistent link using digital object identifier" display="https://doi.org/10.1016/j.foodcont.2013.07.011" xr:uid="{3C350DA6-764B-7F4A-BFCF-EEDD29DACA2F}"/>
    <hyperlink ref="CE109" r:id="rId46" tooltip="Persistent link using digital object identifier" display="https://doi.org/10.1016/j.foodcont.2013.07.011" xr:uid="{60E41F4F-0792-5446-BAD5-3BEF2C079156}"/>
    <hyperlink ref="CE113" r:id="rId47" display="https://doi.org/10.1111/jfpe.13779" xr:uid="{64E88EA4-D2F5-C249-AA92-3FA8060ED992}"/>
    <hyperlink ref="CE117" r:id="rId48" tooltip="Persistent link using digital object identifier" display="https://doi.org/10.1016/j.jfoodeng.2014.08.020" xr:uid="{3475F2B9-E55B-3945-82EA-304ACB4E0879}"/>
    <hyperlink ref="CE122" r:id="rId49" display="https://doi.org/10.1111/jfpe.13779" xr:uid="{016E16C2-F4B1-6D41-A94C-972E72D6CF39}"/>
    <hyperlink ref="CE124" r:id="rId50" display="https://doi.org/10.1111/jfpe.13779" xr:uid="{52AD101A-7B41-1C4F-96E2-EB069E9C66B8}"/>
    <hyperlink ref="CE125" r:id="rId51" display="https://doi.org/10.1111/jfpe.13779" xr:uid="{21F3FB36-E0C8-034B-A0E1-93A0BFE2DE70}"/>
    <hyperlink ref="CE126" r:id="rId52" display="https://doi.org/10.1111/jfpe.13779" xr:uid="{7AFDAC12-AAF7-0F4F-A2BF-E17FF5ECA680}"/>
    <hyperlink ref="CE127" r:id="rId53" display="https://doi.org/10.1111/jfpe.13779" xr:uid="{BF166DC1-F7C9-3142-A81E-CF7FD21E3847}"/>
    <hyperlink ref="CE128" r:id="rId54" tooltip="Persistent link using digital object identifier" display="https://doi.org/10.1016/j.ijfoodmicro.2011.07.033" xr:uid="{E78E41A9-EFE1-A248-B0DF-A9452B7224C2}"/>
    <hyperlink ref="CE129" r:id="rId55" display="https://doi.org/10.1111/jfpe.13779" xr:uid="{F85F4B9C-50E9-F543-A909-6A4DA42F6053}"/>
    <hyperlink ref="CE130" r:id="rId56" display="https://doi.org/10.1111/jfpe.13779" xr:uid="{1FFE65A1-649E-944D-ABDF-B40D8508FD7C}"/>
    <hyperlink ref="CE132" r:id="rId57" display="https://doi.org/10.1111/jfpe.13779" xr:uid="{10020F17-93E1-D34D-BCAF-9C2EF0935092}"/>
    <hyperlink ref="CE133" r:id="rId58" display="https://doi.org/10.1111/jfpe.13779" xr:uid="{2DA03D85-355F-8340-8EC3-AD868DF2DD99}"/>
    <hyperlink ref="CE134" r:id="rId59" display="https://doi.org/10.1111/jfpe.13779" xr:uid="{9E410B06-82F1-9D48-B8B2-0C1826BF5C20}"/>
    <hyperlink ref="CE138" r:id="rId60" tooltip="Persistent link using digital object identifier" display="https://doi.org/10.4315/0362-028X-64.6.777" xr:uid="{5FC47BF1-374B-E341-A7E7-4BF1304A5801}"/>
    <hyperlink ref="CE141" r:id="rId61" tooltip="Persistent link using digital object identifier" display="https://doi.org/10.1016/j.ijfoodmicro.2011.07.033" xr:uid="{3167E4D5-0EB3-9542-A069-7655B3BF80C9}"/>
    <hyperlink ref="CE143" r:id="rId62" tooltip="Persistent link using digital object identifier" display="https://doi.org/10.1016/j.ijfoodmicro.2011.07.033" xr:uid="{21C6733E-D7DA-EC4D-85F5-422F94675C8B}"/>
    <hyperlink ref="CE147" r:id="rId63" tooltip="Persistent link using digital object identifier" display="https://doi.org/10.1016/j.ijfoodmicro.2011.07.033" xr:uid="{C136823D-2112-924B-B997-70F5D62A2F01}"/>
    <hyperlink ref="CE148" r:id="rId64" tooltip="Persistent link using digital object identifier" display="https://doi.org/10.1016/j.ijfoodmicro.2011.07.033" xr:uid="{CD16480D-225E-2648-BC3D-F20ECE2F15AB}"/>
    <hyperlink ref="CE149" r:id="rId65" tooltip="Persistent link using digital object identifier" display="https://doi.org/10.1016/j.ijfoodmicro.2011.07.033" xr:uid="{C5B95B2A-2813-0A44-9A76-F5132A227983}"/>
    <hyperlink ref="CE150" r:id="rId66" tooltip="Persistent link using digital object identifier" display="https://doi.org/10.1016/j.ijfoodmicro.2011.07.033" xr:uid="{22F4BF4B-D41A-AC46-811E-E610CB7BD010}"/>
    <hyperlink ref="CE151" r:id="rId67" tooltip="Persistent link using digital object identifier" display="https://doi.org/10.1016/j.ijfoodmicro.2011.07.033" xr:uid="{BCBE5B05-3BB5-2845-8D50-F0CBC08ED3D4}"/>
    <hyperlink ref="CE153" r:id="rId68" tooltip="Persistent link using digital object identifier" display="https://doi.org/10.4315/0362-028X-64.6.777" xr:uid="{9D89105F-920E-5344-B79E-E0F14D8159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03A97-7BAB-BC46-B9A2-322955692DEC}">
  <dimension ref="A1:S329"/>
  <sheetViews>
    <sheetView tabSelected="1" workbookViewId="0">
      <selection activeCell="E18" sqref="E18"/>
    </sheetView>
  </sheetViews>
  <sheetFormatPr baseColWidth="10" defaultRowHeight="16"/>
  <cols>
    <col min="1" max="1" width="125" bestFit="1" customWidth="1"/>
    <col min="2" max="2" width="42.5" bestFit="1" customWidth="1"/>
    <col min="3" max="3" width="5.1640625" bestFit="1" customWidth="1"/>
    <col min="4" max="4" width="21.6640625" bestFit="1" customWidth="1"/>
    <col min="5" max="5" width="14.5" customWidth="1"/>
    <col min="6" max="6" width="16" customWidth="1"/>
    <col min="7" max="7" width="18.33203125" bestFit="1" customWidth="1"/>
    <col min="8" max="8" width="11.5" bestFit="1" customWidth="1"/>
    <col min="9" max="9" width="6.1640625" bestFit="1" customWidth="1"/>
    <col min="10" max="10" width="12.5" bestFit="1" customWidth="1"/>
    <col min="11" max="11" width="24.1640625" bestFit="1" customWidth="1"/>
    <col min="12" max="12" width="15.83203125" customWidth="1"/>
    <col min="13" max="13" width="14.5" customWidth="1"/>
    <col min="14" max="14" width="13.5" customWidth="1"/>
    <col min="15" max="15" width="15.1640625" customWidth="1"/>
    <col min="16" max="16" width="11.6640625" customWidth="1"/>
    <col min="17" max="17" width="10" customWidth="1"/>
    <col min="18" max="18" width="10.1640625" customWidth="1"/>
    <col min="19" max="19" width="13.33203125" customWidth="1"/>
  </cols>
  <sheetData>
    <row r="1" spans="1:19">
      <c r="A1" s="46" t="s">
        <v>373</v>
      </c>
      <c r="B1" s="46" t="s">
        <v>28</v>
      </c>
      <c r="C1" s="46" t="s">
        <v>240</v>
      </c>
      <c r="D1" s="46" t="s">
        <v>523</v>
      </c>
      <c r="E1" s="46" t="s">
        <v>164</v>
      </c>
      <c r="F1" s="46" t="s">
        <v>165</v>
      </c>
      <c r="G1" s="46" t="s">
        <v>166</v>
      </c>
      <c r="H1" s="46" t="s">
        <v>5</v>
      </c>
      <c r="I1" s="46" t="s">
        <v>374</v>
      </c>
      <c r="J1" s="46" t="s">
        <v>375</v>
      </c>
      <c r="K1" s="46" t="s">
        <v>12</v>
      </c>
      <c r="L1" s="46" t="s">
        <v>525</v>
      </c>
      <c r="M1" s="46" t="s">
        <v>526</v>
      </c>
      <c r="N1" s="46" t="s">
        <v>376</v>
      </c>
      <c r="O1" s="46" t="s">
        <v>168</v>
      </c>
      <c r="P1" s="46" t="s">
        <v>377</v>
      </c>
      <c r="Q1" s="46" t="s">
        <v>167</v>
      </c>
      <c r="R1" s="46" t="s">
        <v>378</v>
      </c>
      <c r="S1" s="46" t="s">
        <v>379</v>
      </c>
    </row>
    <row r="2" spans="1:19">
      <c r="A2" s="16" t="s">
        <v>403</v>
      </c>
      <c r="B2" s="17" t="s">
        <v>445</v>
      </c>
      <c r="C2" s="18">
        <v>2005</v>
      </c>
      <c r="D2" s="16" t="s">
        <v>446</v>
      </c>
      <c r="E2" t="s">
        <v>169</v>
      </c>
      <c r="F2" s="16"/>
      <c r="G2" s="16"/>
      <c r="H2" s="19">
        <v>6.6</v>
      </c>
      <c r="I2" s="20" t="s">
        <v>383</v>
      </c>
      <c r="J2" s="16" t="s">
        <v>384</v>
      </c>
      <c r="K2" s="20" t="s">
        <v>447</v>
      </c>
      <c r="L2" s="21">
        <v>6</v>
      </c>
      <c r="M2" s="21">
        <v>34.981717105087498</v>
      </c>
      <c r="N2" s="20">
        <v>600</v>
      </c>
      <c r="O2" s="19">
        <v>5</v>
      </c>
      <c r="P2" s="23">
        <v>6.8</v>
      </c>
      <c r="Q2" s="23">
        <v>0.83250891270623628</v>
      </c>
      <c r="R2" s="23"/>
      <c r="S2" s="16" t="s">
        <v>258</v>
      </c>
    </row>
    <row r="3" spans="1:19">
      <c r="A3" s="16" t="s">
        <v>403</v>
      </c>
      <c r="B3" s="17" t="s">
        <v>445</v>
      </c>
      <c r="C3" s="18">
        <v>2005</v>
      </c>
      <c r="D3" s="16" t="s">
        <v>446</v>
      </c>
      <c r="E3" t="s">
        <v>169</v>
      </c>
      <c r="F3" s="16"/>
      <c r="G3" s="16"/>
      <c r="H3" s="19">
        <v>6.6</v>
      </c>
      <c r="I3" s="20" t="s">
        <v>383</v>
      </c>
      <c r="J3" s="16" t="s">
        <v>384</v>
      </c>
      <c r="K3" s="20" t="s">
        <v>447</v>
      </c>
      <c r="L3" s="21">
        <v>5.5</v>
      </c>
      <c r="M3" s="21">
        <v>60.009265366973302</v>
      </c>
      <c r="N3" s="20">
        <v>550</v>
      </c>
      <c r="O3" s="19">
        <v>5</v>
      </c>
      <c r="P3" s="23">
        <v>10.9</v>
      </c>
      <c r="Q3" s="23">
        <v>1.0374264979406236</v>
      </c>
      <c r="R3" s="23"/>
      <c r="S3" s="16" t="s">
        <v>258</v>
      </c>
    </row>
    <row r="4" spans="1:19">
      <c r="A4" s="16" t="s">
        <v>403</v>
      </c>
      <c r="B4" s="17" t="s">
        <v>445</v>
      </c>
      <c r="C4" s="18">
        <v>2005</v>
      </c>
      <c r="D4" s="16" t="s">
        <v>446</v>
      </c>
      <c r="E4" t="s">
        <v>169</v>
      </c>
      <c r="F4" s="16"/>
      <c r="G4" s="16"/>
      <c r="H4" s="19">
        <v>6.6</v>
      </c>
      <c r="I4" s="20" t="s">
        <v>383</v>
      </c>
      <c r="J4" s="16" t="s">
        <v>384</v>
      </c>
      <c r="K4" s="20" t="s">
        <v>447</v>
      </c>
      <c r="L4" s="21">
        <v>5</v>
      </c>
      <c r="M4" s="21">
        <v>60.0348881102083</v>
      </c>
      <c r="N4" s="20">
        <v>500</v>
      </c>
      <c r="O4" s="19">
        <v>5</v>
      </c>
      <c r="P4" s="23">
        <v>15.6</v>
      </c>
      <c r="Q4" s="23">
        <v>1.1931245983544616</v>
      </c>
      <c r="R4" s="23"/>
      <c r="S4" s="16" t="s">
        <v>258</v>
      </c>
    </row>
    <row r="5" spans="1:19">
      <c r="A5" s="16" t="s">
        <v>403</v>
      </c>
      <c r="B5" s="17" t="s">
        <v>445</v>
      </c>
      <c r="C5" s="18">
        <v>2005</v>
      </c>
      <c r="D5" s="16" t="s">
        <v>446</v>
      </c>
      <c r="E5" t="s">
        <v>169</v>
      </c>
      <c r="F5" s="16"/>
      <c r="G5" s="16"/>
      <c r="H5" s="19">
        <v>6.6</v>
      </c>
      <c r="I5" s="20" t="s">
        <v>383</v>
      </c>
      <c r="J5" s="16" t="s">
        <v>384</v>
      </c>
      <c r="K5" s="20" t="s">
        <v>447</v>
      </c>
      <c r="L5" s="21">
        <v>4</v>
      </c>
      <c r="M5" s="21">
        <v>60.220786450449303</v>
      </c>
      <c r="N5" s="20">
        <v>400</v>
      </c>
      <c r="O5" s="19">
        <v>5</v>
      </c>
      <c r="P5" s="23">
        <v>46.7</v>
      </c>
      <c r="Q5" s="23">
        <v>1.6693168805661123</v>
      </c>
      <c r="R5" s="23"/>
      <c r="S5" s="16" t="s">
        <v>258</v>
      </c>
    </row>
    <row r="6" spans="1:19">
      <c r="A6" s="16" t="s">
        <v>403</v>
      </c>
      <c r="B6" s="17" t="s">
        <v>445</v>
      </c>
      <c r="C6" s="18">
        <v>2005</v>
      </c>
      <c r="D6" s="16" t="s">
        <v>446</v>
      </c>
      <c r="E6" t="s">
        <v>169</v>
      </c>
      <c r="F6" s="16"/>
      <c r="G6" s="16"/>
      <c r="H6" s="19">
        <v>6.6</v>
      </c>
      <c r="I6" s="20" t="s">
        <v>383</v>
      </c>
      <c r="J6" s="16" t="s">
        <v>384</v>
      </c>
      <c r="K6" s="20" t="s">
        <v>447</v>
      </c>
      <c r="L6" s="21">
        <v>6</v>
      </c>
      <c r="M6" s="21">
        <v>35.128178085529598</v>
      </c>
      <c r="N6" s="20">
        <v>600</v>
      </c>
      <c r="O6" s="19">
        <v>10</v>
      </c>
      <c r="P6" s="23">
        <v>5.3</v>
      </c>
      <c r="Q6" s="23">
        <v>0.72427586960078905</v>
      </c>
      <c r="R6" s="23"/>
      <c r="S6" s="16" t="s">
        <v>258</v>
      </c>
    </row>
    <row r="7" spans="1:19">
      <c r="A7" s="16" t="s">
        <v>403</v>
      </c>
      <c r="B7" s="17" t="s">
        <v>445</v>
      </c>
      <c r="C7" s="18">
        <v>2005</v>
      </c>
      <c r="D7" s="16" t="s">
        <v>446</v>
      </c>
      <c r="E7" t="s">
        <v>169</v>
      </c>
      <c r="F7" s="16"/>
      <c r="G7" s="16"/>
      <c r="H7" s="19">
        <v>6.6</v>
      </c>
      <c r="I7" s="20" t="s">
        <v>383</v>
      </c>
      <c r="J7" s="16" t="s">
        <v>384</v>
      </c>
      <c r="K7" s="20" t="s">
        <v>447</v>
      </c>
      <c r="L7" s="21">
        <v>5.5</v>
      </c>
      <c r="M7" s="21">
        <v>7.95862442675356</v>
      </c>
      <c r="N7" s="20">
        <v>550</v>
      </c>
      <c r="O7" s="19">
        <v>10</v>
      </c>
      <c r="P7" s="23">
        <v>7.9</v>
      </c>
      <c r="Q7" s="23">
        <v>0.89762709129044149</v>
      </c>
      <c r="R7" s="23"/>
      <c r="S7" s="16" t="s">
        <v>258</v>
      </c>
    </row>
    <row r="8" spans="1:19">
      <c r="A8" s="16" t="s">
        <v>403</v>
      </c>
      <c r="B8" s="17" t="s">
        <v>445</v>
      </c>
      <c r="C8" s="18">
        <v>2005</v>
      </c>
      <c r="D8" s="16" t="s">
        <v>446</v>
      </c>
      <c r="E8" t="s">
        <v>169</v>
      </c>
      <c r="F8" s="16"/>
      <c r="G8" s="16"/>
      <c r="H8" s="19">
        <v>6.6</v>
      </c>
      <c r="I8" s="20" t="s">
        <v>383</v>
      </c>
      <c r="J8" s="16" t="s">
        <v>384</v>
      </c>
      <c r="K8" s="20" t="s">
        <v>447</v>
      </c>
      <c r="L8" s="21">
        <v>5.5</v>
      </c>
      <c r="M8" s="21">
        <v>59.985816582960197</v>
      </c>
      <c r="N8" s="20">
        <v>550</v>
      </c>
      <c r="O8" s="19">
        <v>26.5</v>
      </c>
      <c r="P8" s="23">
        <v>7.9</v>
      </c>
      <c r="Q8" s="23">
        <v>0.89762709129044149</v>
      </c>
      <c r="R8" s="23"/>
      <c r="S8" s="16" t="s">
        <v>258</v>
      </c>
    </row>
    <row r="9" spans="1:19">
      <c r="A9" s="16" t="s">
        <v>403</v>
      </c>
      <c r="B9" s="17" t="s">
        <v>445</v>
      </c>
      <c r="C9" s="18">
        <v>2005</v>
      </c>
      <c r="D9" s="16" t="s">
        <v>446</v>
      </c>
      <c r="E9" t="s">
        <v>169</v>
      </c>
      <c r="F9" s="16"/>
      <c r="G9" s="16"/>
      <c r="H9" s="19">
        <v>6.6</v>
      </c>
      <c r="I9" s="20" t="s">
        <v>383</v>
      </c>
      <c r="J9" s="16" t="s">
        <v>384</v>
      </c>
      <c r="K9" s="20" t="s">
        <v>447</v>
      </c>
      <c r="L9" s="21">
        <v>5</v>
      </c>
      <c r="M9" s="21">
        <v>60.104448137790101</v>
      </c>
      <c r="N9" s="20">
        <v>500</v>
      </c>
      <c r="O9" s="19">
        <v>25</v>
      </c>
      <c r="P9" s="23">
        <v>19.899999999999999</v>
      </c>
      <c r="Q9" s="23">
        <v>1.2988530764097066</v>
      </c>
      <c r="R9" s="23"/>
      <c r="S9" s="16" t="s">
        <v>258</v>
      </c>
    </row>
    <row r="10" spans="1:19">
      <c r="A10" s="16" t="s">
        <v>403</v>
      </c>
      <c r="B10" s="17" t="s">
        <v>445</v>
      </c>
      <c r="C10" s="18">
        <v>2005</v>
      </c>
      <c r="D10" s="16" t="s">
        <v>446</v>
      </c>
      <c r="E10" t="s">
        <v>169</v>
      </c>
      <c r="F10" s="16"/>
      <c r="G10" s="16"/>
      <c r="H10" s="19">
        <v>6.6</v>
      </c>
      <c r="I10" s="20" t="s">
        <v>383</v>
      </c>
      <c r="J10" s="16" t="s">
        <v>384</v>
      </c>
      <c r="K10" s="20" t="s">
        <v>447</v>
      </c>
      <c r="L10" s="21">
        <v>4</v>
      </c>
      <c r="M10" s="21">
        <v>60.277940422374897</v>
      </c>
      <c r="N10" s="20">
        <v>400</v>
      </c>
      <c r="O10" s="19">
        <v>22</v>
      </c>
      <c r="P10" s="23">
        <v>43.5</v>
      </c>
      <c r="Q10" s="23">
        <v>1.6384892569546374</v>
      </c>
      <c r="R10" s="23"/>
      <c r="S10" s="16" t="s">
        <v>258</v>
      </c>
    </row>
    <row r="11" spans="1:19">
      <c r="A11" s="16" t="s">
        <v>403</v>
      </c>
      <c r="B11" s="17" t="s">
        <v>445</v>
      </c>
      <c r="C11" s="18">
        <v>2005</v>
      </c>
      <c r="D11" s="16" t="s">
        <v>446</v>
      </c>
      <c r="E11" t="s">
        <v>169</v>
      </c>
      <c r="F11" s="16"/>
      <c r="G11" s="16"/>
      <c r="H11" s="19">
        <v>6.6</v>
      </c>
      <c r="I11" s="20" t="s">
        <v>383</v>
      </c>
      <c r="J11" s="16" t="s">
        <v>384</v>
      </c>
      <c r="K11" s="20" t="s">
        <v>447</v>
      </c>
      <c r="L11" s="21">
        <v>6</v>
      </c>
      <c r="M11" s="21">
        <v>8.1695248034386001</v>
      </c>
      <c r="N11" s="20">
        <v>600</v>
      </c>
      <c r="O11" s="19">
        <v>38</v>
      </c>
      <c r="P11" s="23">
        <v>2.5</v>
      </c>
      <c r="Q11" s="23">
        <v>0.3979400086720376</v>
      </c>
      <c r="R11" s="23"/>
      <c r="S11" s="16" t="s">
        <v>258</v>
      </c>
    </row>
    <row r="12" spans="1:19">
      <c r="A12" s="16" t="s">
        <v>403</v>
      </c>
      <c r="B12" s="17" t="s">
        <v>445</v>
      </c>
      <c r="C12" s="18">
        <v>2005</v>
      </c>
      <c r="D12" s="16" t="s">
        <v>446</v>
      </c>
      <c r="E12" t="s">
        <v>169</v>
      </c>
      <c r="F12" s="16"/>
      <c r="G12" s="16"/>
      <c r="H12" s="19">
        <v>6.6</v>
      </c>
      <c r="I12" s="20" t="s">
        <v>383</v>
      </c>
      <c r="J12" s="16" t="s">
        <v>384</v>
      </c>
      <c r="K12" s="20" t="s">
        <v>447</v>
      </c>
      <c r="L12" s="21">
        <v>5.5</v>
      </c>
      <c r="M12" s="21">
        <v>40.065544048324398</v>
      </c>
      <c r="N12" s="20">
        <v>550</v>
      </c>
      <c r="O12" s="19">
        <v>36.5</v>
      </c>
      <c r="P12" s="23">
        <v>5</v>
      </c>
      <c r="Q12" s="23">
        <v>0.69897000433601886</v>
      </c>
      <c r="R12" s="23"/>
      <c r="S12" s="16" t="s">
        <v>258</v>
      </c>
    </row>
    <row r="13" spans="1:19">
      <c r="A13" s="16" t="s">
        <v>403</v>
      </c>
      <c r="B13" s="17" t="s">
        <v>445</v>
      </c>
      <c r="C13" s="18">
        <v>2005</v>
      </c>
      <c r="D13" s="16" t="s">
        <v>446</v>
      </c>
      <c r="E13" t="s">
        <v>169</v>
      </c>
      <c r="F13" s="16"/>
      <c r="G13" s="16"/>
      <c r="H13" s="19">
        <v>6.6</v>
      </c>
      <c r="I13" s="20" t="s">
        <v>383</v>
      </c>
      <c r="J13" s="16" t="s">
        <v>384</v>
      </c>
      <c r="K13" s="20" t="s">
        <v>447</v>
      </c>
      <c r="L13" s="21">
        <v>5</v>
      </c>
      <c r="M13" s="21">
        <v>60.021862756369998</v>
      </c>
      <c r="N13" s="20">
        <v>500</v>
      </c>
      <c r="O13" s="19">
        <v>35</v>
      </c>
      <c r="P13" s="23">
        <v>8.6</v>
      </c>
      <c r="Q13" s="23">
        <v>0.93449845124356767</v>
      </c>
      <c r="R13" s="23"/>
      <c r="S13" s="16" t="s">
        <v>258</v>
      </c>
    </row>
    <row r="14" spans="1:19">
      <c r="A14" s="16" t="s">
        <v>403</v>
      </c>
      <c r="B14" s="17" t="s">
        <v>445</v>
      </c>
      <c r="C14" s="18">
        <v>2005</v>
      </c>
      <c r="D14" s="16" t="s">
        <v>446</v>
      </c>
      <c r="E14" t="s">
        <v>169</v>
      </c>
      <c r="F14" s="16"/>
      <c r="G14" s="16"/>
      <c r="H14" s="19">
        <v>6.6</v>
      </c>
      <c r="I14" s="20" t="s">
        <v>383</v>
      </c>
      <c r="J14" s="16" t="s">
        <v>384</v>
      </c>
      <c r="K14" s="20" t="s">
        <v>447</v>
      </c>
      <c r="L14" s="21">
        <v>4.5</v>
      </c>
      <c r="M14" s="21">
        <v>60.003909117441502</v>
      </c>
      <c r="N14" s="20">
        <v>450</v>
      </c>
      <c r="O14" s="19">
        <v>33.5</v>
      </c>
      <c r="P14" s="23">
        <v>12.7</v>
      </c>
      <c r="Q14" s="23">
        <v>1.1038037209559568</v>
      </c>
      <c r="R14" s="23"/>
      <c r="S14" s="16" t="s">
        <v>258</v>
      </c>
    </row>
    <row r="15" spans="1:19">
      <c r="A15" s="16" t="s">
        <v>403</v>
      </c>
      <c r="B15" s="17" t="s">
        <v>445</v>
      </c>
      <c r="C15" s="18">
        <v>2005</v>
      </c>
      <c r="D15" s="16" t="s">
        <v>446</v>
      </c>
      <c r="E15" t="s">
        <v>169</v>
      </c>
      <c r="F15" s="16"/>
      <c r="G15" s="16"/>
      <c r="H15" s="19">
        <v>6.6</v>
      </c>
      <c r="I15" s="20" t="s">
        <v>383</v>
      </c>
      <c r="J15" s="16" t="s">
        <v>384</v>
      </c>
      <c r="K15" s="20" t="s">
        <v>447</v>
      </c>
      <c r="L15" s="21">
        <v>4</v>
      </c>
      <c r="M15" s="21">
        <v>60.222572057770002</v>
      </c>
      <c r="N15" s="20">
        <v>400</v>
      </c>
      <c r="O15" s="19">
        <v>32</v>
      </c>
      <c r="P15" s="23">
        <v>15.4</v>
      </c>
      <c r="Q15" s="23">
        <v>1.1875207208364631</v>
      </c>
      <c r="R15" s="23"/>
      <c r="S15" s="16" t="s">
        <v>258</v>
      </c>
    </row>
    <row r="16" spans="1:19">
      <c r="A16" s="16" t="s">
        <v>403</v>
      </c>
      <c r="B16" s="17" t="s">
        <v>445</v>
      </c>
      <c r="C16" s="18">
        <v>2005</v>
      </c>
      <c r="D16" s="16" t="s">
        <v>446</v>
      </c>
      <c r="E16" t="s">
        <v>169</v>
      </c>
      <c r="F16" s="16"/>
      <c r="G16" s="16"/>
      <c r="H16" s="19">
        <v>6.6</v>
      </c>
      <c r="I16" s="20" t="s">
        <v>383</v>
      </c>
      <c r="J16" s="16" t="s">
        <v>384</v>
      </c>
      <c r="K16" s="20" t="s">
        <v>447</v>
      </c>
      <c r="L16" s="21">
        <v>3.5</v>
      </c>
      <c r="M16" s="21">
        <v>60.128222589746002</v>
      </c>
      <c r="N16" s="20">
        <v>350</v>
      </c>
      <c r="O16" s="19">
        <v>30.5</v>
      </c>
      <c r="P16" s="23">
        <v>30.5</v>
      </c>
      <c r="Q16" s="23">
        <v>1.4842998393467859</v>
      </c>
      <c r="R16" s="23"/>
      <c r="S16" s="16" t="s">
        <v>258</v>
      </c>
    </row>
    <row r="17" spans="1:19">
      <c r="A17" s="16" t="s">
        <v>403</v>
      </c>
      <c r="B17" s="17" t="s">
        <v>445</v>
      </c>
      <c r="C17" s="18">
        <v>2005</v>
      </c>
      <c r="D17" s="16" t="s">
        <v>446</v>
      </c>
      <c r="E17" t="s">
        <v>169</v>
      </c>
      <c r="F17" s="16"/>
      <c r="G17" s="16"/>
      <c r="H17" s="19">
        <v>6.6</v>
      </c>
      <c r="I17" s="20" t="s">
        <v>383</v>
      </c>
      <c r="J17" s="16" t="s">
        <v>384</v>
      </c>
      <c r="K17" s="20" t="s">
        <v>447</v>
      </c>
      <c r="L17" s="21">
        <v>3</v>
      </c>
      <c r="M17" s="21">
        <v>60.194217690083001</v>
      </c>
      <c r="N17" s="20">
        <v>300</v>
      </c>
      <c r="O17" s="19">
        <v>29</v>
      </c>
      <c r="P17" s="23">
        <v>100.3</v>
      </c>
      <c r="Q17" s="23">
        <v>2.0013009330204179</v>
      </c>
      <c r="R17" s="23"/>
      <c r="S17" s="16" t="s">
        <v>258</v>
      </c>
    </row>
    <row r="18" spans="1:19">
      <c r="A18" s="16" t="s">
        <v>403</v>
      </c>
      <c r="B18" s="17" t="s">
        <v>445</v>
      </c>
      <c r="C18" s="18">
        <v>2005</v>
      </c>
      <c r="D18" s="16" t="s">
        <v>446</v>
      </c>
      <c r="E18" t="s">
        <v>169</v>
      </c>
      <c r="F18" s="16"/>
      <c r="G18" s="16"/>
      <c r="H18" s="19">
        <v>6.6</v>
      </c>
      <c r="I18" s="20" t="s">
        <v>383</v>
      </c>
      <c r="J18" s="16" t="s">
        <v>384</v>
      </c>
      <c r="K18" s="20" t="s">
        <v>447</v>
      </c>
      <c r="L18" s="21">
        <v>5</v>
      </c>
      <c r="M18" s="21">
        <v>14.949539364507</v>
      </c>
      <c r="N18" s="20">
        <v>500</v>
      </c>
      <c r="O18" s="19">
        <v>45</v>
      </c>
      <c r="P18" s="23">
        <v>3.2</v>
      </c>
      <c r="Q18" s="23">
        <v>0.50514997831990605</v>
      </c>
      <c r="R18" s="23"/>
      <c r="S18" s="16" t="s">
        <v>258</v>
      </c>
    </row>
    <row r="19" spans="1:19">
      <c r="A19" s="16" t="s">
        <v>403</v>
      </c>
      <c r="B19" s="17" t="s">
        <v>445</v>
      </c>
      <c r="C19" s="18">
        <v>2005</v>
      </c>
      <c r="D19" s="16" t="s">
        <v>446</v>
      </c>
      <c r="E19" t="s">
        <v>169</v>
      </c>
      <c r="F19" s="16"/>
      <c r="G19" s="16"/>
      <c r="H19" s="19">
        <v>6.6</v>
      </c>
      <c r="I19" s="20" t="s">
        <v>383</v>
      </c>
      <c r="J19" s="16" t="s">
        <v>384</v>
      </c>
      <c r="K19" s="20" t="s">
        <v>447</v>
      </c>
      <c r="L19" s="21">
        <v>4.5</v>
      </c>
      <c r="M19" s="21">
        <v>59.889242284335097</v>
      </c>
      <c r="N19" s="20">
        <v>450</v>
      </c>
      <c r="O19" s="19">
        <v>43.5</v>
      </c>
      <c r="P19" s="23">
        <v>10.4</v>
      </c>
      <c r="Q19" s="23">
        <v>1.0170333392987803</v>
      </c>
      <c r="R19" s="23"/>
      <c r="S19" s="16" t="s">
        <v>258</v>
      </c>
    </row>
    <row r="20" spans="1:19">
      <c r="A20" s="16" t="s">
        <v>403</v>
      </c>
      <c r="B20" s="17" t="s">
        <v>445</v>
      </c>
      <c r="C20" s="18">
        <v>2005</v>
      </c>
      <c r="D20" s="16" t="s">
        <v>446</v>
      </c>
      <c r="E20" t="s">
        <v>169</v>
      </c>
      <c r="F20" s="16"/>
      <c r="G20" s="16"/>
      <c r="H20" s="19">
        <v>6.6</v>
      </c>
      <c r="I20" s="20" t="s">
        <v>383</v>
      </c>
      <c r="J20" s="16" t="s">
        <v>384</v>
      </c>
      <c r="K20" s="20" t="s">
        <v>447</v>
      </c>
      <c r="L20" s="21">
        <v>4</v>
      </c>
      <c r="M20" s="21">
        <v>60.198634297597998</v>
      </c>
      <c r="N20" s="20">
        <v>400</v>
      </c>
      <c r="O20" s="19">
        <v>42</v>
      </c>
      <c r="P20" s="23">
        <v>10.6</v>
      </c>
      <c r="Q20" s="23">
        <v>1.0253058652647702</v>
      </c>
      <c r="R20" s="23"/>
      <c r="S20" s="16" t="s">
        <v>258</v>
      </c>
    </row>
    <row r="21" spans="1:19">
      <c r="A21" s="16" t="s">
        <v>403</v>
      </c>
      <c r="B21" s="17" t="s">
        <v>445</v>
      </c>
      <c r="C21" s="18">
        <v>2005</v>
      </c>
      <c r="D21" s="16" t="s">
        <v>446</v>
      </c>
      <c r="E21" t="s">
        <v>169</v>
      </c>
      <c r="F21" s="16"/>
      <c r="G21" s="16"/>
      <c r="H21" s="19">
        <v>6.6</v>
      </c>
      <c r="I21" s="20" t="s">
        <v>383</v>
      </c>
      <c r="J21" s="16" t="s">
        <v>384</v>
      </c>
      <c r="K21" s="20" t="s">
        <v>447</v>
      </c>
      <c r="L21" s="21">
        <v>3.5</v>
      </c>
      <c r="M21" s="21">
        <v>60.025698525998997</v>
      </c>
      <c r="N21" s="20">
        <v>350</v>
      </c>
      <c r="O21" s="19">
        <v>40.5</v>
      </c>
      <c r="P21" s="23">
        <v>20.6</v>
      </c>
      <c r="Q21" s="23">
        <v>1.3138672203691535</v>
      </c>
      <c r="R21" s="23"/>
      <c r="S21" s="16" t="s">
        <v>258</v>
      </c>
    </row>
    <row r="22" spans="1:19">
      <c r="A22" s="16" t="s">
        <v>403</v>
      </c>
      <c r="B22" s="17" t="s">
        <v>445</v>
      </c>
      <c r="C22" s="18">
        <v>2005</v>
      </c>
      <c r="D22" s="16" t="s">
        <v>446</v>
      </c>
      <c r="E22" t="s">
        <v>169</v>
      </c>
      <c r="F22" s="16"/>
      <c r="G22" s="16"/>
      <c r="H22" s="19">
        <v>6.6</v>
      </c>
      <c r="I22" s="20" t="s">
        <v>383</v>
      </c>
      <c r="J22" s="16" t="s">
        <v>384</v>
      </c>
      <c r="K22" s="20" t="s">
        <v>447</v>
      </c>
      <c r="L22" s="21">
        <v>3</v>
      </c>
      <c r="M22" s="21">
        <v>60.128867196597</v>
      </c>
      <c r="N22" s="20">
        <v>300</v>
      </c>
      <c r="O22" s="19">
        <v>39</v>
      </c>
      <c r="P22" s="23">
        <v>38.299999999999997</v>
      </c>
      <c r="Q22" s="23">
        <v>1.5831987739686226</v>
      </c>
      <c r="R22" s="23"/>
      <c r="S22" s="16" t="s">
        <v>258</v>
      </c>
    </row>
    <row r="23" spans="1:19">
      <c r="A23" s="16" t="s">
        <v>380</v>
      </c>
      <c r="B23" s="17" t="s">
        <v>381</v>
      </c>
      <c r="C23" s="18">
        <v>2006</v>
      </c>
      <c r="D23" s="16" t="s">
        <v>382</v>
      </c>
      <c r="E23" t="s">
        <v>169</v>
      </c>
      <c r="F23" s="16" t="s">
        <v>165</v>
      </c>
      <c r="G23" s="16" t="s">
        <v>170</v>
      </c>
      <c r="H23" s="19">
        <v>3.8</v>
      </c>
      <c r="I23" s="20" t="s">
        <v>383</v>
      </c>
      <c r="J23" s="16" t="s">
        <v>384</v>
      </c>
      <c r="K23" s="20">
        <v>933</v>
      </c>
      <c r="L23" s="21">
        <v>0.125</v>
      </c>
      <c r="M23" s="21">
        <v>20</v>
      </c>
      <c r="N23" s="20">
        <v>250</v>
      </c>
      <c r="O23" s="19">
        <v>30</v>
      </c>
      <c r="P23" s="23">
        <v>13.861386138613863</v>
      </c>
      <c r="Q23" s="23">
        <v>1.1418066618955955</v>
      </c>
      <c r="R23" s="23"/>
      <c r="S23" s="16" t="s">
        <v>258</v>
      </c>
    </row>
    <row r="24" spans="1:19">
      <c r="A24" s="16" t="s">
        <v>380</v>
      </c>
      <c r="B24" s="17" t="s">
        <v>381</v>
      </c>
      <c r="C24" s="18">
        <v>2006</v>
      </c>
      <c r="D24" s="16" t="s">
        <v>385</v>
      </c>
      <c r="E24" t="s">
        <v>169</v>
      </c>
      <c r="F24" s="16" t="s">
        <v>165</v>
      </c>
      <c r="G24" s="16" t="s">
        <v>170</v>
      </c>
      <c r="H24" s="19">
        <v>3.76</v>
      </c>
      <c r="I24" s="20" t="s">
        <v>383</v>
      </c>
      <c r="J24" s="16" t="s">
        <v>384</v>
      </c>
      <c r="K24" s="20">
        <v>933</v>
      </c>
      <c r="L24" s="21">
        <v>0.125</v>
      </c>
      <c r="M24" s="21">
        <v>20</v>
      </c>
      <c r="N24" s="20">
        <v>250</v>
      </c>
      <c r="O24" s="19">
        <v>30</v>
      </c>
      <c r="P24" s="23">
        <v>11.55115511551155</v>
      </c>
      <c r="Q24" s="23">
        <v>1.0626254158479707</v>
      </c>
      <c r="R24" s="23"/>
      <c r="S24" s="16" t="s">
        <v>258</v>
      </c>
    </row>
    <row r="25" spans="1:19">
      <c r="A25" s="16" t="s">
        <v>380</v>
      </c>
      <c r="B25" s="17" t="s">
        <v>381</v>
      </c>
      <c r="C25" s="18">
        <v>2006</v>
      </c>
      <c r="D25" s="16" t="s">
        <v>386</v>
      </c>
      <c r="E25" t="s">
        <v>169</v>
      </c>
      <c r="F25" s="16" t="s">
        <v>165</v>
      </c>
      <c r="G25" s="16" t="s">
        <v>170</v>
      </c>
      <c r="H25" s="19">
        <v>3.3</v>
      </c>
      <c r="I25" s="20" t="s">
        <v>383</v>
      </c>
      <c r="J25" s="16" t="s">
        <v>384</v>
      </c>
      <c r="K25" s="20">
        <v>933</v>
      </c>
      <c r="L25" s="21">
        <v>0.125</v>
      </c>
      <c r="M25" s="21">
        <v>20</v>
      </c>
      <c r="N25" s="20">
        <v>250</v>
      </c>
      <c r="O25" s="19">
        <v>30</v>
      </c>
      <c r="P25" s="23">
        <v>9.48509485094851</v>
      </c>
      <c r="Q25" s="23">
        <v>0.97704167819121535</v>
      </c>
      <c r="R25" s="23"/>
      <c r="S25" s="16" t="s">
        <v>258</v>
      </c>
    </row>
    <row r="26" spans="1:19">
      <c r="A26" s="16" t="s">
        <v>380</v>
      </c>
      <c r="B26" s="17" t="s">
        <v>381</v>
      </c>
      <c r="C26" s="18">
        <v>2006</v>
      </c>
      <c r="D26" s="16" t="s">
        <v>382</v>
      </c>
      <c r="E26" t="s">
        <v>169</v>
      </c>
      <c r="F26" s="16" t="s">
        <v>165</v>
      </c>
      <c r="G26" s="16" t="s">
        <v>170</v>
      </c>
      <c r="H26" s="19">
        <v>3.8</v>
      </c>
      <c r="I26" s="20" t="s">
        <v>383</v>
      </c>
      <c r="J26" s="16" t="s">
        <v>384</v>
      </c>
      <c r="K26" s="20">
        <v>933</v>
      </c>
      <c r="L26" s="21">
        <v>0.125</v>
      </c>
      <c r="M26" s="21">
        <v>5</v>
      </c>
      <c r="N26" s="20">
        <v>350</v>
      </c>
      <c r="O26" s="19">
        <v>33</v>
      </c>
      <c r="P26" s="23">
        <v>0.68681318681318682</v>
      </c>
      <c r="Q26" s="23">
        <v>-0.16316137497701838</v>
      </c>
      <c r="R26" s="23"/>
      <c r="S26" s="16" t="s">
        <v>258</v>
      </c>
    </row>
    <row r="27" spans="1:19">
      <c r="A27" s="16" t="s">
        <v>380</v>
      </c>
      <c r="B27" s="17" t="s">
        <v>381</v>
      </c>
      <c r="C27" s="18">
        <v>2006</v>
      </c>
      <c r="D27" s="16" t="s">
        <v>385</v>
      </c>
      <c r="E27" t="s">
        <v>169</v>
      </c>
      <c r="F27" s="16" t="s">
        <v>165</v>
      </c>
      <c r="G27" s="16" t="s">
        <v>170</v>
      </c>
      <c r="H27" s="19">
        <v>3.76</v>
      </c>
      <c r="I27" s="20" t="s">
        <v>383</v>
      </c>
      <c r="J27" s="16" t="s">
        <v>384</v>
      </c>
      <c r="K27" s="20">
        <v>933</v>
      </c>
      <c r="L27" s="21">
        <v>0.125</v>
      </c>
      <c r="M27" s="21">
        <v>5</v>
      </c>
      <c r="N27" s="20">
        <v>350</v>
      </c>
      <c r="O27" s="19">
        <v>33</v>
      </c>
      <c r="P27" s="23">
        <v>0.67385444743935308</v>
      </c>
      <c r="Q27" s="23">
        <v>-0.17143390094300828</v>
      </c>
      <c r="R27" s="23"/>
      <c r="S27" s="16" t="s">
        <v>258</v>
      </c>
    </row>
    <row r="28" spans="1:19">
      <c r="A28" s="16" t="s">
        <v>380</v>
      </c>
      <c r="B28" s="17" t="s">
        <v>381</v>
      </c>
      <c r="C28" s="18">
        <v>2006</v>
      </c>
      <c r="D28" s="16" t="s">
        <v>386</v>
      </c>
      <c r="E28" t="s">
        <v>169</v>
      </c>
      <c r="F28" s="16" t="s">
        <v>165</v>
      </c>
      <c r="G28" s="16" t="s">
        <v>170</v>
      </c>
      <c r="H28" s="19">
        <v>3.3</v>
      </c>
      <c r="I28" s="20" t="s">
        <v>383</v>
      </c>
      <c r="J28" s="16" t="s">
        <v>384</v>
      </c>
      <c r="K28" s="20">
        <v>933</v>
      </c>
      <c r="L28" s="21">
        <v>0.125</v>
      </c>
      <c r="M28" s="21">
        <v>5</v>
      </c>
      <c r="N28" s="20">
        <v>350</v>
      </c>
      <c r="O28" s="19">
        <v>33</v>
      </c>
      <c r="P28" s="23">
        <v>0.65189048239895697</v>
      </c>
      <c r="Q28" s="23">
        <v>-0.18582535961296215</v>
      </c>
      <c r="R28" s="23"/>
      <c r="S28" s="16" t="s">
        <v>258</v>
      </c>
    </row>
    <row r="29" spans="1:19">
      <c r="A29" s="16" t="s">
        <v>380</v>
      </c>
      <c r="B29" s="17" t="s">
        <v>381</v>
      </c>
      <c r="C29" s="18">
        <v>2006</v>
      </c>
      <c r="D29" s="16" t="s">
        <v>333</v>
      </c>
      <c r="E29" t="s">
        <v>169</v>
      </c>
      <c r="F29" s="16" t="s">
        <v>165</v>
      </c>
      <c r="G29" s="16" t="s">
        <v>170</v>
      </c>
      <c r="H29" s="19">
        <v>3.5</v>
      </c>
      <c r="I29" s="20" t="s">
        <v>383</v>
      </c>
      <c r="J29" s="16" t="s">
        <v>384</v>
      </c>
      <c r="K29" s="20">
        <v>933</v>
      </c>
      <c r="L29" s="21">
        <v>0.125</v>
      </c>
      <c r="M29" s="21">
        <v>5</v>
      </c>
      <c r="N29" s="20">
        <v>350</v>
      </c>
      <c r="O29" s="19">
        <v>33</v>
      </c>
      <c r="P29" s="23">
        <v>0.70422535211267612</v>
      </c>
      <c r="Q29" s="23">
        <v>-0.15228834438305644</v>
      </c>
      <c r="R29" s="23"/>
      <c r="S29" s="16" t="s">
        <v>258</v>
      </c>
    </row>
    <row r="30" spans="1:19">
      <c r="A30" s="16" t="s">
        <v>403</v>
      </c>
      <c r="B30" s="17" t="s">
        <v>445</v>
      </c>
      <c r="C30" s="18">
        <v>2005</v>
      </c>
      <c r="D30" s="16" t="s">
        <v>475</v>
      </c>
      <c r="E30" t="s">
        <v>169</v>
      </c>
      <c r="F30" s="16"/>
      <c r="G30" s="16"/>
      <c r="H30" s="19">
        <v>7</v>
      </c>
      <c r="I30" s="20" t="s">
        <v>383</v>
      </c>
      <c r="J30" s="16" t="s">
        <v>384</v>
      </c>
      <c r="K30" s="20" t="s">
        <v>447</v>
      </c>
      <c r="L30" s="21">
        <v>5</v>
      </c>
      <c r="M30" s="21">
        <v>35.082352941176403</v>
      </c>
      <c r="N30" s="20">
        <v>500</v>
      </c>
      <c r="O30" s="19">
        <v>20</v>
      </c>
      <c r="P30" s="23">
        <v>7.9383962514488484</v>
      </c>
      <c r="Q30" s="23">
        <v>0.89973277327139767</v>
      </c>
      <c r="R30" s="23"/>
      <c r="S30" s="16" t="s">
        <v>258</v>
      </c>
    </row>
    <row r="31" spans="1:19">
      <c r="A31" s="16" t="s">
        <v>403</v>
      </c>
      <c r="B31" s="17" t="s">
        <v>445</v>
      </c>
      <c r="C31" s="18">
        <v>2005</v>
      </c>
      <c r="D31" s="16" t="s">
        <v>475</v>
      </c>
      <c r="E31" t="s">
        <v>169</v>
      </c>
      <c r="F31" s="16"/>
      <c r="G31" s="16"/>
      <c r="H31" s="19">
        <v>7</v>
      </c>
      <c r="I31" s="20" t="s">
        <v>383</v>
      </c>
      <c r="J31" s="16" t="s">
        <v>384</v>
      </c>
      <c r="K31" s="20" t="s">
        <v>447</v>
      </c>
      <c r="L31" s="21">
        <v>4.5</v>
      </c>
      <c r="M31" s="21">
        <v>60.2</v>
      </c>
      <c r="N31" s="20">
        <v>450</v>
      </c>
      <c r="O31" s="19">
        <v>18.5</v>
      </c>
      <c r="P31" s="23">
        <v>13.967213724564582</v>
      </c>
      <c r="Q31" s="23">
        <v>1.1451097787172906</v>
      </c>
      <c r="R31" s="23"/>
      <c r="S31" s="16" t="s">
        <v>258</v>
      </c>
    </row>
    <row r="32" spans="1:19">
      <c r="A32" s="16" t="s">
        <v>403</v>
      </c>
      <c r="B32" s="17" t="s">
        <v>445</v>
      </c>
      <c r="C32" s="18">
        <v>2005</v>
      </c>
      <c r="D32" s="16" t="s">
        <v>475</v>
      </c>
      <c r="E32" t="s">
        <v>169</v>
      </c>
      <c r="F32" s="16"/>
      <c r="G32" s="16"/>
      <c r="H32" s="19">
        <v>7</v>
      </c>
      <c r="I32" s="20" t="s">
        <v>383</v>
      </c>
      <c r="J32" s="16" t="s">
        <v>384</v>
      </c>
      <c r="K32" s="20" t="s">
        <v>447</v>
      </c>
      <c r="L32" s="21">
        <v>4</v>
      </c>
      <c r="M32" s="21">
        <v>60.2</v>
      </c>
      <c r="N32" s="20">
        <v>400</v>
      </c>
      <c r="O32" s="19">
        <v>17</v>
      </c>
      <c r="P32" s="23">
        <v>18.204658332876004</v>
      </c>
      <c r="Q32" s="23">
        <v>1.2601825324576015</v>
      </c>
      <c r="R32" s="23"/>
      <c r="S32" s="16" t="s">
        <v>258</v>
      </c>
    </row>
    <row r="33" spans="1:19">
      <c r="A33" s="16" t="s">
        <v>403</v>
      </c>
      <c r="B33" s="17" t="s">
        <v>445</v>
      </c>
      <c r="C33" s="18">
        <v>2005</v>
      </c>
      <c r="D33" s="16" t="s">
        <v>475</v>
      </c>
      <c r="E33" t="s">
        <v>169</v>
      </c>
      <c r="F33" s="16"/>
      <c r="G33" s="16"/>
      <c r="H33" s="19">
        <v>7</v>
      </c>
      <c r="I33" s="20" t="s">
        <v>383</v>
      </c>
      <c r="J33" s="16" t="s">
        <v>384</v>
      </c>
      <c r="K33" s="20" t="s">
        <v>447</v>
      </c>
      <c r="L33" s="21">
        <v>3.5</v>
      </c>
      <c r="M33" s="21">
        <v>60.282352941176399</v>
      </c>
      <c r="N33" s="20">
        <v>350</v>
      </c>
      <c r="O33" s="19">
        <v>15.5</v>
      </c>
      <c r="P33" s="23">
        <v>29.090442615877436</v>
      </c>
      <c r="Q33" s="23">
        <v>1.4637503291594274</v>
      </c>
      <c r="R33" s="23"/>
      <c r="S33" s="16" t="s">
        <v>258</v>
      </c>
    </row>
    <row r="34" spans="1:19">
      <c r="A34" s="16" t="s">
        <v>403</v>
      </c>
      <c r="B34" s="17" t="s">
        <v>445</v>
      </c>
      <c r="C34" s="18">
        <v>2005</v>
      </c>
      <c r="D34" s="16" t="s">
        <v>475</v>
      </c>
      <c r="E34" t="s">
        <v>169</v>
      </c>
      <c r="F34" s="16"/>
      <c r="G34" s="16"/>
      <c r="H34" s="19">
        <v>7</v>
      </c>
      <c r="I34" s="20" t="s">
        <v>383</v>
      </c>
      <c r="J34" s="16" t="s">
        <v>384</v>
      </c>
      <c r="K34" s="20" t="s">
        <v>447</v>
      </c>
      <c r="L34" s="21">
        <v>3</v>
      </c>
      <c r="M34" s="21">
        <v>60.282352941176399</v>
      </c>
      <c r="N34" s="20">
        <v>300</v>
      </c>
      <c r="O34" s="19">
        <v>14</v>
      </c>
      <c r="P34" s="23">
        <v>23.159976089514839</v>
      </c>
      <c r="Q34" s="23">
        <v>1.3647381066876469</v>
      </c>
      <c r="R34" s="23"/>
      <c r="S34" s="16" t="s">
        <v>258</v>
      </c>
    </row>
    <row r="35" spans="1:19">
      <c r="A35" s="16" t="s">
        <v>403</v>
      </c>
      <c r="B35" s="17" t="s">
        <v>445</v>
      </c>
      <c r="C35" s="18">
        <v>2005</v>
      </c>
      <c r="D35" s="16" t="s">
        <v>475</v>
      </c>
      <c r="E35" t="s">
        <v>169</v>
      </c>
      <c r="F35" s="16"/>
      <c r="G35" s="16"/>
      <c r="H35" s="19">
        <v>7</v>
      </c>
      <c r="I35" s="20" t="s">
        <v>383</v>
      </c>
      <c r="J35" s="16" t="s">
        <v>384</v>
      </c>
      <c r="K35" s="20" t="s">
        <v>447</v>
      </c>
      <c r="L35" s="21">
        <v>2.5</v>
      </c>
      <c r="M35" s="21">
        <v>60.117647058823501</v>
      </c>
      <c r="N35" s="20">
        <v>250</v>
      </c>
      <c r="O35" s="19">
        <v>12.5</v>
      </c>
      <c r="P35" s="23">
        <v>16.865613333047182</v>
      </c>
      <c r="Q35" s="23">
        <v>1.2270021393179604</v>
      </c>
      <c r="R35" s="23"/>
      <c r="S35" s="16" t="s">
        <v>258</v>
      </c>
    </row>
    <row r="36" spans="1:19">
      <c r="A36" s="16" t="s">
        <v>403</v>
      </c>
      <c r="B36" s="17" t="s">
        <v>445</v>
      </c>
      <c r="C36" s="18">
        <v>2005</v>
      </c>
      <c r="D36" s="16" t="s">
        <v>475</v>
      </c>
      <c r="E36" t="s">
        <v>169</v>
      </c>
      <c r="F36" s="16"/>
      <c r="G36" s="16"/>
      <c r="H36" s="19">
        <v>7</v>
      </c>
      <c r="I36" s="20" t="s">
        <v>383</v>
      </c>
      <c r="J36" s="16" t="s">
        <v>384</v>
      </c>
      <c r="K36" s="20" t="s">
        <v>447</v>
      </c>
      <c r="L36" s="21">
        <v>2</v>
      </c>
      <c r="M36" s="21">
        <v>60.282352941176399</v>
      </c>
      <c r="N36" s="20">
        <v>200</v>
      </c>
      <c r="O36" s="19">
        <v>11</v>
      </c>
      <c r="P36" s="23">
        <v>21.162900200161189</v>
      </c>
      <c r="Q36" s="23">
        <v>1.3255751839027348</v>
      </c>
      <c r="R36" s="23"/>
      <c r="S36" s="16" t="s">
        <v>258</v>
      </c>
    </row>
    <row r="37" spans="1:19">
      <c r="A37" s="16" t="s">
        <v>403</v>
      </c>
      <c r="B37" s="17" t="s">
        <v>445</v>
      </c>
      <c r="C37" s="18">
        <v>2005</v>
      </c>
      <c r="D37" s="16" t="s">
        <v>475</v>
      </c>
      <c r="E37" t="s">
        <v>169</v>
      </c>
      <c r="F37" s="16"/>
      <c r="G37" s="16"/>
      <c r="H37" s="19">
        <v>7</v>
      </c>
      <c r="I37" s="20" t="s">
        <v>383</v>
      </c>
      <c r="J37" s="16" t="s">
        <v>384</v>
      </c>
      <c r="K37" s="20" t="s">
        <v>447</v>
      </c>
      <c r="L37" s="21">
        <v>4.5</v>
      </c>
      <c r="M37" s="21">
        <v>35.2478537657597</v>
      </c>
      <c r="N37" s="20">
        <v>450</v>
      </c>
      <c r="O37" s="19">
        <v>23.5</v>
      </c>
      <c r="P37" s="23">
        <v>6.6871861051749804</v>
      </c>
      <c r="Q37" s="23">
        <v>0.82524340983454358</v>
      </c>
      <c r="R37" s="23"/>
      <c r="S37" s="16" t="s">
        <v>258</v>
      </c>
    </row>
    <row r="38" spans="1:19">
      <c r="A38" s="16" t="s">
        <v>403</v>
      </c>
      <c r="B38" s="17" t="s">
        <v>445</v>
      </c>
      <c r="C38" s="18">
        <v>2005</v>
      </c>
      <c r="D38" s="16" t="s">
        <v>475</v>
      </c>
      <c r="E38" t="s">
        <v>169</v>
      </c>
      <c r="F38" s="16"/>
      <c r="G38" s="16"/>
      <c r="H38" s="19">
        <v>7</v>
      </c>
      <c r="I38" s="20" t="s">
        <v>383</v>
      </c>
      <c r="J38" s="16" t="s">
        <v>384</v>
      </c>
      <c r="K38" s="20" t="s">
        <v>447</v>
      </c>
      <c r="L38" s="21">
        <v>4</v>
      </c>
      <c r="M38" s="21">
        <v>35.068223291307199</v>
      </c>
      <c r="N38" s="20">
        <v>400</v>
      </c>
      <c r="O38" s="19">
        <v>22</v>
      </c>
      <c r="P38" s="23">
        <v>6.6325321888715063</v>
      </c>
      <c r="Q38" s="23">
        <v>0.82167936636870553</v>
      </c>
      <c r="R38" s="23"/>
      <c r="S38" s="16" t="s">
        <v>258</v>
      </c>
    </row>
    <row r="39" spans="1:19">
      <c r="A39" s="16" t="s">
        <v>403</v>
      </c>
      <c r="B39" s="17" t="s">
        <v>445</v>
      </c>
      <c r="C39" s="18">
        <v>2005</v>
      </c>
      <c r="D39" s="16" t="s">
        <v>475</v>
      </c>
      <c r="E39" t="s">
        <v>169</v>
      </c>
      <c r="F39" s="16"/>
      <c r="G39" s="16"/>
      <c r="H39" s="19">
        <v>7</v>
      </c>
      <c r="I39" s="20" t="s">
        <v>383</v>
      </c>
      <c r="J39" s="16" t="s">
        <v>384</v>
      </c>
      <c r="K39" s="20" t="s">
        <v>447</v>
      </c>
      <c r="L39" s="21">
        <v>3</v>
      </c>
      <c r="M39" s="21">
        <v>60.074189200398102</v>
      </c>
      <c r="N39" s="20">
        <v>300</v>
      </c>
      <c r="O39" s="19">
        <v>19</v>
      </c>
      <c r="P39" s="23">
        <v>15.088652962164312</v>
      </c>
      <c r="Q39" s="23">
        <v>1.1786504699139877</v>
      </c>
      <c r="R39" s="23"/>
      <c r="S39" s="16" t="s">
        <v>258</v>
      </c>
    </row>
    <row r="40" spans="1:19">
      <c r="A40" s="16" t="s">
        <v>403</v>
      </c>
      <c r="B40" s="17" t="s">
        <v>445</v>
      </c>
      <c r="C40" s="18">
        <v>2005</v>
      </c>
      <c r="D40" s="16" t="s">
        <v>475</v>
      </c>
      <c r="E40" t="s">
        <v>169</v>
      </c>
      <c r="F40" s="16"/>
      <c r="G40" s="16"/>
      <c r="H40" s="19">
        <v>7</v>
      </c>
      <c r="I40" s="20" t="s">
        <v>383</v>
      </c>
      <c r="J40" s="16" t="s">
        <v>384</v>
      </c>
      <c r="K40" s="20" t="s">
        <v>447</v>
      </c>
      <c r="L40" s="21">
        <v>3.5</v>
      </c>
      <c r="M40" s="21">
        <v>60.207054578632999</v>
      </c>
      <c r="N40" s="20">
        <v>350</v>
      </c>
      <c r="O40" s="19">
        <v>20.5</v>
      </c>
      <c r="P40" s="23">
        <v>12.185665206460115</v>
      </c>
      <c r="Q40" s="23">
        <v>1.0858492419827468</v>
      </c>
      <c r="R40" s="23"/>
      <c r="S40" s="16" t="s">
        <v>258</v>
      </c>
    </row>
    <row r="41" spans="1:19">
      <c r="A41" s="16" t="s">
        <v>403</v>
      </c>
      <c r="B41" s="17" t="s">
        <v>445</v>
      </c>
      <c r="C41" s="18">
        <v>2005</v>
      </c>
      <c r="D41" s="16" t="s">
        <v>475</v>
      </c>
      <c r="E41" t="s">
        <v>169</v>
      </c>
      <c r="F41" s="16"/>
      <c r="G41" s="16"/>
      <c r="H41" s="19">
        <v>7</v>
      </c>
      <c r="I41" s="20" t="s">
        <v>383</v>
      </c>
      <c r="J41" s="16" t="s">
        <v>384</v>
      </c>
      <c r="K41" s="20" t="s">
        <v>447</v>
      </c>
      <c r="L41" s="21">
        <v>2.5</v>
      </c>
      <c r="M41" s="21">
        <v>60.133387939615098</v>
      </c>
      <c r="N41" s="20">
        <v>250</v>
      </c>
      <c r="O41" s="19">
        <v>17.5</v>
      </c>
      <c r="P41" s="23">
        <v>16.034159025613103</v>
      </c>
      <c r="Q41" s="23">
        <v>1.2050461865835451</v>
      </c>
      <c r="R41" s="23"/>
      <c r="S41" s="16" t="s">
        <v>258</v>
      </c>
    </row>
    <row r="42" spans="1:19">
      <c r="A42" s="16" t="s">
        <v>403</v>
      </c>
      <c r="B42" s="17" t="s">
        <v>445</v>
      </c>
      <c r="C42" s="18">
        <v>2005</v>
      </c>
      <c r="D42" s="16" t="s">
        <v>475</v>
      </c>
      <c r="E42" t="s">
        <v>169</v>
      </c>
      <c r="F42" s="16"/>
      <c r="G42" s="16"/>
      <c r="H42" s="19">
        <v>7</v>
      </c>
      <c r="I42" s="20" t="s">
        <v>383</v>
      </c>
      <c r="J42" s="16" t="s">
        <v>384</v>
      </c>
      <c r="K42" s="20" t="s">
        <v>447</v>
      </c>
      <c r="L42" s="21">
        <v>2.25</v>
      </c>
      <c r="M42" s="21">
        <v>60.1127032183145</v>
      </c>
      <c r="N42" s="20">
        <v>225</v>
      </c>
      <c r="O42" s="19">
        <v>16.75</v>
      </c>
      <c r="P42" s="23">
        <v>26.322625457084914</v>
      </c>
      <c r="Q42" s="23">
        <v>1.4203292042678632</v>
      </c>
      <c r="R42" s="23"/>
      <c r="S42" s="16" t="s">
        <v>258</v>
      </c>
    </row>
    <row r="43" spans="1:19">
      <c r="A43" s="16" t="s">
        <v>403</v>
      </c>
      <c r="B43" s="17" t="s">
        <v>445</v>
      </c>
      <c r="C43" s="18">
        <v>2005</v>
      </c>
      <c r="D43" s="16" t="s">
        <v>475</v>
      </c>
      <c r="E43" t="s">
        <v>169</v>
      </c>
      <c r="F43" s="16"/>
      <c r="G43" s="16"/>
      <c r="H43" s="19">
        <v>7</v>
      </c>
      <c r="I43" s="20" t="s">
        <v>383</v>
      </c>
      <c r="J43" s="16" t="s">
        <v>384</v>
      </c>
      <c r="K43" s="20" t="s">
        <v>447</v>
      </c>
      <c r="L43" s="21">
        <v>2</v>
      </c>
      <c r="M43" s="21">
        <v>59.927629396151197</v>
      </c>
      <c r="N43" s="20">
        <v>200</v>
      </c>
      <c r="O43" s="19">
        <v>16</v>
      </c>
      <c r="P43" s="23">
        <v>26.322625457084914</v>
      </c>
      <c r="Q43" s="23">
        <v>1.4203292042678632</v>
      </c>
      <c r="R43" s="23"/>
      <c r="S43" s="16" t="s">
        <v>258</v>
      </c>
    </row>
    <row r="44" spans="1:19">
      <c r="A44" s="16" t="s">
        <v>403</v>
      </c>
      <c r="B44" s="17" t="s">
        <v>445</v>
      </c>
      <c r="C44" s="18">
        <v>2005</v>
      </c>
      <c r="D44" s="16" t="s">
        <v>475</v>
      </c>
      <c r="E44" t="s">
        <v>169</v>
      </c>
      <c r="F44" s="16"/>
      <c r="G44" s="16"/>
      <c r="H44" s="19">
        <v>7</v>
      </c>
      <c r="I44" s="20" t="s">
        <v>383</v>
      </c>
      <c r="J44" s="16" t="s">
        <v>384</v>
      </c>
      <c r="K44" s="20" t="s">
        <v>447</v>
      </c>
      <c r="L44" s="21">
        <v>5</v>
      </c>
      <c r="M44" s="21">
        <v>14.8286676695121</v>
      </c>
      <c r="N44" s="20">
        <v>500</v>
      </c>
      <c r="O44" s="19">
        <v>35</v>
      </c>
      <c r="P44" s="23">
        <v>2.6539009752473683</v>
      </c>
      <c r="Q44" s="23">
        <v>0.42388471404237021</v>
      </c>
      <c r="R44" s="23"/>
      <c r="S44" s="16" t="s">
        <v>258</v>
      </c>
    </row>
    <row r="45" spans="1:19">
      <c r="A45" s="16" t="s">
        <v>403</v>
      </c>
      <c r="B45" s="17" t="s">
        <v>445</v>
      </c>
      <c r="C45" s="18">
        <v>2005</v>
      </c>
      <c r="D45" s="16" t="s">
        <v>475</v>
      </c>
      <c r="E45" t="s">
        <v>169</v>
      </c>
      <c r="F45" s="16"/>
      <c r="G45" s="16"/>
      <c r="H45" s="19">
        <v>7</v>
      </c>
      <c r="I45" s="20" t="s">
        <v>383</v>
      </c>
      <c r="J45" s="16" t="s">
        <v>384</v>
      </c>
      <c r="K45" s="20" t="s">
        <v>447</v>
      </c>
      <c r="L45" s="21">
        <v>4.5</v>
      </c>
      <c r="M45" s="21">
        <v>60.080321618174601</v>
      </c>
      <c r="N45" s="20">
        <v>450</v>
      </c>
      <c r="O45" s="19">
        <v>33.5</v>
      </c>
      <c r="P45" s="23">
        <v>11.332895393968847</v>
      </c>
      <c r="Q45" s="23">
        <v>1.0543408801175143</v>
      </c>
      <c r="R45" s="23"/>
      <c r="S45" s="16" t="s">
        <v>258</v>
      </c>
    </row>
    <row r="46" spans="1:19">
      <c r="A46" s="16" t="s">
        <v>403</v>
      </c>
      <c r="B46" s="17" t="s">
        <v>445</v>
      </c>
      <c r="C46" s="18">
        <v>2005</v>
      </c>
      <c r="D46" s="16" t="s">
        <v>475</v>
      </c>
      <c r="E46" t="s">
        <v>169</v>
      </c>
      <c r="F46" s="16"/>
      <c r="G46" s="16"/>
      <c r="H46" s="19">
        <v>7</v>
      </c>
      <c r="I46" s="20" t="s">
        <v>383</v>
      </c>
      <c r="J46" s="16" t="s">
        <v>384</v>
      </c>
      <c r="K46" s="20" t="s">
        <v>447</v>
      </c>
      <c r="L46" s="21">
        <v>4</v>
      </c>
      <c r="M46" s="21">
        <v>59.933576691969897</v>
      </c>
      <c r="N46" s="20">
        <v>400</v>
      </c>
      <c r="O46" s="19">
        <v>32</v>
      </c>
      <c r="P46" s="23">
        <v>12.44807560401336</v>
      </c>
      <c r="Q46" s="23">
        <v>1.0951022173630061</v>
      </c>
      <c r="R46" s="23"/>
      <c r="S46" s="16" t="s">
        <v>258</v>
      </c>
    </row>
    <row r="47" spans="1:19">
      <c r="A47" s="16" t="s">
        <v>403</v>
      </c>
      <c r="B47" s="17" t="s">
        <v>445</v>
      </c>
      <c r="C47" s="18">
        <v>2005</v>
      </c>
      <c r="D47" s="16" t="s">
        <v>475</v>
      </c>
      <c r="E47" t="s">
        <v>169</v>
      </c>
      <c r="F47" s="16"/>
      <c r="G47" s="16"/>
      <c r="H47" s="19">
        <v>7</v>
      </c>
      <c r="I47" s="20" t="s">
        <v>383</v>
      </c>
      <c r="J47" s="16" t="s">
        <v>384</v>
      </c>
      <c r="K47" s="20" t="s">
        <v>447</v>
      </c>
      <c r="L47" s="21">
        <v>3.5</v>
      </c>
      <c r="M47" s="21">
        <v>60.026104940534097</v>
      </c>
      <c r="N47" s="20">
        <v>350</v>
      </c>
      <c r="O47" s="19">
        <v>30.5</v>
      </c>
      <c r="P47" s="23">
        <v>18.881719169442263</v>
      </c>
      <c r="Q47" s="23">
        <v>1.276041534019851</v>
      </c>
      <c r="R47" s="23"/>
      <c r="S47" s="16" t="s">
        <v>258</v>
      </c>
    </row>
    <row r="48" spans="1:19">
      <c r="A48" s="16" t="s">
        <v>403</v>
      </c>
      <c r="B48" s="17" t="s">
        <v>445</v>
      </c>
      <c r="C48" s="18">
        <v>2005</v>
      </c>
      <c r="D48" s="16" t="s">
        <v>475</v>
      </c>
      <c r="E48" t="s">
        <v>169</v>
      </c>
      <c r="F48" s="16"/>
      <c r="G48" s="16"/>
      <c r="H48" s="19">
        <v>7</v>
      </c>
      <c r="I48" s="20" t="s">
        <v>383</v>
      </c>
      <c r="J48" s="16" t="s">
        <v>384</v>
      </c>
      <c r="K48" s="20" t="s">
        <v>447</v>
      </c>
      <c r="L48" s="21">
        <v>3</v>
      </c>
      <c r="M48" s="21">
        <v>59.967476627453898</v>
      </c>
      <c r="N48" s="20">
        <v>300</v>
      </c>
      <c r="O48" s="19">
        <v>29</v>
      </c>
      <c r="P48" s="23">
        <v>41.564302433509503</v>
      </c>
      <c r="Q48" s="23">
        <v>1.618720496209987</v>
      </c>
      <c r="R48" s="23"/>
      <c r="S48" s="16" t="s">
        <v>258</v>
      </c>
    </row>
    <row r="49" spans="1:19">
      <c r="A49" s="16" t="s">
        <v>403</v>
      </c>
      <c r="B49" s="17" t="s">
        <v>445</v>
      </c>
      <c r="C49" s="18">
        <v>2005</v>
      </c>
      <c r="D49" s="16" t="s">
        <v>475</v>
      </c>
      <c r="E49" t="s">
        <v>169</v>
      </c>
      <c r="F49" s="16"/>
      <c r="G49" s="16"/>
      <c r="H49" s="19">
        <v>7</v>
      </c>
      <c r="I49" s="20" t="s">
        <v>383</v>
      </c>
      <c r="J49" s="16" t="s">
        <v>384</v>
      </c>
      <c r="K49" s="20" t="s">
        <v>447</v>
      </c>
      <c r="L49" s="21">
        <v>2.5</v>
      </c>
      <c r="M49" s="21">
        <v>60.055709336247801</v>
      </c>
      <c r="N49" s="20">
        <v>250</v>
      </c>
      <c r="O49" s="19">
        <v>27.5</v>
      </c>
      <c r="P49" s="23">
        <v>67.378073126745292</v>
      </c>
      <c r="Q49" s="23">
        <v>1.8285185869005549</v>
      </c>
      <c r="R49" s="23"/>
      <c r="S49" s="16" t="s">
        <v>258</v>
      </c>
    </row>
    <row r="50" spans="1:19">
      <c r="A50" s="16" t="s">
        <v>403</v>
      </c>
      <c r="B50" s="17" t="s">
        <v>445</v>
      </c>
      <c r="C50" s="18">
        <v>2005</v>
      </c>
      <c r="D50" s="16" t="s">
        <v>475</v>
      </c>
      <c r="E50" t="s">
        <v>169</v>
      </c>
      <c r="F50" s="16"/>
      <c r="G50" s="16"/>
      <c r="H50" s="19">
        <v>7</v>
      </c>
      <c r="I50" s="20" t="s">
        <v>383</v>
      </c>
      <c r="J50" s="16" t="s">
        <v>384</v>
      </c>
      <c r="K50" s="20" t="s">
        <v>447</v>
      </c>
      <c r="L50" s="21">
        <v>2</v>
      </c>
      <c r="M50" s="21">
        <v>59.979434481408902</v>
      </c>
      <c r="N50" s="20">
        <v>200</v>
      </c>
      <c r="O50" s="19">
        <v>26</v>
      </c>
      <c r="P50" s="23">
        <v>73.171297006598991</v>
      </c>
      <c r="Q50" s="23">
        <v>1.8643407532405358</v>
      </c>
      <c r="R50" s="23"/>
      <c r="S50" s="16" t="s">
        <v>258</v>
      </c>
    </row>
    <row r="51" spans="1:19">
      <c r="A51" s="16" t="s">
        <v>403</v>
      </c>
      <c r="B51" s="17" t="s">
        <v>445</v>
      </c>
      <c r="C51" s="18">
        <v>2005</v>
      </c>
      <c r="D51" s="16" t="s">
        <v>475</v>
      </c>
      <c r="E51" t="s">
        <v>169</v>
      </c>
      <c r="F51" s="16"/>
      <c r="G51" s="16"/>
      <c r="H51" s="19">
        <v>7</v>
      </c>
      <c r="I51" s="20" t="s">
        <v>383</v>
      </c>
      <c r="J51" s="16" t="s">
        <v>384</v>
      </c>
      <c r="K51" s="20" t="s">
        <v>447</v>
      </c>
      <c r="L51" s="21">
        <v>4.5</v>
      </c>
      <c r="M51" s="21">
        <v>8.0104447275521</v>
      </c>
      <c r="N51" s="20">
        <v>450</v>
      </c>
      <c r="O51" s="19">
        <v>43.5</v>
      </c>
      <c r="P51" s="23">
        <v>1.9415162682398217</v>
      </c>
      <c r="Q51" s="23">
        <v>0.28814103391229284</v>
      </c>
      <c r="R51" s="23"/>
      <c r="S51" s="16" t="s">
        <v>258</v>
      </c>
    </row>
    <row r="52" spans="1:19">
      <c r="A52" s="16" t="s">
        <v>403</v>
      </c>
      <c r="B52" s="17" t="s">
        <v>445</v>
      </c>
      <c r="C52" s="18">
        <v>2005</v>
      </c>
      <c r="D52" s="16" t="s">
        <v>475</v>
      </c>
      <c r="E52" t="s">
        <v>169</v>
      </c>
      <c r="F52" s="16"/>
      <c r="G52" s="16"/>
      <c r="H52" s="19">
        <v>7</v>
      </c>
      <c r="I52" s="20" t="s">
        <v>383</v>
      </c>
      <c r="J52" s="16" t="s">
        <v>384</v>
      </c>
      <c r="K52" s="20" t="s">
        <v>447</v>
      </c>
      <c r="L52" s="21">
        <v>4</v>
      </c>
      <c r="M52" s="21">
        <v>59.926413620287697</v>
      </c>
      <c r="N52" s="20">
        <v>400</v>
      </c>
      <c r="O52" s="19">
        <v>42</v>
      </c>
      <c r="P52" s="23">
        <v>10.385189259248397</v>
      </c>
      <c r="Q52" s="23">
        <v>1.0164144155074464</v>
      </c>
      <c r="R52" s="23"/>
      <c r="S52" s="16" t="s">
        <v>258</v>
      </c>
    </row>
    <row r="53" spans="1:19">
      <c r="A53" s="16" t="s">
        <v>403</v>
      </c>
      <c r="B53" s="17" t="s">
        <v>445</v>
      </c>
      <c r="C53" s="18">
        <v>2005</v>
      </c>
      <c r="D53" s="16" t="s">
        <v>475</v>
      </c>
      <c r="E53" t="s">
        <v>169</v>
      </c>
      <c r="F53" s="16"/>
      <c r="G53" s="16"/>
      <c r="H53" s="19">
        <v>7</v>
      </c>
      <c r="I53" s="20" t="s">
        <v>383</v>
      </c>
      <c r="J53" s="16" t="s">
        <v>384</v>
      </c>
      <c r="K53" s="20" t="s">
        <v>447</v>
      </c>
      <c r="L53" s="21">
        <v>3.5</v>
      </c>
      <c r="M53" s="21">
        <v>59.915748457765602</v>
      </c>
      <c r="N53" s="20">
        <v>350</v>
      </c>
      <c r="O53" s="19">
        <v>40.5</v>
      </c>
      <c r="P53" s="23">
        <v>18.986717314335021</v>
      </c>
      <c r="Q53" s="23">
        <v>1.2784498844049355</v>
      </c>
      <c r="R53" s="23"/>
      <c r="S53" s="16" t="s">
        <v>258</v>
      </c>
    </row>
    <row r="54" spans="1:19">
      <c r="A54" s="16" t="s">
        <v>403</v>
      </c>
      <c r="B54" s="17" t="s">
        <v>445</v>
      </c>
      <c r="C54" s="18">
        <v>2005</v>
      </c>
      <c r="D54" s="16" t="s">
        <v>475</v>
      </c>
      <c r="E54" t="s">
        <v>169</v>
      </c>
      <c r="F54" s="16"/>
      <c r="G54" s="16"/>
      <c r="H54" s="19">
        <v>7</v>
      </c>
      <c r="I54" s="20" t="s">
        <v>383</v>
      </c>
      <c r="J54" s="16" t="s">
        <v>384</v>
      </c>
      <c r="K54" s="20" t="s">
        <v>447</v>
      </c>
      <c r="L54" s="21">
        <v>3</v>
      </c>
      <c r="M54" s="21">
        <v>60.041688142867699</v>
      </c>
      <c r="N54" s="20">
        <v>300</v>
      </c>
      <c r="O54" s="19">
        <v>39</v>
      </c>
      <c r="P54" s="23">
        <v>72.83277448244614</v>
      </c>
      <c r="Q54" s="23">
        <v>1.8623268542281375</v>
      </c>
      <c r="R54" s="23"/>
      <c r="S54" s="16" t="s">
        <v>258</v>
      </c>
    </row>
    <row r="55" spans="1:19">
      <c r="A55" s="16" t="s">
        <v>403</v>
      </c>
      <c r="B55" s="17" t="s">
        <v>445</v>
      </c>
      <c r="C55" s="18">
        <v>2005</v>
      </c>
      <c r="D55" s="16" t="s">
        <v>475</v>
      </c>
      <c r="E55" t="s">
        <v>169</v>
      </c>
      <c r="F55" s="16"/>
      <c r="G55" s="16"/>
      <c r="H55" s="19">
        <v>7</v>
      </c>
      <c r="I55" s="20" t="s">
        <v>383</v>
      </c>
      <c r="J55" s="16" t="s">
        <v>384</v>
      </c>
      <c r="K55" s="20" t="s">
        <v>447</v>
      </c>
      <c r="L55" s="21">
        <v>2.5</v>
      </c>
      <c r="M55" s="21">
        <v>59.967712760267197</v>
      </c>
      <c r="N55" s="20">
        <v>250</v>
      </c>
      <c r="O55" s="19">
        <v>37.5</v>
      </c>
      <c r="P55" s="23">
        <v>75.922239270538356</v>
      </c>
      <c r="Q55" s="23">
        <v>1.8803690088040694</v>
      </c>
      <c r="R55" s="23"/>
      <c r="S55" s="16" t="s">
        <v>258</v>
      </c>
    </row>
    <row r="56" spans="1:19">
      <c r="A56" s="16" t="s">
        <v>465</v>
      </c>
      <c r="B56" s="17" t="s">
        <v>466</v>
      </c>
      <c r="C56" s="18">
        <v>2000</v>
      </c>
      <c r="D56" s="16" t="s">
        <v>476</v>
      </c>
      <c r="E56" t="s">
        <v>169</v>
      </c>
      <c r="F56" s="16"/>
      <c r="G56" s="16"/>
      <c r="H56" s="19">
        <v>5.3</v>
      </c>
      <c r="I56" s="20" t="s">
        <v>383</v>
      </c>
      <c r="J56" s="16" t="s">
        <v>384</v>
      </c>
      <c r="K56" s="20" t="s">
        <v>486</v>
      </c>
      <c r="L56" s="22" t="s">
        <v>383</v>
      </c>
      <c r="M56" s="21">
        <v>20</v>
      </c>
      <c r="N56" s="20">
        <v>200</v>
      </c>
      <c r="O56" s="19">
        <v>26</v>
      </c>
      <c r="P56" s="23">
        <v>10.471204188481677</v>
      </c>
      <c r="Q56" s="23">
        <v>1.0199966284162536</v>
      </c>
      <c r="R56" s="23"/>
      <c r="S56" s="16" t="s">
        <v>258</v>
      </c>
    </row>
    <row r="57" spans="1:19">
      <c r="A57" s="25" t="s">
        <v>467</v>
      </c>
      <c r="B57" s="41" t="s">
        <v>468</v>
      </c>
      <c r="C57" s="18">
        <v>2004</v>
      </c>
      <c r="D57" s="16" t="s">
        <v>477</v>
      </c>
      <c r="E57" t="s">
        <v>169</v>
      </c>
      <c r="F57" s="16"/>
      <c r="G57" s="16"/>
      <c r="H57" s="19" t="s">
        <v>383</v>
      </c>
      <c r="I57" s="20" t="s">
        <v>383</v>
      </c>
      <c r="J57" s="16" t="s">
        <v>384</v>
      </c>
      <c r="K57" s="20" t="s">
        <v>487</v>
      </c>
      <c r="L57" s="21">
        <v>1.75</v>
      </c>
      <c r="M57" s="21">
        <v>1</v>
      </c>
      <c r="N57" s="20">
        <v>100</v>
      </c>
      <c r="O57" s="19">
        <v>23</v>
      </c>
      <c r="P57" s="23">
        <v>0.24038461538461536</v>
      </c>
      <c r="Q57" s="23">
        <v>-0.61909333062674277</v>
      </c>
      <c r="R57" s="23"/>
      <c r="S57" s="16" t="s">
        <v>258</v>
      </c>
    </row>
    <row r="58" spans="1:19">
      <c r="A58" s="25" t="s">
        <v>467</v>
      </c>
      <c r="B58" s="41" t="s">
        <v>468</v>
      </c>
      <c r="C58" s="18">
        <v>2004</v>
      </c>
      <c r="D58" s="16" t="s">
        <v>477</v>
      </c>
      <c r="E58" t="s">
        <v>169</v>
      </c>
      <c r="F58" s="16"/>
      <c r="G58" s="16"/>
      <c r="H58" s="19" t="s">
        <v>383</v>
      </c>
      <c r="I58" s="20" t="s">
        <v>383</v>
      </c>
      <c r="J58" s="16" t="s">
        <v>384</v>
      </c>
      <c r="K58" s="20" t="s">
        <v>487</v>
      </c>
      <c r="L58" s="21">
        <v>1.75</v>
      </c>
      <c r="M58" s="21">
        <v>5</v>
      </c>
      <c r="N58" s="20">
        <v>100</v>
      </c>
      <c r="O58" s="19">
        <v>23</v>
      </c>
      <c r="P58" s="23">
        <v>1.21654501216545</v>
      </c>
      <c r="Q58" s="23">
        <v>8.5128182459949547E-2</v>
      </c>
      <c r="R58" s="23"/>
      <c r="S58" s="16" t="s">
        <v>258</v>
      </c>
    </row>
    <row r="59" spans="1:19">
      <c r="A59" s="25" t="s">
        <v>467</v>
      </c>
      <c r="B59" s="41" t="s">
        <v>468</v>
      </c>
      <c r="C59" s="18">
        <v>2004</v>
      </c>
      <c r="D59" s="16" t="s">
        <v>477</v>
      </c>
      <c r="E59" t="s">
        <v>169</v>
      </c>
      <c r="F59" s="16"/>
      <c r="G59" s="16"/>
      <c r="H59" s="19" t="s">
        <v>383</v>
      </c>
      <c r="I59" s="20" t="s">
        <v>383</v>
      </c>
      <c r="J59" s="16" t="s">
        <v>384</v>
      </c>
      <c r="K59" s="20" t="s">
        <v>487</v>
      </c>
      <c r="L59" s="21">
        <v>1.75</v>
      </c>
      <c r="M59" s="21">
        <v>1</v>
      </c>
      <c r="N59" s="20">
        <v>200</v>
      </c>
      <c r="O59" s="19">
        <v>26</v>
      </c>
      <c r="P59" s="23">
        <v>0.47619047619047616</v>
      </c>
      <c r="Q59" s="23">
        <v>-0.3222192947339193</v>
      </c>
      <c r="R59" s="23"/>
      <c r="S59" s="16" t="s">
        <v>258</v>
      </c>
    </row>
    <row r="60" spans="1:19">
      <c r="A60" s="25" t="s">
        <v>467</v>
      </c>
      <c r="B60" s="41" t="s">
        <v>468</v>
      </c>
      <c r="C60" s="18">
        <v>2004</v>
      </c>
      <c r="D60" s="16" t="s">
        <v>477</v>
      </c>
      <c r="E60" t="s">
        <v>169</v>
      </c>
      <c r="F60" s="16"/>
      <c r="G60" s="16"/>
      <c r="H60" s="19" t="s">
        <v>383</v>
      </c>
      <c r="I60" s="20" t="s">
        <v>383</v>
      </c>
      <c r="J60" s="16" t="s">
        <v>384</v>
      </c>
      <c r="K60" s="20" t="s">
        <v>487</v>
      </c>
      <c r="L60" s="21">
        <v>1.75</v>
      </c>
      <c r="M60" s="21">
        <v>5</v>
      </c>
      <c r="N60" s="20">
        <v>200</v>
      </c>
      <c r="O60" s="19">
        <v>26</v>
      </c>
      <c r="P60" s="23">
        <v>4.8076923076923075</v>
      </c>
      <c r="Q60" s="23">
        <v>0.68193666503723838</v>
      </c>
      <c r="R60" s="23"/>
      <c r="S60" s="16" t="s">
        <v>258</v>
      </c>
    </row>
    <row r="61" spans="1:19">
      <c r="A61" s="25" t="s">
        <v>467</v>
      </c>
      <c r="B61" s="41" t="s">
        <v>468</v>
      </c>
      <c r="C61" s="18">
        <v>2004</v>
      </c>
      <c r="D61" s="16" t="s">
        <v>477</v>
      </c>
      <c r="E61" t="s">
        <v>169</v>
      </c>
      <c r="F61" s="16"/>
      <c r="G61" s="16"/>
      <c r="H61" s="19" t="s">
        <v>383</v>
      </c>
      <c r="I61" s="20" t="s">
        <v>383</v>
      </c>
      <c r="J61" s="16" t="s">
        <v>384</v>
      </c>
      <c r="K61" s="20" t="s">
        <v>487</v>
      </c>
      <c r="L61" s="21">
        <v>1.75</v>
      </c>
      <c r="M61" s="21">
        <v>1</v>
      </c>
      <c r="N61" s="20">
        <v>300</v>
      </c>
      <c r="O61" s="19">
        <v>29</v>
      </c>
      <c r="P61" s="23">
        <v>1.7543859649122808</v>
      </c>
      <c r="Q61" s="23">
        <v>0.24412514432750862</v>
      </c>
      <c r="R61" s="23"/>
      <c r="S61" s="16" t="s">
        <v>258</v>
      </c>
    </row>
    <row r="62" spans="1:19">
      <c r="A62" s="25" t="s">
        <v>467</v>
      </c>
      <c r="B62" s="41" t="s">
        <v>468</v>
      </c>
      <c r="C62" s="18">
        <v>2004</v>
      </c>
      <c r="D62" s="16" t="s">
        <v>477</v>
      </c>
      <c r="E62" t="s">
        <v>169</v>
      </c>
      <c r="F62" s="16"/>
      <c r="G62" s="16"/>
      <c r="H62" s="19" t="s">
        <v>383</v>
      </c>
      <c r="I62" s="20" t="s">
        <v>383</v>
      </c>
      <c r="J62" s="16" t="s">
        <v>384</v>
      </c>
      <c r="K62" s="20" t="s">
        <v>487</v>
      </c>
      <c r="L62" s="21">
        <v>1.75</v>
      </c>
      <c r="M62" s="21">
        <v>1</v>
      </c>
      <c r="N62" s="20">
        <v>100</v>
      </c>
      <c r="O62" s="19">
        <v>23</v>
      </c>
      <c r="P62" s="23">
        <v>0.24449877750611249</v>
      </c>
      <c r="Q62" s="23">
        <v>-0.61172330800734176</v>
      </c>
      <c r="R62" s="23"/>
      <c r="S62" s="16" t="s">
        <v>258</v>
      </c>
    </row>
    <row r="63" spans="1:19">
      <c r="A63" s="25" t="s">
        <v>467</v>
      </c>
      <c r="B63" s="41" t="s">
        <v>468</v>
      </c>
      <c r="C63" s="18">
        <v>2004</v>
      </c>
      <c r="D63" s="16" t="s">
        <v>477</v>
      </c>
      <c r="E63" t="s">
        <v>169</v>
      </c>
      <c r="F63" s="16"/>
      <c r="G63" s="16"/>
      <c r="H63" s="19" t="s">
        <v>383</v>
      </c>
      <c r="I63" s="20" t="s">
        <v>383</v>
      </c>
      <c r="J63" s="16" t="s">
        <v>384</v>
      </c>
      <c r="K63" s="20" t="s">
        <v>487</v>
      </c>
      <c r="L63" s="21">
        <v>1.75</v>
      </c>
      <c r="M63" s="21">
        <v>5</v>
      </c>
      <c r="N63" s="20">
        <v>100</v>
      </c>
      <c r="O63" s="19">
        <v>23</v>
      </c>
      <c r="P63" s="23">
        <v>1.2594458438287153</v>
      </c>
      <c r="Q63" s="23">
        <v>0.1001794975729037</v>
      </c>
      <c r="R63" s="23"/>
      <c r="S63" s="16" t="s">
        <v>258</v>
      </c>
    </row>
    <row r="64" spans="1:19">
      <c r="A64" s="25" t="s">
        <v>467</v>
      </c>
      <c r="B64" s="41" t="s">
        <v>468</v>
      </c>
      <c r="C64" s="18">
        <v>2004</v>
      </c>
      <c r="D64" s="16" t="s">
        <v>477</v>
      </c>
      <c r="E64" t="s">
        <v>169</v>
      </c>
      <c r="F64" s="16"/>
      <c r="G64" s="16"/>
      <c r="H64" s="19" t="s">
        <v>383</v>
      </c>
      <c r="I64" s="20" t="s">
        <v>383</v>
      </c>
      <c r="J64" s="16" t="s">
        <v>384</v>
      </c>
      <c r="K64" s="20" t="s">
        <v>487</v>
      </c>
      <c r="L64" s="21">
        <v>1.75</v>
      </c>
      <c r="M64" s="21">
        <v>1</v>
      </c>
      <c r="N64" s="20">
        <v>200</v>
      </c>
      <c r="O64" s="19">
        <v>26</v>
      </c>
      <c r="P64" s="23">
        <v>0.51546391752577325</v>
      </c>
      <c r="Q64" s="23">
        <v>-0.28780172993022601</v>
      </c>
      <c r="R64" s="23"/>
      <c r="S64" s="16" t="s">
        <v>258</v>
      </c>
    </row>
    <row r="65" spans="1:19">
      <c r="A65" s="25" t="s">
        <v>467</v>
      </c>
      <c r="B65" s="41" t="s">
        <v>468</v>
      </c>
      <c r="C65" s="18">
        <v>2004</v>
      </c>
      <c r="D65" s="16" t="s">
        <v>477</v>
      </c>
      <c r="E65" t="s">
        <v>169</v>
      </c>
      <c r="F65" s="16"/>
      <c r="G65" s="16"/>
      <c r="H65" s="19" t="s">
        <v>383</v>
      </c>
      <c r="I65" s="20" t="s">
        <v>383</v>
      </c>
      <c r="J65" s="16" t="s">
        <v>384</v>
      </c>
      <c r="K65" s="20" t="s">
        <v>487</v>
      </c>
      <c r="L65" s="21">
        <v>1.75</v>
      </c>
      <c r="M65" s="21">
        <v>5</v>
      </c>
      <c r="N65" s="20">
        <v>200</v>
      </c>
      <c r="O65" s="19">
        <v>26</v>
      </c>
      <c r="P65" s="23">
        <v>5.376344086021505</v>
      </c>
      <c r="Q65" s="23">
        <v>0.73048705578208362</v>
      </c>
      <c r="R65" s="23"/>
      <c r="S65" s="16" t="s">
        <v>258</v>
      </c>
    </row>
    <row r="66" spans="1:19">
      <c r="A66" s="25" t="s">
        <v>467</v>
      </c>
      <c r="B66" s="41" t="s">
        <v>468</v>
      </c>
      <c r="C66" s="18">
        <v>2004</v>
      </c>
      <c r="D66" s="16" t="s">
        <v>477</v>
      </c>
      <c r="E66" t="s">
        <v>169</v>
      </c>
      <c r="F66" s="16"/>
      <c r="G66" s="16"/>
      <c r="H66" s="19" t="s">
        <v>383</v>
      </c>
      <c r="I66" s="20" t="s">
        <v>383</v>
      </c>
      <c r="J66" s="16" t="s">
        <v>384</v>
      </c>
      <c r="K66" s="20" t="s">
        <v>487</v>
      </c>
      <c r="L66" s="21">
        <v>1.75</v>
      </c>
      <c r="M66" s="21">
        <v>1</v>
      </c>
      <c r="N66" s="20">
        <v>100</v>
      </c>
      <c r="O66" s="19">
        <v>23</v>
      </c>
      <c r="P66" s="23">
        <v>0.23980815347721823</v>
      </c>
      <c r="Q66" s="23">
        <v>-0.62013605497375746</v>
      </c>
      <c r="R66" s="23"/>
      <c r="S66" s="16" t="s">
        <v>258</v>
      </c>
    </row>
    <row r="67" spans="1:19">
      <c r="A67" s="25" t="s">
        <v>467</v>
      </c>
      <c r="B67" s="41" t="s">
        <v>468</v>
      </c>
      <c r="C67" s="18">
        <v>2004</v>
      </c>
      <c r="D67" s="16" t="s">
        <v>477</v>
      </c>
      <c r="E67" t="s">
        <v>169</v>
      </c>
      <c r="F67" s="16"/>
      <c r="G67" s="16"/>
      <c r="H67" s="19" t="s">
        <v>383</v>
      </c>
      <c r="I67" s="20" t="s">
        <v>383</v>
      </c>
      <c r="J67" s="16" t="s">
        <v>384</v>
      </c>
      <c r="K67" s="20" t="s">
        <v>487</v>
      </c>
      <c r="L67" s="21">
        <v>1.75</v>
      </c>
      <c r="M67" s="21">
        <v>5</v>
      </c>
      <c r="N67" s="20">
        <v>100</v>
      </c>
      <c r="O67" s="19">
        <v>23</v>
      </c>
      <c r="P67" s="23">
        <v>1.2285012285012284</v>
      </c>
      <c r="Q67" s="23">
        <v>8.9375595110798747E-2</v>
      </c>
      <c r="R67" s="23"/>
      <c r="S67" s="16" t="s">
        <v>258</v>
      </c>
    </row>
    <row r="68" spans="1:19">
      <c r="A68" s="25" t="s">
        <v>467</v>
      </c>
      <c r="B68" s="41" t="s">
        <v>468</v>
      </c>
      <c r="C68" s="18">
        <v>2004</v>
      </c>
      <c r="D68" s="16" t="s">
        <v>477</v>
      </c>
      <c r="E68" t="s">
        <v>169</v>
      </c>
      <c r="F68" s="16"/>
      <c r="G68" s="16"/>
      <c r="H68" s="19" t="s">
        <v>383</v>
      </c>
      <c r="I68" s="20" t="s">
        <v>383</v>
      </c>
      <c r="J68" s="16" t="s">
        <v>384</v>
      </c>
      <c r="K68" s="20" t="s">
        <v>487</v>
      </c>
      <c r="L68" s="21">
        <v>1.75</v>
      </c>
      <c r="M68" s="21">
        <v>1</v>
      </c>
      <c r="N68" s="20">
        <v>200</v>
      </c>
      <c r="O68" s="19">
        <v>26</v>
      </c>
      <c r="P68" s="23">
        <v>0.48309178743961356</v>
      </c>
      <c r="Q68" s="23">
        <v>-0.31597034545691771</v>
      </c>
      <c r="R68" s="23"/>
      <c r="S68" s="16" t="s">
        <v>258</v>
      </c>
    </row>
    <row r="69" spans="1:19">
      <c r="A69" s="25" t="s">
        <v>467</v>
      </c>
      <c r="B69" s="41" t="s">
        <v>468</v>
      </c>
      <c r="C69" s="18">
        <v>2004</v>
      </c>
      <c r="D69" s="16" t="s">
        <v>477</v>
      </c>
      <c r="E69" t="s">
        <v>169</v>
      </c>
      <c r="F69" s="16"/>
      <c r="G69" s="16"/>
      <c r="H69" s="19" t="s">
        <v>383</v>
      </c>
      <c r="I69" s="20" t="s">
        <v>383</v>
      </c>
      <c r="J69" s="16" t="s">
        <v>384</v>
      </c>
      <c r="K69" s="20" t="s">
        <v>487</v>
      </c>
      <c r="L69" s="21">
        <v>1.75</v>
      </c>
      <c r="M69" s="21">
        <v>5</v>
      </c>
      <c r="N69" s="20">
        <v>200</v>
      </c>
      <c r="O69" s="19">
        <v>26</v>
      </c>
      <c r="P69" s="23">
        <v>4.7619047619047619</v>
      </c>
      <c r="Q69" s="23">
        <v>0.6777807052660807</v>
      </c>
      <c r="R69" s="23"/>
      <c r="S69" s="16" t="s">
        <v>258</v>
      </c>
    </row>
    <row r="70" spans="1:19">
      <c r="A70" s="16" t="s">
        <v>387</v>
      </c>
      <c r="B70" s="17" t="s">
        <v>388</v>
      </c>
      <c r="C70" s="18">
        <v>2002</v>
      </c>
      <c r="D70" s="16" t="s">
        <v>389</v>
      </c>
      <c r="E70" t="s">
        <v>169</v>
      </c>
      <c r="F70" s="16"/>
      <c r="G70" s="16"/>
      <c r="H70" s="19" t="s">
        <v>383</v>
      </c>
      <c r="I70" s="20" t="s">
        <v>383</v>
      </c>
      <c r="J70" s="16" t="s">
        <v>384</v>
      </c>
      <c r="K70" s="20" t="s">
        <v>390</v>
      </c>
      <c r="L70" s="22" t="s">
        <v>383</v>
      </c>
      <c r="M70" s="21">
        <v>80</v>
      </c>
      <c r="N70" s="20">
        <v>250</v>
      </c>
      <c r="O70" s="19">
        <v>28.5</v>
      </c>
      <c r="P70" s="23">
        <v>32.5</v>
      </c>
      <c r="Q70" s="23">
        <v>1.5118833609788744</v>
      </c>
      <c r="R70" s="23"/>
      <c r="S70" s="16" t="s">
        <v>258</v>
      </c>
    </row>
    <row r="71" spans="1:19">
      <c r="A71" s="16" t="s">
        <v>387</v>
      </c>
      <c r="B71" s="17" t="s">
        <v>388</v>
      </c>
      <c r="C71" s="18">
        <v>2002</v>
      </c>
      <c r="D71" s="16" t="s">
        <v>389</v>
      </c>
      <c r="E71" t="s">
        <v>169</v>
      </c>
      <c r="F71" s="16"/>
      <c r="G71" s="16"/>
      <c r="H71" s="19" t="s">
        <v>383</v>
      </c>
      <c r="I71" s="20" t="s">
        <v>383</v>
      </c>
      <c r="J71" s="16" t="s">
        <v>384</v>
      </c>
      <c r="K71" s="20" t="s">
        <v>390</v>
      </c>
      <c r="L71" s="22" t="s">
        <v>383</v>
      </c>
      <c r="M71" s="21">
        <v>60</v>
      </c>
      <c r="N71" s="20">
        <v>300</v>
      </c>
      <c r="O71" s="19">
        <v>30</v>
      </c>
      <c r="P71" s="23">
        <v>15.89</v>
      </c>
      <c r="Q71" s="23">
        <v>1.2011238972073797</v>
      </c>
      <c r="R71" s="23"/>
      <c r="S71" s="16" t="s">
        <v>258</v>
      </c>
    </row>
    <row r="72" spans="1:19">
      <c r="A72" s="16" t="s">
        <v>387</v>
      </c>
      <c r="B72" s="17" t="s">
        <v>388</v>
      </c>
      <c r="C72" s="18">
        <v>2002</v>
      </c>
      <c r="D72" s="16" t="s">
        <v>389</v>
      </c>
      <c r="E72" t="s">
        <v>169</v>
      </c>
      <c r="F72" s="16"/>
      <c r="G72" s="16"/>
      <c r="H72" s="19" t="s">
        <v>383</v>
      </c>
      <c r="I72" s="20" t="s">
        <v>383</v>
      </c>
      <c r="J72" s="16" t="s">
        <v>384</v>
      </c>
      <c r="K72" s="20" t="s">
        <v>390</v>
      </c>
      <c r="L72" s="22" t="s">
        <v>383</v>
      </c>
      <c r="M72" s="21">
        <v>40</v>
      </c>
      <c r="N72" s="20">
        <v>350</v>
      </c>
      <c r="O72" s="19">
        <v>31.5</v>
      </c>
      <c r="P72" s="23">
        <v>9.3699999999999992</v>
      </c>
      <c r="Q72" s="23">
        <v>0.97173959088777828</v>
      </c>
      <c r="R72" s="23"/>
      <c r="S72" s="16" t="s">
        <v>258</v>
      </c>
    </row>
    <row r="73" spans="1:19">
      <c r="A73" s="16" t="s">
        <v>387</v>
      </c>
      <c r="B73" s="17" t="s">
        <v>388</v>
      </c>
      <c r="C73" s="18">
        <v>2002</v>
      </c>
      <c r="D73" s="16" t="s">
        <v>389</v>
      </c>
      <c r="E73" t="s">
        <v>169</v>
      </c>
      <c r="F73" s="16"/>
      <c r="G73" s="16"/>
      <c r="H73" s="19" t="s">
        <v>383</v>
      </c>
      <c r="I73" s="20" t="s">
        <v>383</v>
      </c>
      <c r="J73" s="16" t="s">
        <v>384</v>
      </c>
      <c r="K73" s="20" t="s">
        <v>390</v>
      </c>
      <c r="L73" s="22" t="s">
        <v>383</v>
      </c>
      <c r="M73" s="21">
        <v>20</v>
      </c>
      <c r="N73" s="20">
        <v>400</v>
      </c>
      <c r="O73" s="19">
        <v>33</v>
      </c>
      <c r="P73" s="23">
        <v>5.96</v>
      </c>
      <c r="Q73" s="23">
        <v>0.77524625974023642</v>
      </c>
      <c r="R73" s="23"/>
      <c r="S73" s="16" t="s">
        <v>258</v>
      </c>
    </row>
    <row r="74" spans="1:19">
      <c r="A74" s="16" t="s">
        <v>391</v>
      </c>
      <c r="B74" s="17" t="s">
        <v>392</v>
      </c>
      <c r="C74" s="24">
        <v>2019</v>
      </c>
      <c r="D74" s="16" t="s">
        <v>389</v>
      </c>
      <c r="E74" t="s">
        <v>169</v>
      </c>
      <c r="F74" s="16"/>
      <c r="G74" s="16"/>
      <c r="H74" s="19" t="s">
        <v>383</v>
      </c>
      <c r="I74" s="20" t="s">
        <v>383</v>
      </c>
      <c r="J74" s="16" t="s">
        <v>384</v>
      </c>
      <c r="K74" s="20" t="s">
        <v>448</v>
      </c>
      <c r="L74" s="21">
        <v>1.6666666666666667</v>
      </c>
      <c r="M74" s="21">
        <v>5</v>
      </c>
      <c r="N74" s="20">
        <v>400</v>
      </c>
      <c r="O74" s="19">
        <v>30</v>
      </c>
      <c r="P74" s="23">
        <v>2.3529411764705892</v>
      </c>
      <c r="Q74" s="23">
        <v>0.37161106994968862</v>
      </c>
      <c r="R74" s="23"/>
      <c r="S74" s="16" t="s">
        <v>258</v>
      </c>
    </row>
    <row r="75" spans="1:19">
      <c r="A75" s="16" t="s">
        <v>391</v>
      </c>
      <c r="B75" s="17" t="s">
        <v>392</v>
      </c>
      <c r="C75" s="24">
        <v>2019</v>
      </c>
      <c r="D75" s="16" t="s">
        <v>389</v>
      </c>
      <c r="E75" t="s">
        <v>169</v>
      </c>
      <c r="F75" s="16"/>
      <c r="G75" s="16"/>
      <c r="H75" s="19" t="s">
        <v>383</v>
      </c>
      <c r="I75" s="20" t="s">
        <v>383</v>
      </c>
      <c r="J75" s="16" t="s">
        <v>384</v>
      </c>
      <c r="K75" s="20" t="s">
        <v>448</v>
      </c>
      <c r="L75" s="21">
        <v>2.0833333333333335</v>
      </c>
      <c r="M75" s="21">
        <v>5</v>
      </c>
      <c r="N75" s="20">
        <v>500</v>
      </c>
      <c r="O75" s="19">
        <v>33</v>
      </c>
      <c r="P75" s="23">
        <v>1.5384615384615388</v>
      </c>
      <c r="Q75" s="23">
        <v>0.18708664335714451</v>
      </c>
      <c r="R75" s="23"/>
      <c r="S75" s="16" t="s">
        <v>258</v>
      </c>
    </row>
    <row r="76" spans="1:19">
      <c r="A76" s="16" t="s">
        <v>391</v>
      </c>
      <c r="B76" s="17" t="s">
        <v>392</v>
      </c>
      <c r="C76" s="24">
        <v>2019</v>
      </c>
      <c r="D76" s="16" t="s">
        <v>389</v>
      </c>
      <c r="E76" t="s">
        <v>169</v>
      </c>
      <c r="F76" s="16"/>
      <c r="G76" s="16"/>
      <c r="H76" s="19" t="s">
        <v>383</v>
      </c>
      <c r="I76" s="20" t="s">
        <v>383</v>
      </c>
      <c r="J76" s="16" t="s">
        <v>384</v>
      </c>
      <c r="K76" s="20" t="s">
        <v>448</v>
      </c>
      <c r="L76" s="21">
        <v>2.5</v>
      </c>
      <c r="M76" s="21">
        <v>5</v>
      </c>
      <c r="N76" s="20">
        <v>600</v>
      </c>
      <c r="O76" s="19">
        <v>36</v>
      </c>
      <c r="P76" s="23">
        <v>1.2820512820512822</v>
      </c>
      <c r="Q76" s="23">
        <v>0.10790539730951963</v>
      </c>
      <c r="R76" s="23"/>
      <c r="S76" s="16" t="s">
        <v>258</v>
      </c>
    </row>
    <row r="77" spans="1:19">
      <c r="A77" s="16" t="s">
        <v>449</v>
      </c>
      <c r="B77" s="17" t="s">
        <v>450</v>
      </c>
      <c r="C77" s="18">
        <v>2021</v>
      </c>
      <c r="D77" s="16" t="s">
        <v>419</v>
      </c>
      <c r="E77" t="s">
        <v>169</v>
      </c>
      <c r="F77" s="16"/>
      <c r="G77" s="16"/>
      <c r="H77" s="19">
        <v>6.6</v>
      </c>
      <c r="I77" s="20">
        <v>0.99</v>
      </c>
      <c r="J77" s="16" t="s">
        <v>384</v>
      </c>
      <c r="K77" s="20" t="s">
        <v>413</v>
      </c>
      <c r="L77" s="21">
        <v>0.66666666666666663</v>
      </c>
      <c r="M77" s="21">
        <v>15</v>
      </c>
      <c r="N77" s="20">
        <v>400</v>
      </c>
      <c r="O77" s="19">
        <v>32</v>
      </c>
      <c r="P77" s="23">
        <v>3.75</v>
      </c>
      <c r="Q77" s="23">
        <v>0.57403126772771884</v>
      </c>
      <c r="R77" s="23"/>
      <c r="S77" s="16" t="s">
        <v>258</v>
      </c>
    </row>
    <row r="78" spans="1:19">
      <c r="A78" s="16" t="s">
        <v>449</v>
      </c>
      <c r="B78" s="17" t="s">
        <v>450</v>
      </c>
      <c r="C78" s="18">
        <v>2021</v>
      </c>
      <c r="D78" s="16" t="s">
        <v>419</v>
      </c>
      <c r="E78" t="s">
        <v>169</v>
      </c>
      <c r="F78" s="16"/>
      <c r="G78" s="16"/>
      <c r="H78" s="19">
        <v>6.6</v>
      </c>
      <c r="I78" s="20">
        <v>0.99</v>
      </c>
      <c r="J78" s="16" t="s">
        <v>384</v>
      </c>
      <c r="K78" s="20" t="s">
        <v>413</v>
      </c>
      <c r="L78" s="21">
        <v>0.83333333333333337</v>
      </c>
      <c r="M78" s="21">
        <v>15</v>
      </c>
      <c r="N78" s="20">
        <v>500</v>
      </c>
      <c r="O78" s="19">
        <v>35</v>
      </c>
      <c r="P78" s="23">
        <v>3.75</v>
      </c>
      <c r="Q78" s="23">
        <v>0.57403126772771884</v>
      </c>
      <c r="R78" s="23"/>
      <c r="S78" s="16" t="s">
        <v>258</v>
      </c>
    </row>
    <row r="79" spans="1:19">
      <c r="A79" s="16" t="s">
        <v>449</v>
      </c>
      <c r="B79" s="17" t="s">
        <v>450</v>
      </c>
      <c r="C79" s="18">
        <v>2021</v>
      </c>
      <c r="D79" s="16" t="s">
        <v>419</v>
      </c>
      <c r="E79" t="s">
        <v>169</v>
      </c>
      <c r="F79" s="16"/>
      <c r="G79" s="16"/>
      <c r="H79" s="19">
        <v>6.6</v>
      </c>
      <c r="I79" s="20">
        <v>0.99</v>
      </c>
      <c r="J79" s="16" t="s">
        <v>384</v>
      </c>
      <c r="K79" s="20" t="s">
        <v>413</v>
      </c>
      <c r="L79" s="21">
        <v>0.91666666666666663</v>
      </c>
      <c r="M79" s="21">
        <v>15</v>
      </c>
      <c r="N79" s="20">
        <v>550</v>
      </c>
      <c r="O79" s="19">
        <v>36.5</v>
      </c>
      <c r="P79" s="23">
        <v>3.75</v>
      </c>
      <c r="Q79" s="23">
        <v>0.57403126772771884</v>
      </c>
      <c r="R79" s="23"/>
      <c r="S79" s="16" t="s">
        <v>258</v>
      </c>
    </row>
    <row r="80" spans="1:19">
      <c r="A80" s="16" t="s">
        <v>449</v>
      </c>
      <c r="B80" s="17" t="s">
        <v>450</v>
      </c>
      <c r="C80" s="18">
        <v>2021</v>
      </c>
      <c r="D80" s="16" t="s">
        <v>419</v>
      </c>
      <c r="E80" t="s">
        <v>169</v>
      </c>
      <c r="F80" s="16"/>
      <c r="G80" s="16"/>
      <c r="H80" s="19">
        <v>6.6</v>
      </c>
      <c r="I80" s="20">
        <v>0.99</v>
      </c>
      <c r="J80" s="16" t="s">
        <v>384</v>
      </c>
      <c r="K80" s="20" t="s">
        <v>413</v>
      </c>
      <c r="L80" s="21">
        <v>1</v>
      </c>
      <c r="M80" s="21">
        <v>15</v>
      </c>
      <c r="N80" s="20">
        <v>600</v>
      </c>
      <c r="O80" s="19">
        <v>38</v>
      </c>
      <c r="P80" s="23">
        <v>3.75</v>
      </c>
      <c r="Q80" s="23">
        <v>0.57403126772771884</v>
      </c>
      <c r="R80" s="23"/>
      <c r="S80" s="16" t="s">
        <v>258</v>
      </c>
    </row>
    <row r="81" spans="1:19">
      <c r="A81" s="16" t="s">
        <v>449</v>
      </c>
      <c r="B81" s="17" t="s">
        <v>450</v>
      </c>
      <c r="C81" s="18">
        <v>2021</v>
      </c>
      <c r="D81" s="16" t="s">
        <v>419</v>
      </c>
      <c r="E81" t="s">
        <v>169</v>
      </c>
      <c r="F81" s="16"/>
      <c r="G81" s="16"/>
      <c r="H81" s="19">
        <v>6.6</v>
      </c>
      <c r="I81" s="20">
        <v>0.99</v>
      </c>
      <c r="J81" s="16" t="s">
        <v>384</v>
      </c>
      <c r="K81" s="20" t="s">
        <v>413</v>
      </c>
      <c r="L81" s="21">
        <v>0.66666666666666663</v>
      </c>
      <c r="M81" s="21">
        <v>15</v>
      </c>
      <c r="N81" s="20">
        <v>400</v>
      </c>
      <c r="O81" s="19">
        <v>32</v>
      </c>
      <c r="P81" s="23">
        <v>2.2388059701492535</v>
      </c>
      <c r="Q81" s="23">
        <v>0.35001645635485479</v>
      </c>
      <c r="R81" s="23"/>
      <c r="S81" s="16" t="s">
        <v>258</v>
      </c>
    </row>
    <row r="82" spans="1:19">
      <c r="A82" s="16" t="s">
        <v>449</v>
      </c>
      <c r="B82" s="17" t="s">
        <v>450</v>
      </c>
      <c r="C82" s="18">
        <v>2021</v>
      </c>
      <c r="D82" s="16" t="s">
        <v>419</v>
      </c>
      <c r="E82" t="s">
        <v>169</v>
      </c>
      <c r="F82" s="16"/>
      <c r="G82" s="16"/>
      <c r="H82" s="19">
        <v>6.6</v>
      </c>
      <c r="I82" s="20">
        <v>0.99</v>
      </c>
      <c r="J82" s="16" t="s">
        <v>384</v>
      </c>
      <c r="K82" s="20" t="s">
        <v>413</v>
      </c>
      <c r="L82" s="21">
        <v>0.83333333333333337</v>
      </c>
      <c r="M82" s="21">
        <v>15</v>
      </c>
      <c r="N82" s="20">
        <v>500</v>
      </c>
      <c r="O82" s="19">
        <v>35</v>
      </c>
      <c r="P82" s="23">
        <v>2.1428571428571428</v>
      </c>
      <c r="Q82" s="23">
        <v>0.33099321904142442</v>
      </c>
      <c r="R82" s="23"/>
      <c r="S82" s="16" t="s">
        <v>258</v>
      </c>
    </row>
    <row r="83" spans="1:19">
      <c r="A83" s="16" t="s">
        <v>449</v>
      </c>
      <c r="B83" s="17" t="s">
        <v>450</v>
      </c>
      <c r="C83" s="18">
        <v>2021</v>
      </c>
      <c r="D83" s="16" t="s">
        <v>419</v>
      </c>
      <c r="E83" t="s">
        <v>169</v>
      </c>
      <c r="F83" s="16"/>
      <c r="G83" s="16"/>
      <c r="H83" s="19">
        <v>6.6</v>
      </c>
      <c r="I83" s="20">
        <v>0.99</v>
      </c>
      <c r="J83" s="16" t="s">
        <v>384</v>
      </c>
      <c r="K83" s="20" t="s">
        <v>413</v>
      </c>
      <c r="L83" s="21">
        <v>0.91666666666666663</v>
      </c>
      <c r="M83" s="21">
        <v>15</v>
      </c>
      <c r="N83" s="20">
        <v>550</v>
      </c>
      <c r="O83" s="19">
        <v>36.5</v>
      </c>
      <c r="P83" s="23">
        <v>2.1428571428571428</v>
      </c>
      <c r="Q83" s="23">
        <v>0.33099321904142442</v>
      </c>
      <c r="R83" s="23"/>
      <c r="S83" s="16" t="s">
        <v>258</v>
      </c>
    </row>
    <row r="84" spans="1:19">
      <c r="A84" s="16" t="s">
        <v>449</v>
      </c>
      <c r="B84" s="17" t="s">
        <v>450</v>
      </c>
      <c r="C84" s="18">
        <v>2021</v>
      </c>
      <c r="D84" s="16" t="s">
        <v>419</v>
      </c>
      <c r="E84" t="s">
        <v>169</v>
      </c>
      <c r="F84" s="16"/>
      <c r="G84" s="16"/>
      <c r="H84" s="19">
        <v>6.6</v>
      </c>
      <c r="I84" s="20">
        <v>0.99</v>
      </c>
      <c r="J84" s="16" t="s">
        <v>384</v>
      </c>
      <c r="K84" s="20" t="s">
        <v>413</v>
      </c>
      <c r="L84" s="21">
        <v>1</v>
      </c>
      <c r="M84" s="21">
        <v>15</v>
      </c>
      <c r="N84" s="20">
        <v>600</v>
      </c>
      <c r="O84" s="19">
        <v>38</v>
      </c>
      <c r="P84" s="23">
        <v>2.1428571428571428</v>
      </c>
      <c r="Q84" s="23">
        <v>0.33099321904142442</v>
      </c>
      <c r="R84" s="23"/>
      <c r="S84" s="16" t="s">
        <v>258</v>
      </c>
    </row>
    <row r="85" spans="1:19">
      <c r="A85" s="25" t="s">
        <v>393</v>
      </c>
      <c r="B85" s="26" t="s">
        <v>394</v>
      </c>
      <c r="C85" s="27">
        <v>2011</v>
      </c>
      <c r="D85" s="25" t="s">
        <v>451</v>
      </c>
      <c r="E85" t="s">
        <v>169</v>
      </c>
      <c r="F85" s="16" t="s">
        <v>165</v>
      </c>
      <c r="G85" s="16" t="s">
        <v>170</v>
      </c>
      <c r="H85" s="28">
        <v>3.56</v>
      </c>
      <c r="I85" s="29">
        <v>0.99099999999999999</v>
      </c>
      <c r="J85" s="16" t="s">
        <v>384</v>
      </c>
      <c r="K85" s="29" t="s">
        <v>395</v>
      </c>
      <c r="L85" s="22">
        <v>3.1</v>
      </c>
      <c r="M85" s="30">
        <v>4</v>
      </c>
      <c r="N85" s="29">
        <v>275</v>
      </c>
      <c r="O85" s="19">
        <v>25.25</v>
      </c>
      <c r="P85" s="23">
        <v>1.62</v>
      </c>
      <c r="Q85" s="23">
        <v>0.20951501454263097</v>
      </c>
      <c r="R85" s="23"/>
      <c r="S85" s="16" t="s">
        <v>258</v>
      </c>
    </row>
    <row r="86" spans="1:19">
      <c r="A86" s="25" t="s">
        <v>393</v>
      </c>
      <c r="B86" s="26" t="s">
        <v>394</v>
      </c>
      <c r="C86" s="27">
        <v>2011</v>
      </c>
      <c r="D86" s="25" t="s">
        <v>451</v>
      </c>
      <c r="E86" t="s">
        <v>169</v>
      </c>
      <c r="F86" s="16" t="s">
        <v>165</v>
      </c>
      <c r="G86" s="16" t="s">
        <v>170</v>
      </c>
      <c r="H86" s="28">
        <v>3.56</v>
      </c>
      <c r="I86" s="29">
        <v>0.99099999999999999</v>
      </c>
      <c r="J86" s="16" t="s">
        <v>384</v>
      </c>
      <c r="K86" s="29" t="s">
        <v>395</v>
      </c>
      <c r="L86" s="22">
        <v>3.47</v>
      </c>
      <c r="M86" s="30">
        <v>4</v>
      </c>
      <c r="N86" s="29">
        <v>345</v>
      </c>
      <c r="O86" s="19">
        <v>27.35</v>
      </c>
      <c r="P86" s="23">
        <v>0.7</v>
      </c>
      <c r="Q86" s="23">
        <v>-0.15490195998574319</v>
      </c>
      <c r="R86" s="23"/>
      <c r="S86" s="16" t="s">
        <v>258</v>
      </c>
    </row>
    <row r="87" spans="1:19">
      <c r="A87" s="25" t="s">
        <v>393</v>
      </c>
      <c r="B87" s="26" t="s">
        <v>394</v>
      </c>
      <c r="C87" s="27">
        <v>2011</v>
      </c>
      <c r="D87" s="25" t="s">
        <v>452</v>
      </c>
      <c r="E87" t="s">
        <v>169</v>
      </c>
      <c r="F87" s="16" t="s">
        <v>165</v>
      </c>
      <c r="G87" s="16" t="s">
        <v>170</v>
      </c>
      <c r="H87" s="28">
        <v>3.56</v>
      </c>
      <c r="I87" s="29">
        <v>0.98699999999999999</v>
      </c>
      <c r="J87" s="16" t="s">
        <v>384</v>
      </c>
      <c r="K87" s="29" t="s">
        <v>395</v>
      </c>
      <c r="L87" s="22">
        <v>3.1</v>
      </c>
      <c r="M87" s="30">
        <v>4</v>
      </c>
      <c r="N87" s="29">
        <v>275</v>
      </c>
      <c r="O87" s="19">
        <v>25.25</v>
      </c>
      <c r="P87" s="23">
        <v>0.56999999999999995</v>
      </c>
      <c r="Q87" s="23">
        <v>-0.24412514432750865</v>
      </c>
      <c r="R87" s="23"/>
      <c r="S87" s="16" t="s">
        <v>258</v>
      </c>
    </row>
    <row r="88" spans="1:19">
      <c r="A88" s="25" t="s">
        <v>393</v>
      </c>
      <c r="B88" s="26" t="s">
        <v>394</v>
      </c>
      <c r="C88" s="27">
        <v>2011</v>
      </c>
      <c r="D88" s="25" t="s">
        <v>452</v>
      </c>
      <c r="E88" t="s">
        <v>169</v>
      </c>
      <c r="F88" s="16" t="s">
        <v>165</v>
      </c>
      <c r="G88" s="16" t="s">
        <v>170</v>
      </c>
      <c r="H88" s="28">
        <v>3.56</v>
      </c>
      <c r="I88" s="29">
        <v>0.98699999999999999</v>
      </c>
      <c r="J88" s="16" t="s">
        <v>384</v>
      </c>
      <c r="K88" s="29" t="s">
        <v>395</v>
      </c>
      <c r="L88" s="22">
        <v>3.47</v>
      </c>
      <c r="M88" s="30">
        <v>4</v>
      </c>
      <c r="N88" s="29">
        <v>345</v>
      </c>
      <c r="O88" s="19">
        <v>27.35</v>
      </c>
      <c r="P88" s="23">
        <v>0.6</v>
      </c>
      <c r="Q88" s="23">
        <v>-0.22184874961635639</v>
      </c>
      <c r="R88" s="23"/>
      <c r="S88" s="16" t="s">
        <v>258</v>
      </c>
    </row>
    <row r="89" spans="1:19">
      <c r="A89" s="25" t="s">
        <v>396</v>
      </c>
      <c r="B89" s="26" t="s">
        <v>397</v>
      </c>
      <c r="C89" s="27">
        <v>2015</v>
      </c>
      <c r="D89" s="16" t="s">
        <v>385</v>
      </c>
      <c r="E89" t="s">
        <v>169</v>
      </c>
      <c r="F89" s="16" t="s">
        <v>165</v>
      </c>
      <c r="G89" s="16" t="s">
        <v>170</v>
      </c>
      <c r="H89" s="28">
        <v>4</v>
      </c>
      <c r="I89" s="20" t="s">
        <v>383</v>
      </c>
      <c r="J89" s="16" t="s">
        <v>384</v>
      </c>
      <c r="K89" s="29" t="s">
        <v>398</v>
      </c>
      <c r="L89" s="22" t="s">
        <v>383</v>
      </c>
      <c r="M89" s="30">
        <v>20</v>
      </c>
      <c r="N89" s="29">
        <v>100</v>
      </c>
      <c r="O89" s="19">
        <v>28</v>
      </c>
      <c r="P89" s="23">
        <v>3.2867309376565452</v>
      </c>
      <c r="Q89" s="23">
        <v>0.51676415279660104</v>
      </c>
      <c r="R89" s="23"/>
      <c r="S89" s="16" t="s">
        <v>258</v>
      </c>
    </row>
    <row r="90" spans="1:19">
      <c r="A90" s="25" t="s">
        <v>396</v>
      </c>
      <c r="B90" s="26" t="s">
        <v>397</v>
      </c>
      <c r="C90" s="27">
        <v>2015</v>
      </c>
      <c r="D90" s="16" t="s">
        <v>385</v>
      </c>
      <c r="E90" t="s">
        <v>169</v>
      </c>
      <c r="F90" s="16" t="s">
        <v>165</v>
      </c>
      <c r="G90" s="16" t="s">
        <v>170</v>
      </c>
      <c r="H90" s="28">
        <v>4</v>
      </c>
      <c r="I90" s="20" t="s">
        <v>383</v>
      </c>
      <c r="J90" s="16" t="s">
        <v>384</v>
      </c>
      <c r="K90" s="29" t="s">
        <v>398</v>
      </c>
      <c r="L90" s="22" t="s">
        <v>383</v>
      </c>
      <c r="M90" s="30">
        <v>20</v>
      </c>
      <c r="N90" s="29">
        <v>200</v>
      </c>
      <c r="O90" s="19">
        <v>31</v>
      </c>
      <c r="P90" s="23">
        <v>1.9154688403577456</v>
      </c>
      <c r="Q90" s="23">
        <v>0.28227509154710101</v>
      </c>
      <c r="R90" s="23"/>
      <c r="S90" s="16" t="s">
        <v>258</v>
      </c>
    </row>
    <row r="91" spans="1:19">
      <c r="A91" s="25" t="s">
        <v>396</v>
      </c>
      <c r="B91" s="26" t="s">
        <v>397</v>
      </c>
      <c r="C91" s="27">
        <v>2015</v>
      </c>
      <c r="D91" s="16" t="s">
        <v>385</v>
      </c>
      <c r="E91" t="s">
        <v>169</v>
      </c>
      <c r="F91" s="16" t="s">
        <v>165</v>
      </c>
      <c r="G91" s="16" t="s">
        <v>170</v>
      </c>
      <c r="H91" s="28">
        <v>4</v>
      </c>
      <c r="I91" s="20" t="s">
        <v>383</v>
      </c>
      <c r="J91" s="16" t="s">
        <v>384</v>
      </c>
      <c r="K91" s="29" t="s">
        <v>398</v>
      </c>
      <c r="L91" s="22" t="s">
        <v>383</v>
      </c>
      <c r="M91" s="30">
        <v>20</v>
      </c>
      <c r="N91" s="29">
        <v>300</v>
      </c>
      <c r="O91" s="19">
        <v>34</v>
      </c>
      <c r="P91" s="23">
        <v>0.45505634248894189</v>
      </c>
      <c r="Q91" s="23">
        <v>-0.34193482814033588</v>
      </c>
      <c r="R91" s="23"/>
      <c r="S91" s="16" t="s">
        <v>258</v>
      </c>
    </row>
    <row r="92" spans="1:19">
      <c r="A92" s="25" t="s">
        <v>396</v>
      </c>
      <c r="B92" s="26" t="s">
        <v>397</v>
      </c>
      <c r="C92" s="27">
        <v>2015</v>
      </c>
      <c r="D92" s="16" t="s">
        <v>385</v>
      </c>
      <c r="E92" t="s">
        <v>169</v>
      </c>
      <c r="F92" s="16" t="s">
        <v>165</v>
      </c>
      <c r="G92" s="16" t="s">
        <v>170</v>
      </c>
      <c r="H92" s="28">
        <v>4</v>
      </c>
      <c r="I92" s="20" t="s">
        <v>383</v>
      </c>
      <c r="J92" s="16" t="s">
        <v>384</v>
      </c>
      <c r="K92" s="29" t="s">
        <v>398</v>
      </c>
      <c r="L92" s="22" t="s">
        <v>383</v>
      </c>
      <c r="M92" s="30">
        <v>7</v>
      </c>
      <c r="N92" s="29">
        <v>400</v>
      </c>
      <c r="O92" s="19">
        <v>37</v>
      </c>
      <c r="P92" s="23">
        <v>1.18</v>
      </c>
      <c r="Q92" s="23">
        <v>7.1882007306125359E-2</v>
      </c>
      <c r="R92" s="23"/>
      <c r="S92" s="16" t="s">
        <v>258</v>
      </c>
    </row>
    <row r="93" spans="1:19">
      <c r="A93" s="25" t="s">
        <v>396</v>
      </c>
      <c r="B93" s="26" t="s">
        <v>397</v>
      </c>
      <c r="C93" s="27">
        <v>2015</v>
      </c>
      <c r="D93" s="16" t="s">
        <v>385</v>
      </c>
      <c r="E93" t="s">
        <v>169</v>
      </c>
      <c r="F93" s="16" t="s">
        <v>165</v>
      </c>
      <c r="G93" s="16" t="s">
        <v>170</v>
      </c>
      <c r="H93" s="28">
        <v>4</v>
      </c>
      <c r="I93" s="20" t="s">
        <v>383</v>
      </c>
      <c r="J93" s="16" t="s">
        <v>384</v>
      </c>
      <c r="K93" s="29" t="s">
        <v>399</v>
      </c>
      <c r="L93" s="22" t="s">
        <v>383</v>
      </c>
      <c r="M93" s="30">
        <v>7</v>
      </c>
      <c r="N93" s="29">
        <v>400</v>
      </c>
      <c r="O93" s="19">
        <v>37</v>
      </c>
      <c r="P93" s="23">
        <v>2.38</v>
      </c>
      <c r="Q93" s="23">
        <v>0.37657695705651195</v>
      </c>
      <c r="R93" s="23"/>
      <c r="S93" s="16" t="s">
        <v>258</v>
      </c>
    </row>
    <row r="94" spans="1:19">
      <c r="A94" s="25" t="s">
        <v>400</v>
      </c>
      <c r="B94" s="26" t="s">
        <v>401</v>
      </c>
      <c r="C94" s="27">
        <v>2011</v>
      </c>
      <c r="D94" s="25" t="s">
        <v>453</v>
      </c>
      <c r="E94" t="s">
        <v>169</v>
      </c>
      <c r="F94" s="16" t="s">
        <v>165</v>
      </c>
      <c r="G94" s="16" t="s">
        <v>170</v>
      </c>
      <c r="H94" s="28">
        <v>4.5</v>
      </c>
      <c r="I94" s="20" t="s">
        <v>383</v>
      </c>
      <c r="J94" s="16" t="s">
        <v>384</v>
      </c>
      <c r="K94" s="29" t="s">
        <v>402</v>
      </c>
      <c r="L94" s="22">
        <v>2</v>
      </c>
      <c r="M94" s="30">
        <v>15</v>
      </c>
      <c r="N94" s="29">
        <v>250</v>
      </c>
      <c r="O94" s="19">
        <v>29</v>
      </c>
      <c r="P94" s="23">
        <v>8.73</v>
      </c>
      <c r="Q94" s="23">
        <v>0.94101424370556974</v>
      </c>
      <c r="R94" s="23"/>
      <c r="S94" s="16" t="s">
        <v>258</v>
      </c>
    </row>
    <row r="95" spans="1:19">
      <c r="A95" s="25" t="s">
        <v>400</v>
      </c>
      <c r="B95" s="26" t="s">
        <v>401</v>
      </c>
      <c r="C95" s="27">
        <v>2011</v>
      </c>
      <c r="D95" s="25" t="s">
        <v>453</v>
      </c>
      <c r="E95" t="s">
        <v>169</v>
      </c>
      <c r="F95" s="16" t="s">
        <v>165</v>
      </c>
      <c r="G95" s="16" t="s">
        <v>170</v>
      </c>
      <c r="H95" s="28">
        <v>4.5</v>
      </c>
      <c r="I95" s="20" t="s">
        <v>383</v>
      </c>
      <c r="J95" s="16" t="s">
        <v>384</v>
      </c>
      <c r="K95" s="29" t="s">
        <v>402</v>
      </c>
      <c r="L95" s="22">
        <v>2</v>
      </c>
      <c r="M95" s="30">
        <v>20</v>
      </c>
      <c r="N95" s="29">
        <v>300</v>
      </c>
      <c r="O95" s="19">
        <v>30.5</v>
      </c>
      <c r="P95" s="23">
        <v>3.4637451687675713</v>
      </c>
      <c r="Q95" s="23">
        <v>0.53954593303668363</v>
      </c>
      <c r="R95" s="23"/>
      <c r="S95" s="16" t="s">
        <v>258</v>
      </c>
    </row>
    <row r="96" spans="1:19">
      <c r="A96" s="25" t="s">
        <v>400</v>
      </c>
      <c r="B96" s="26" t="s">
        <v>401</v>
      </c>
      <c r="C96" s="27">
        <v>2011</v>
      </c>
      <c r="D96" s="25" t="s">
        <v>453</v>
      </c>
      <c r="E96" t="s">
        <v>169</v>
      </c>
      <c r="F96" s="16" t="s">
        <v>165</v>
      </c>
      <c r="G96" s="16" t="s">
        <v>170</v>
      </c>
      <c r="H96" s="28">
        <v>4.5</v>
      </c>
      <c r="I96" s="20" t="s">
        <v>383</v>
      </c>
      <c r="J96" s="16" t="s">
        <v>384</v>
      </c>
      <c r="K96" s="29" t="s">
        <v>402</v>
      </c>
      <c r="L96" s="22">
        <v>2</v>
      </c>
      <c r="M96" s="30">
        <v>15</v>
      </c>
      <c r="N96" s="29">
        <v>350</v>
      </c>
      <c r="O96" s="19">
        <v>32</v>
      </c>
      <c r="P96" s="23">
        <v>3.43</v>
      </c>
      <c r="Q96" s="23">
        <v>0.53529412004277055</v>
      </c>
      <c r="R96" s="23"/>
      <c r="S96" s="16" t="s">
        <v>258</v>
      </c>
    </row>
    <row r="97" spans="1:19">
      <c r="A97" s="25" t="s">
        <v>403</v>
      </c>
      <c r="B97" s="26" t="s">
        <v>404</v>
      </c>
      <c r="C97" s="27">
        <v>2005</v>
      </c>
      <c r="D97" s="16" t="s">
        <v>446</v>
      </c>
      <c r="E97" t="s">
        <v>169</v>
      </c>
      <c r="F97" s="16"/>
      <c r="G97" s="16"/>
      <c r="H97" s="28">
        <v>6.6</v>
      </c>
      <c r="I97" s="20" t="s">
        <v>383</v>
      </c>
      <c r="J97" s="16" t="s">
        <v>384</v>
      </c>
      <c r="K97" s="29" t="s">
        <v>454</v>
      </c>
      <c r="L97" s="22">
        <v>2</v>
      </c>
      <c r="M97" s="30">
        <v>60</v>
      </c>
      <c r="N97" s="29">
        <v>400</v>
      </c>
      <c r="O97" s="19">
        <v>17</v>
      </c>
      <c r="P97" s="23">
        <v>51.54</v>
      </c>
      <c r="Q97" s="40">
        <v>1.6857686014616247</v>
      </c>
      <c r="R97" s="23"/>
      <c r="S97" s="16" t="s">
        <v>258</v>
      </c>
    </row>
    <row r="98" spans="1:19">
      <c r="A98" s="25" t="s">
        <v>403</v>
      </c>
      <c r="B98" s="26" t="s">
        <v>404</v>
      </c>
      <c r="C98" s="27">
        <v>2005</v>
      </c>
      <c r="D98" s="16" t="s">
        <v>446</v>
      </c>
      <c r="E98" t="s">
        <v>169</v>
      </c>
      <c r="F98" s="16"/>
      <c r="G98" s="16"/>
      <c r="H98" s="28">
        <v>6.6</v>
      </c>
      <c r="I98" s="20" t="s">
        <v>383</v>
      </c>
      <c r="J98" s="16" t="s">
        <v>384</v>
      </c>
      <c r="K98" s="29" t="s">
        <v>454</v>
      </c>
      <c r="L98" s="22">
        <v>2</v>
      </c>
      <c r="M98" s="30">
        <v>60</v>
      </c>
      <c r="N98" s="29">
        <v>500</v>
      </c>
      <c r="O98" s="19">
        <v>20</v>
      </c>
      <c r="P98" s="23">
        <v>15.532662299449569</v>
      </c>
      <c r="Q98" s="23">
        <v>1.1912459002144695</v>
      </c>
      <c r="R98" s="23"/>
      <c r="S98" s="16" t="s">
        <v>258</v>
      </c>
    </row>
    <row r="99" spans="1:19">
      <c r="A99" s="25" t="s">
        <v>403</v>
      </c>
      <c r="B99" s="26" t="s">
        <v>404</v>
      </c>
      <c r="C99" s="27">
        <v>2005</v>
      </c>
      <c r="D99" s="16" t="s">
        <v>446</v>
      </c>
      <c r="E99" t="s">
        <v>169</v>
      </c>
      <c r="F99" s="16"/>
      <c r="G99" s="16"/>
      <c r="H99" s="28">
        <v>6.6</v>
      </c>
      <c r="I99" s="20" t="s">
        <v>383</v>
      </c>
      <c r="J99" s="16" t="s">
        <v>384</v>
      </c>
      <c r="K99" s="29" t="s">
        <v>454</v>
      </c>
      <c r="L99" s="22">
        <v>2</v>
      </c>
      <c r="M99" s="30">
        <v>60</v>
      </c>
      <c r="N99" s="29">
        <v>550</v>
      </c>
      <c r="O99" s="19">
        <v>21.5</v>
      </c>
      <c r="P99" s="23">
        <v>10.869806460908462</v>
      </c>
      <c r="Q99" s="23">
        <v>1.0362218114544848</v>
      </c>
      <c r="R99" s="23"/>
      <c r="S99" s="16" t="s">
        <v>258</v>
      </c>
    </row>
    <row r="100" spans="1:19">
      <c r="A100" s="25" t="s">
        <v>403</v>
      </c>
      <c r="B100" s="26" t="s">
        <v>404</v>
      </c>
      <c r="C100" s="27">
        <v>2005</v>
      </c>
      <c r="D100" s="16" t="s">
        <v>446</v>
      </c>
      <c r="E100" t="s">
        <v>169</v>
      </c>
      <c r="F100" s="16"/>
      <c r="G100" s="16"/>
      <c r="H100" s="28">
        <v>6.6</v>
      </c>
      <c r="I100" s="20" t="s">
        <v>383</v>
      </c>
      <c r="J100" s="16" t="s">
        <v>384</v>
      </c>
      <c r="K100" s="29" t="s">
        <v>454</v>
      </c>
      <c r="L100" s="22">
        <v>2</v>
      </c>
      <c r="M100" s="30">
        <v>35</v>
      </c>
      <c r="N100" s="29">
        <v>600</v>
      </c>
      <c r="O100" s="19">
        <v>23</v>
      </c>
      <c r="P100" s="23">
        <v>6.8341802743374922</v>
      </c>
      <c r="Q100" s="23">
        <v>0.83468643058176417</v>
      </c>
      <c r="R100" s="23"/>
      <c r="S100" s="16" t="s">
        <v>258</v>
      </c>
    </row>
    <row r="101" spans="1:19">
      <c r="A101" s="25" t="s">
        <v>403</v>
      </c>
      <c r="B101" s="26" t="s">
        <v>404</v>
      </c>
      <c r="C101" s="27">
        <v>2005</v>
      </c>
      <c r="D101" s="16" t="s">
        <v>446</v>
      </c>
      <c r="E101" t="s">
        <v>169</v>
      </c>
      <c r="F101" s="16"/>
      <c r="G101" s="16"/>
      <c r="H101" s="28">
        <v>6.6</v>
      </c>
      <c r="I101" s="20" t="s">
        <v>383</v>
      </c>
      <c r="J101" s="16" t="s">
        <v>384</v>
      </c>
      <c r="K101" s="29" t="s">
        <v>454</v>
      </c>
      <c r="L101" s="22">
        <v>2</v>
      </c>
      <c r="M101" s="30">
        <v>60</v>
      </c>
      <c r="N101" s="29">
        <v>400</v>
      </c>
      <c r="O101" s="19">
        <v>22</v>
      </c>
      <c r="P101" s="23">
        <v>41.833037749066811</v>
      </c>
      <c r="Q101" s="23">
        <v>1.6215194024662534</v>
      </c>
      <c r="R101" s="23"/>
      <c r="S101" s="16" t="s">
        <v>258</v>
      </c>
    </row>
    <row r="102" spans="1:19">
      <c r="A102" s="25" t="s">
        <v>403</v>
      </c>
      <c r="B102" s="26" t="s">
        <v>404</v>
      </c>
      <c r="C102" s="27">
        <v>2005</v>
      </c>
      <c r="D102" s="16" t="s">
        <v>446</v>
      </c>
      <c r="E102" t="s">
        <v>169</v>
      </c>
      <c r="F102" s="16"/>
      <c r="G102" s="16"/>
      <c r="H102" s="28">
        <v>6.6</v>
      </c>
      <c r="I102" s="20" t="s">
        <v>383</v>
      </c>
      <c r="J102" s="16" t="s">
        <v>384</v>
      </c>
      <c r="K102" s="29" t="s">
        <v>454</v>
      </c>
      <c r="L102" s="22">
        <v>2</v>
      </c>
      <c r="M102" s="30">
        <v>60</v>
      </c>
      <c r="N102" s="29">
        <v>500</v>
      </c>
      <c r="O102" s="19">
        <v>25</v>
      </c>
      <c r="P102" s="23">
        <v>19.613566996674638</v>
      </c>
      <c r="Q102" s="23">
        <v>1.2925565832699875</v>
      </c>
      <c r="R102" s="23"/>
      <c r="S102" s="16" t="s">
        <v>258</v>
      </c>
    </row>
    <row r="103" spans="1:19">
      <c r="A103" s="25" t="s">
        <v>403</v>
      </c>
      <c r="B103" s="26" t="s">
        <v>404</v>
      </c>
      <c r="C103" s="27">
        <v>2005</v>
      </c>
      <c r="D103" s="16" t="s">
        <v>446</v>
      </c>
      <c r="E103" t="s">
        <v>169</v>
      </c>
      <c r="F103" s="16"/>
      <c r="G103" s="16"/>
      <c r="H103" s="28">
        <v>6.6</v>
      </c>
      <c r="I103" s="20" t="s">
        <v>383</v>
      </c>
      <c r="J103" s="16" t="s">
        <v>384</v>
      </c>
      <c r="K103" s="29" t="s">
        <v>454</v>
      </c>
      <c r="L103" s="22">
        <v>2</v>
      </c>
      <c r="M103" s="30">
        <v>60</v>
      </c>
      <c r="N103" s="29">
        <v>550</v>
      </c>
      <c r="O103" s="19">
        <v>26.5</v>
      </c>
      <c r="P103" s="23">
        <v>7.9080792898328403</v>
      </c>
      <c r="Q103" s="23">
        <v>0.89807101508830167</v>
      </c>
      <c r="R103" s="23"/>
      <c r="S103" s="16" t="s">
        <v>258</v>
      </c>
    </row>
    <row r="104" spans="1:19">
      <c r="A104" s="25" t="s">
        <v>403</v>
      </c>
      <c r="B104" s="26" t="s">
        <v>404</v>
      </c>
      <c r="C104" s="27">
        <v>2005</v>
      </c>
      <c r="D104" s="16" t="s">
        <v>446</v>
      </c>
      <c r="E104" t="s">
        <v>169</v>
      </c>
      <c r="F104" s="16"/>
      <c r="G104" s="16"/>
      <c r="H104" s="28">
        <v>6.6</v>
      </c>
      <c r="I104" s="20" t="s">
        <v>383</v>
      </c>
      <c r="J104" s="16" t="s">
        <v>384</v>
      </c>
      <c r="K104" s="29" t="s">
        <v>454</v>
      </c>
      <c r="L104" s="22">
        <v>2</v>
      </c>
      <c r="M104" s="30">
        <v>35</v>
      </c>
      <c r="N104" s="29">
        <v>600</v>
      </c>
      <c r="O104" s="19">
        <v>28</v>
      </c>
      <c r="P104" s="23">
        <v>2.9277632416094903</v>
      </c>
      <c r="Q104" s="23">
        <v>0.46653595386862867</v>
      </c>
      <c r="R104" s="23"/>
      <c r="S104" s="16" t="s">
        <v>258</v>
      </c>
    </row>
    <row r="105" spans="1:19">
      <c r="A105" s="25" t="s">
        <v>403</v>
      </c>
      <c r="B105" s="26" t="s">
        <v>404</v>
      </c>
      <c r="C105" s="27">
        <v>2005</v>
      </c>
      <c r="D105" s="16" t="s">
        <v>446</v>
      </c>
      <c r="E105" t="s">
        <v>169</v>
      </c>
      <c r="F105" s="16"/>
      <c r="G105" s="16"/>
      <c r="H105" s="28">
        <v>6.6</v>
      </c>
      <c r="I105" s="20" t="s">
        <v>383</v>
      </c>
      <c r="J105" s="16" t="s">
        <v>384</v>
      </c>
      <c r="K105" s="29" t="s">
        <v>454</v>
      </c>
      <c r="L105" s="22">
        <v>2</v>
      </c>
      <c r="M105" s="30">
        <v>60</v>
      </c>
      <c r="N105" s="29">
        <v>300</v>
      </c>
      <c r="O105" s="19">
        <v>29</v>
      </c>
      <c r="P105" s="23">
        <v>100.3096284198997</v>
      </c>
      <c r="Q105" s="23">
        <v>2.0013426216439205</v>
      </c>
      <c r="R105" s="23"/>
      <c r="S105" s="16" t="s">
        <v>258</v>
      </c>
    </row>
    <row r="106" spans="1:19">
      <c r="A106" s="25" t="s">
        <v>403</v>
      </c>
      <c r="B106" s="26" t="s">
        <v>404</v>
      </c>
      <c r="C106" s="27">
        <v>2005</v>
      </c>
      <c r="D106" s="16" t="s">
        <v>446</v>
      </c>
      <c r="E106" t="s">
        <v>169</v>
      </c>
      <c r="F106" s="16"/>
      <c r="G106" s="16"/>
      <c r="H106" s="28">
        <v>6.6</v>
      </c>
      <c r="I106" s="20" t="s">
        <v>383</v>
      </c>
      <c r="J106" s="16" t="s">
        <v>384</v>
      </c>
      <c r="K106" s="29" t="s">
        <v>454</v>
      </c>
      <c r="L106" s="22">
        <v>2</v>
      </c>
      <c r="M106" s="30">
        <v>60</v>
      </c>
      <c r="N106" s="29">
        <v>350</v>
      </c>
      <c r="O106" s="19">
        <v>30.5</v>
      </c>
      <c r="P106" s="23">
        <v>30.276952729995617</v>
      </c>
      <c r="Q106" s="23">
        <v>1.4811121627981814</v>
      </c>
      <c r="R106" s="23"/>
      <c r="S106" s="16" t="s">
        <v>258</v>
      </c>
    </row>
    <row r="107" spans="1:19">
      <c r="A107" s="25" t="s">
        <v>403</v>
      </c>
      <c r="B107" s="26" t="s">
        <v>404</v>
      </c>
      <c r="C107" s="27">
        <v>2005</v>
      </c>
      <c r="D107" s="16" t="s">
        <v>446</v>
      </c>
      <c r="E107" t="s">
        <v>169</v>
      </c>
      <c r="F107" s="16"/>
      <c r="G107" s="16"/>
      <c r="H107" s="28">
        <v>6.6</v>
      </c>
      <c r="I107" s="20" t="s">
        <v>383</v>
      </c>
      <c r="J107" s="16" t="s">
        <v>384</v>
      </c>
      <c r="K107" s="29" t="s">
        <v>454</v>
      </c>
      <c r="L107" s="22">
        <v>2</v>
      </c>
      <c r="M107" s="30">
        <v>60</v>
      </c>
      <c r="N107" s="29">
        <v>400</v>
      </c>
      <c r="O107" s="19">
        <v>32</v>
      </c>
      <c r="P107" s="23">
        <v>15.299496876338392</v>
      </c>
      <c r="Q107" s="23">
        <v>1.1846771492867061</v>
      </c>
      <c r="R107" s="23"/>
      <c r="S107" s="16" t="s">
        <v>258</v>
      </c>
    </row>
    <row r="108" spans="1:19">
      <c r="A108" s="25" t="s">
        <v>403</v>
      </c>
      <c r="B108" s="26" t="s">
        <v>404</v>
      </c>
      <c r="C108" s="27">
        <v>2005</v>
      </c>
      <c r="D108" s="16" t="s">
        <v>446</v>
      </c>
      <c r="E108" t="s">
        <v>169</v>
      </c>
      <c r="F108" s="16"/>
      <c r="G108" s="16"/>
      <c r="H108" s="28">
        <v>6.6</v>
      </c>
      <c r="I108" s="20" t="s">
        <v>383</v>
      </c>
      <c r="J108" s="16" t="s">
        <v>384</v>
      </c>
      <c r="K108" s="29" t="s">
        <v>454</v>
      </c>
      <c r="L108" s="22">
        <v>2</v>
      </c>
      <c r="M108" s="30">
        <v>60</v>
      </c>
      <c r="N108" s="29">
        <v>450</v>
      </c>
      <c r="O108" s="19">
        <v>33.5</v>
      </c>
      <c r="P108" s="23">
        <v>12.769186288482397</v>
      </c>
      <c r="Q108" s="23">
        <v>1.1061632228952436</v>
      </c>
      <c r="R108" s="23"/>
      <c r="S108" s="16" t="s">
        <v>258</v>
      </c>
    </row>
    <row r="109" spans="1:19">
      <c r="A109" s="25" t="s">
        <v>403</v>
      </c>
      <c r="B109" s="26" t="s">
        <v>404</v>
      </c>
      <c r="C109" s="27">
        <v>2005</v>
      </c>
      <c r="D109" s="16" t="s">
        <v>446</v>
      </c>
      <c r="E109" t="s">
        <v>169</v>
      </c>
      <c r="F109" s="16"/>
      <c r="G109" s="16"/>
      <c r="H109" s="28">
        <v>6.6</v>
      </c>
      <c r="I109" s="20" t="s">
        <v>383</v>
      </c>
      <c r="J109" s="16" t="s">
        <v>384</v>
      </c>
      <c r="K109" s="29" t="s">
        <v>454</v>
      </c>
      <c r="L109" s="22">
        <v>2</v>
      </c>
      <c r="M109" s="30">
        <v>60</v>
      </c>
      <c r="N109" s="29">
        <v>500</v>
      </c>
      <c r="O109" s="19">
        <v>35</v>
      </c>
      <c r="P109" s="23">
        <v>8.718648411138421</v>
      </c>
      <c r="Q109" s="23">
        <v>0.94044916462519912</v>
      </c>
      <c r="R109" s="23"/>
      <c r="S109" s="16" t="s">
        <v>258</v>
      </c>
    </row>
    <row r="110" spans="1:19">
      <c r="A110" s="25" t="s">
        <v>403</v>
      </c>
      <c r="B110" s="26" t="s">
        <v>404</v>
      </c>
      <c r="C110" s="27">
        <v>2005</v>
      </c>
      <c r="D110" s="16" t="s">
        <v>446</v>
      </c>
      <c r="E110" t="s">
        <v>169</v>
      </c>
      <c r="F110" s="16"/>
      <c r="G110" s="16"/>
      <c r="H110" s="28">
        <v>6.6</v>
      </c>
      <c r="I110" s="20" t="s">
        <v>383</v>
      </c>
      <c r="J110" s="16" t="s">
        <v>384</v>
      </c>
      <c r="K110" s="29" t="s">
        <v>454</v>
      </c>
      <c r="L110" s="22">
        <v>2</v>
      </c>
      <c r="M110" s="30">
        <v>35</v>
      </c>
      <c r="N110" s="29">
        <v>550</v>
      </c>
      <c r="O110" s="19">
        <v>36.5</v>
      </c>
      <c r="P110" s="23">
        <v>1.4583187625355369</v>
      </c>
      <c r="Q110" s="23">
        <v>0.16385246340528012</v>
      </c>
      <c r="R110" s="23"/>
      <c r="S110" s="16" t="s">
        <v>258</v>
      </c>
    </row>
    <row r="111" spans="1:19">
      <c r="A111" s="25" t="s">
        <v>403</v>
      </c>
      <c r="B111" s="26" t="s">
        <v>404</v>
      </c>
      <c r="C111" s="27">
        <v>2005</v>
      </c>
      <c r="D111" s="16" t="s">
        <v>446</v>
      </c>
      <c r="E111" t="s">
        <v>169</v>
      </c>
      <c r="F111" s="16"/>
      <c r="G111" s="16"/>
      <c r="H111" s="28">
        <v>6.6</v>
      </c>
      <c r="I111" s="20" t="s">
        <v>383</v>
      </c>
      <c r="J111" s="16" t="s">
        <v>384</v>
      </c>
      <c r="K111" s="29" t="s">
        <v>454</v>
      </c>
      <c r="L111" s="22">
        <v>2</v>
      </c>
      <c r="M111" s="30">
        <v>8</v>
      </c>
      <c r="N111" s="29">
        <v>600</v>
      </c>
      <c r="O111" s="19">
        <v>38</v>
      </c>
      <c r="P111" s="23">
        <v>1.9178910706431245</v>
      </c>
      <c r="Q111" s="23">
        <v>0.28282393716101134</v>
      </c>
      <c r="R111" s="23"/>
      <c r="S111" s="16" t="s">
        <v>258</v>
      </c>
    </row>
    <row r="112" spans="1:19">
      <c r="A112" s="25" t="s">
        <v>403</v>
      </c>
      <c r="B112" s="26" t="s">
        <v>404</v>
      </c>
      <c r="C112" s="27">
        <v>2005</v>
      </c>
      <c r="D112" s="16" t="s">
        <v>446</v>
      </c>
      <c r="E112" t="s">
        <v>169</v>
      </c>
      <c r="F112" s="16"/>
      <c r="G112" s="16"/>
      <c r="H112" s="28">
        <v>6.6</v>
      </c>
      <c r="I112" s="20" t="s">
        <v>383</v>
      </c>
      <c r="J112" s="16" t="s">
        <v>384</v>
      </c>
      <c r="K112" s="29" t="s">
        <v>454</v>
      </c>
      <c r="L112" s="22">
        <v>2</v>
      </c>
      <c r="M112" s="30">
        <v>60</v>
      </c>
      <c r="N112" s="29">
        <v>300</v>
      </c>
      <c r="O112" s="19">
        <v>39</v>
      </c>
      <c r="P112" s="23">
        <v>38.254604238537993</v>
      </c>
      <c r="Q112" s="23">
        <v>1.5826837133472096</v>
      </c>
      <c r="R112" s="23"/>
      <c r="S112" s="16" t="s">
        <v>258</v>
      </c>
    </row>
    <row r="113" spans="1:19">
      <c r="A113" s="25" t="s">
        <v>403</v>
      </c>
      <c r="B113" s="26" t="s">
        <v>404</v>
      </c>
      <c r="C113" s="27">
        <v>2005</v>
      </c>
      <c r="D113" s="16" t="s">
        <v>446</v>
      </c>
      <c r="E113" t="s">
        <v>169</v>
      </c>
      <c r="F113" s="16"/>
      <c r="G113" s="16"/>
      <c r="H113" s="28">
        <v>6.6</v>
      </c>
      <c r="I113" s="20" t="s">
        <v>383</v>
      </c>
      <c r="J113" s="16" t="s">
        <v>384</v>
      </c>
      <c r="K113" s="29" t="s">
        <v>454</v>
      </c>
      <c r="L113" s="22">
        <v>2</v>
      </c>
      <c r="M113" s="30">
        <v>60</v>
      </c>
      <c r="N113" s="29">
        <v>350</v>
      </c>
      <c r="O113" s="19">
        <v>40.5</v>
      </c>
      <c r="P113" s="23">
        <v>20.732900205000067</v>
      </c>
      <c r="Q113" s="23">
        <v>1.316660057276144</v>
      </c>
      <c r="R113" s="23"/>
      <c r="S113" s="16" t="s">
        <v>258</v>
      </c>
    </row>
    <row r="114" spans="1:19">
      <c r="A114" s="25" t="s">
        <v>403</v>
      </c>
      <c r="B114" s="26" t="s">
        <v>404</v>
      </c>
      <c r="C114" s="27">
        <v>2005</v>
      </c>
      <c r="D114" s="16" t="s">
        <v>446</v>
      </c>
      <c r="E114" t="s">
        <v>169</v>
      </c>
      <c r="F114" s="16"/>
      <c r="G114" s="16"/>
      <c r="H114" s="28">
        <v>6.6</v>
      </c>
      <c r="I114" s="20" t="s">
        <v>383</v>
      </c>
      <c r="J114" s="16" t="s">
        <v>384</v>
      </c>
      <c r="K114" s="29" t="s">
        <v>454</v>
      </c>
      <c r="L114" s="22">
        <v>2</v>
      </c>
      <c r="M114" s="30">
        <v>60</v>
      </c>
      <c r="N114" s="29">
        <v>400</v>
      </c>
      <c r="O114" s="19">
        <v>42</v>
      </c>
      <c r="P114" s="23">
        <v>10.264182732233982</v>
      </c>
      <c r="Q114" s="23">
        <v>1.011324375137572</v>
      </c>
      <c r="R114" s="23"/>
      <c r="S114" s="16" t="s">
        <v>258</v>
      </c>
    </row>
    <row r="115" spans="1:19">
      <c r="A115" s="25" t="s">
        <v>403</v>
      </c>
      <c r="B115" s="26" t="s">
        <v>404</v>
      </c>
      <c r="C115" s="27">
        <v>2005</v>
      </c>
      <c r="D115" s="16" t="s">
        <v>446</v>
      </c>
      <c r="E115" t="s">
        <v>169</v>
      </c>
      <c r="F115" s="16"/>
      <c r="G115" s="16"/>
      <c r="H115" s="28">
        <v>6.6</v>
      </c>
      <c r="I115" s="20" t="s">
        <v>383</v>
      </c>
      <c r="J115" s="16" t="s">
        <v>384</v>
      </c>
      <c r="K115" s="29" t="s">
        <v>454</v>
      </c>
      <c r="L115" s="22">
        <v>2</v>
      </c>
      <c r="M115" s="30">
        <v>60</v>
      </c>
      <c r="N115" s="29">
        <v>450</v>
      </c>
      <c r="O115" s="19">
        <v>43.5</v>
      </c>
      <c r="P115" s="23">
        <v>10.451905177497711</v>
      </c>
      <c r="Q115" s="23">
        <v>1.0191954610365064</v>
      </c>
      <c r="R115" s="23"/>
      <c r="S115" s="16" t="s">
        <v>258</v>
      </c>
    </row>
    <row r="116" spans="1:19">
      <c r="A116" s="25" t="s">
        <v>403</v>
      </c>
      <c r="B116" s="26" t="s">
        <v>404</v>
      </c>
      <c r="C116" s="27">
        <v>2005</v>
      </c>
      <c r="D116" s="16" t="s">
        <v>446</v>
      </c>
      <c r="E116" t="s">
        <v>169</v>
      </c>
      <c r="F116" s="16"/>
      <c r="G116" s="16"/>
      <c r="H116" s="28">
        <v>6.6</v>
      </c>
      <c r="I116" s="20" t="s">
        <v>383</v>
      </c>
      <c r="J116" s="16" t="s">
        <v>384</v>
      </c>
      <c r="K116" s="29" t="s">
        <v>454</v>
      </c>
      <c r="L116" s="22">
        <v>2</v>
      </c>
      <c r="M116" s="30">
        <v>15</v>
      </c>
      <c r="N116" s="29">
        <v>500</v>
      </c>
      <c r="O116" s="19">
        <v>45</v>
      </c>
      <c r="P116" s="23">
        <v>3.2244374516376419</v>
      </c>
      <c r="Q116" s="23">
        <v>0.50845395681310535</v>
      </c>
      <c r="R116" s="23"/>
      <c r="S116" s="16" t="s">
        <v>258</v>
      </c>
    </row>
    <row r="117" spans="1:19">
      <c r="A117" s="25" t="s">
        <v>405</v>
      </c>
      <c r="B117" s="26" t="s">
        <v>406</v>
      </c>
      <c r="C117" s="27">
        <v>2005</v>
      </c>
      <c r="D117" s="16" t="s">
        <v>333</v>
      </c>
      <c r="E117" t="s">
        <v>169</v>
      </c>
      <c r="F117" s="16" t="s">
        <v>165</v>
      </c>
      <c r="G117" s="16" t="s">
        <v>170</v>
      </c>
      <c r="H117" s="28">
        <v>3.52</v>
      </c>
      <c r="I117" s="20" t="s">
        <v>383</v>
      </c>
      <c r="J117" s="16" t="s">
        <v>384</v>
      </c>
      <c r="K117" s="29" t="s">
        <v>395</v>
      </c>
      <c r="L117" s="22">
        <v>0.75</v>
      </c>
      <c r="M117" s="32">
        <v>0</v>
      </c>
      <c r="N117" s="29">
        <v>300</v>
      </c>
      <c r="O117" s="19">
        <v>27.5</v>
      </c>
      <c r="P117" s="23">
        <v>1.0395942082659306</v>
      </c>
      <c r="Q117" s="23">
        <v>1.6863851316514841E-2</v>
      </c>
      <c r="R117" s="23"/>
      <c r="S117" s="16" t="s">
        <v>258</v>
      </c>
    </row>
    <row r="118" spans="1:19">
      <c r="A118" s="25" t="s">
        <v>405</v>
      </c>
      <c r="B118" s="26" t="s">
        <v>406</v>
      </c>
      <c r="C118" s="27">
        <v>2014</v>
      </c>
      <c r="D118" s="16" t="s">
        <v>333</v>
      </c>
      <c r="E118" t="s">
        <v>169</v>
      </c>
      <c r="F118" s="16" t="s">
        <v>165</v>
      </c>
      <c r="G118" s="16" t="s">
        <v>170</v>
      </c>
      <c r="H118" s="28">
        <v>3.52</v>
      </c>
      <c r="I118" s="20" t="s">
        <v>383</v>
      </c>
      <c r="J118" s="16" t="s">
        <v>384</v>
      </c>
      <c r="K118" s="29" t="s">
        <v>395</v>
      </c>
      <c r="L118" s="22">
        <v>0.75</v>
      </c>
      <c r="M118" s="30">
        <v>7</v>
      </c>
      <c r="N118" s="29">
        <v>300</v>
      </c>
      <c r="O118" s="19">
        <v>27.5</v>
      </c>
      <c r="P118" s="23">
        <v>3.0395942082659309</v>
      </c>
      <c r="Q118" s="40">
        <v>0.15824009074330297</v>
      </c>
      <c r="R118" s="23"/>
      <c r="S118" s="16" t="s">
        <v>258</v>
      </c>
    </row>
    <row r="119" spans="1:19">
      <c r="A119" s="25" t="s">
        <v>405</v>
      </c>
      <c r="B119" s="26" t="s">
        <v>406</v>
      </c>
      <c r="C119" s="27">
        <v>2014</v>
      </c>
      <c r="D119" s="16" t="s">
        <v>333</v>
      </c>
      <c r="E119" t="s">
        <v>169</v>
      </c>
      <c r="F119" s="16" t="s">
        <v>165</v>
      </c>
      <c r="G119" s="16" t="s">
        <v>170</v>
      </c>
      <c r="H119" s="28">
        <v>3.52</v>
      </c>
      <c r="I119" s="20" t="s">
        <v>383</v>
      </c>
      <c r="J119" s="16" t="s">
        <v>384</v>
      </c>
      <c r="K119" s="29" t="s">
        <v>395</v>
      </c>
      <c r="L119" s="22">
        <v>0.75</v>
      </c>
      <c r="M119" s="30">
        <v>7</v>
      </c>
      <c r="N119" s="29">
        <v>400</v>
      </c>
      <c r="O119" s="19">
        <v>30.5</v>
      </c>
      <c r="P119" s="23">
        <v>0.40367051096696416</v>
      </c>
      <c r="Q119" s="23">
        <v>-0.39397297561346556</v>
      </c>
      <c r="R119" s="23"/>
      <c r="S119" s="16" t="s">
        <v>258</v>
      </c>
    </row>
    <row r="120" spans="1:19">
      <c r="A120" s="25" t="s">
        <v>405</v>
      </c>
      <c r="B120" s="26" t="s">
        <v>406</v>
      </c>
      <c r="C120" s="27">
        <v>2014</v>
      </c>
      <c r="D120" s="16" t="s">
        <v>333</v>
      </c>
      <c r="E120" t="s">
        <v>169</v>
      </c>
      <c r="F120" s="16" t="s">
        <v>165</v>
      </c>
      <c r="G120" s="16" t="s">
        <v>170</v>
      </c>
      <c r="H120" s="28">
        <v>3.52</v>
      </c>
      <c r="I120" s="20" t="s">
        <v>383</v>
      </c>
      <c r="J120" s="16" t="s">
        <v>384</v>
      </c>
      <c r="K120" s="29" t="s">
        <v>395</v>
      </c>
      <c r="L120" s="22">
        <v>0.75</v>
      </c>
      <c r="M120" s="30">
        <v>7</v>
      </c>
      <c r="N120" s="29">
        <v>500</v>
      </c>
      <c r="O120" s="19">
        <v>33.5</v>
      </c>
      <c r="P120" s="23">
        <v>0.32</v>
      </c>
      <c r="Q120" s="23">
        <v>-0.49485002168009401</v>
      </c>
      <c r="R120" s="23"/>
      <c r="S120" s="16" t="s">
        <v>258</v>
      </c>
    </row>
    <row r="121" spans="1:19">
      <c r="A121" s="16" t="s">
        <v>380</v>
      </c>
      <c r="B121" s="26" t="s">
        <v>407</v>
      </c>
      <c r="C121" s="27">
        <v>2006</v>
      </c>
      <c r="D121" s="25" t="s">
        <v>382</v>
      </c>
      <c r="E121" t="s">
        <v>169</v>
      </c>
      <c r="F121" s="16" t="s">
        <v>165</v>
      </c>
      <c r="G121" s="16" t="s">
        <v>170</v>
      </c>
      <c r="H121" s="28">
        <v>3.8</v>
      </c>
      <c r="I121" s="20" t="s">
        <v>383</v>
      </c>
      <c r="J121" s="16" t="s">
        <v>384</v>
      </c>
      <c r="K121" s="29" t="s">
        <v>455</v>
      </c>
      <c r="L121" s="22" t="s">
        <v>383</v>
      </c>
      <c r="M121" s="30">
        <v>20</v>
      </c>
      <c r="N121" s="29">
        <v>250</v>
      </c>
      <c r="O121" s="19">
        <v>37.5</v>
      </c>
      <c r="P121" s="23">
        <v>13.902425206153154</v>
      </c>
      <c r="Q121" s="23">
        <v>1.1430905672884206</v>
      </c>
      <c r="R121" s="23"/>
      <c r="S121" s="16" t="s">
        <v>258</v>
      </c>
    </row>
    <row r="122" spans="1:19">
      <c r="A122" s="16" t="s">
        <v>380</v>
      </c>
      <c r="B122" s="26" t="s">
        <v>407</v>
      </c>
      <c r="C122" s="27">
        <v>2006</v>
      </c>
      <c r="D122" s="16" t="s">
        <v>385</v>
      </c>
      <c r="E122" t="s">
        <v>169</v>
      </c>
      <c r="F122" s="16" t="s">
        <v>165</v>
      </c>
      <c r="G122" s="16" t="s">
        <v>170</v>
      </c>
      <c r="H122" s="28">
        <v>3.76</v>
      </c>
      <c r="I122" s="20" t="s">
        <v>383</v>
      </c>
      <c r="J122" s="16" t="s">
        <v>384</v>
      </c>
      <c r="K122" s="29" t="s">
        <v>455</v>
      </c>
      <c r="L122" s="22" t="s">
        <v>383</v>
      </c>
      <c r="M122" s="30">
        <v>20</v>
      </c>
      <c r="N122" s="29">
        <v>250</v>
      </c>
      <c r="O122" s="19">
        <v>37.5</v>
      </c>
      <c r="P122" s="23">
        <v>5.1692715174773127</v>
      </c>
      <c r="Q122" s="23">
        <v>0.71342934420971649</v>
      </c>
      <c r="R122" s="23"/>
      <c r="S122" s="16" t="s">
        <v>258</v>
      </c>
    </row>
    <row r="123" spans="1:19">
      <c r="A123" s="16" t="s">
        <v>380</v>
      </c>
      <c r="B123" s="26" t="s">
        <v>407</v>
      </c>
      <c r="C123" s="27">
        <v>2006</v>
      </c>
      <c r="D123" s="25" t="s">
        <v>408</v>
      </c>
      <c r="E123" t="s">
        <v>169</v>
      </c>
      <c r="F123" s="16" t="s">
        <v>165</v>
      </c>
      <c r="G123" s="16" t="s">
        <v>170</v>
      </c>
      <c r="H123" s="28">
        <v>3.3</v>
      </c>
      <c r="I123" s="20" t="s">
        <v>383</v>
      </c>
      <c r="J123" s="16" t="s">
        <v>384</v>
      </c>
      <c r="K123" s="29" t="s">
        <v>455</v>
      </c>
      <c r="L123" s="22" t="s">
        <v>383</v>
      </c>
      <c r="M123" s="30">
        <v>20</v>
      </c>
      <c r="N123" s="29">
        <v>250</v>
      </c>
      <c r="O123" s="19">
        <v>37.5</v>
      </c>
      <c r="P123" s="23">
        <v>4.5681055854094721</v>
      </c>
      <c r="Q123" s="23">
        <v>0.65973613346694227</v>
      </c>
      <c r="R123" s="23"/>
      <c r="S123" s="16" t="s">
        <v>258</v>
      </c>
    </row>
    <row r="124" spans="1:19">
      <c r="A124" s="25" t="s">
        <v>469</v>
      </c>
      <c r="B124" s="26" t="s">
        <v>470</v>
      </c>
      <c r="C124" s="27">
        <v>2004</v>
      </c>
      <c r="D124" s="16" t="s">
        <v>477</v>
      </c>
      <c r="E124" t="s">
        <v>169</v>
      </c>
      <c r="F124" s="16"/>
      <c r="G124" s="16"/>
      <c r="H124" s="28">
        <v>6.8</v>
      </c>
      <c r="I124" s="20" t="s">
        <v>383</v>
      </c>
      <c r="J124" s="16" t="s">
        <v>384</v>
      </c>
      <c r="K124" s="29" t="s">
        <v>426</v>
      </c>
      <c r="L124" s="22" t="s">
        <v>383</v>
      </c>
      <c r="M124" s="30">
        <v>25</v>
      </c>
      <c r="N124" s="29">
        <v>400</v>
      </c>
      <c r="O124" s="19">
        <v>37</v>
      </c>
      <c r="P124" s="23">
        <v>4.2764084566572</v>
      </c>
      <c r="Q124" s="23">
        <v>0.63107917969867133</v>
      </c>
      <c r="R124" s="23"/>
      <c r="S124" s="16" t="s">
        <v>258</v>
      </c>
    </row>
    <row r="125" spans="1:19">
      <c r="A125" s="25" t="s">
        <v>469</v>
      </c>
      <c r="B125" s="26" t="s">
        <v>470</v>
      </c>
      <c r="C125" s="27">
        <v>2004</v>
      </c>
      <c r="D125" s="16" t="s">
        <v>477</v>
      </c>
      <c r="E125" t="s">
        <v>169</v>
      </c>
      <c r="F125" s="16"/>
      <c r="G125" s="16"/>
      <c r="H125" s="28">
        <v>6.8</v>
      </c>
      <c r="I125" s="20" t="s">
        <v>383</v>
      </c>
      <c r="J125" s="16" t="s">
        <v>384</v>
      </c>
      <c r="K125" s="29" t="s">
        <v>426</v>
      </c>
      <c r="L125" s="22" t="s">
        <v>383</v>
      </c>
      <c r="M125" s="30">
        <v>15</v>
      </c>
      <c r="N125" s="29">
        <v>500</v>
      </c>
      <c r="O125" s="19">
        <v>40</v>
      </c>
      <c r="P125" s="23">
        <v>2.4300000000000002</v>
      </c>
      <c r="Q125" s="23">
        <v>0.38560627359831223</v>
      </c>
      <c r="R125" s="23"/>
      <c r="S125" s="16" t="s">
        <v>258</v>
      </c>
    </row>
    <row r="126" spans="1:19">
      <c r="A126" s="25" t="s">
        <v>469</v>
      </c>
      <c r="B126" s="26" t="s">
        <v>470</v>
      </c>
      <c r="C126" s="27">
        <v>2004</v>
      </c>
      <c r="D126" s="16" t="s">
        <v>477</v>
      </c>
      <c r="E126" t="s">
        <v>169</v>
      </c>
      <c r="F126" s="16"/>
      <c r="G126" s="16"/>
      <c r="H126" s="28">
        <v>6.8</v>
      </c>
      <c r="I126" s="20" t="s">
        <v>383</v>
      </c>
      <c r="J126" s="16" t="s">
        <v>384</v>
      </c>
      <c r="K126" s="29" t="s">
        <v>426</v>
      </c>
      <c r="L126" s="22" t="s">
        <v>383</v>
      </c>
      <c r="M126" s="30">
        <v>10</v>
      </c>
      <c r="N126" s="29">
        <v>600</v>
      </c>
      <c r="O126" s="19">
        <v>43</v>
      </c>
      <c r="P126" s="23">
        <v>1.69</v>
      </c>
      <c r="Q126" s="23">
        <v>0.22788670461367352</v>
      </c>
      <c r="R126" s="23"/>
      <c r="S126" s="16" t="s">
        <v>258</v>
      </c>
    </row>
    <row r="127" spans="1:19">
      <c r="A127" s="25" t="s">
        <v>409</v>
      </c>
      <c r="B127" s="17" t="s">
        <v>410</v>
      </c>
      <c r="C127" s="18">
        <v>2011</v>
      </c>
      <c r="D127" s="16" t="s">
        <v>333</v>
      </c>
      <c r="E127" t="s">
        <v>169</v>
      </c>
      <c r="F127" s="16" t="s">
        <v>165</v>
      </c>
      <c r="G127" s="16" t="s">
        <v>170</v>
      </c>
      <c r="H127" s="28">
        <v>3.5</v>
      </c>
      <c r="I127" s="20" t="s">
        <v>383</v>
      </c>
      <c r="J127" s="16" t="s">
        <v>384</v>
      </c>
      <c r="K127" s="29" t="s">
        <v>456</v>
      </c>
      <c r="L127" s="21" t="s">
        <v>383</v>
      </c>
      <c r="M127" s="32" t="s">
        <v>383</v>
      </c>
      <c r="N127" s="27">
        <v>150</v>
      </c>
      <c r="O127" s="19">
        <v>29.5</v>
      </c>
      <c r="P127" s="23">
        <v>55</v>
      </c>
      <c r="Q127" s="23">
        <v>1.7403626894942439</v>
      </c>
      <c r="R127" s="23"/>
      <c r="S127" s="16" t="s">
        <v>383</v>
      </c>
    </row>
    <row r="128" spans="1:19">
      <c r="A128" s="25" t="s">
        <v>409</v>
      </c>
      <c r="B128" s="17" t="s">
        <v>410</v>
      </c>
      <c r="C128" s="18">
        <v>2011</v>
      </c>
      <c r="D128" s="16" t="s">
        <v>333</v>
      </c>
      <c r="E128" t="s">
        <v>169</v>
      </c>
      <c r="F128" s="16" t="s">
        <v>165</v>
      </c>
      <c r="G128" s="16" t="s">
        <v>170</v>
      </c>
      <c r="H128" s="28">
        <v>3.5</v>
      </c>
      <c r="I128" s="20" t="s">
        <v>383</v>
      </c>
      <c r="J128" s="16" t="s">
        <v>384</v>
      </c>
      <c r="K128" s="29" t="s">
        <v>456</v>
      </c>
      <c r="L128" s="21" t="s">
        <v>383</v>
      </c>
      <c r="M128" s="32" t="s">
        <v>383</v>
      </c>
      <c r="N128" s="27">
        <v>200</v>
      </c>
      <c r="O128" s="19">
        <v>31</v>
      </c>
      <c r="P128" s="23">
        <v>17.899999999999999</v>
      </c>
      <c r="Q128" s="23">
        <v>1.2528530309798931</v>
      </c>
      <c r="R128" s="23"/>
      <c r="S128" s="16" t="s">
        <v>383</v>
      </c>
    </row>
    <row r="129" spans="1:19">
      <c r="A129" s="25" t="s">
        <v>409</v>
      </c>
      <c r="B129" s="17" t="s">
        <v>410</v>
      </c>
      <c r="C129" s="18">
        <v>2011</v>
      </c>
      <c r="D129" s="16" t="s">
        <v>333</v>
      </c>
      <c r="E129" t="s">
        <v>169</v>
      </c>
      <c r="F129" s="16" t="s">
        <v>165</v>
      </c>
      <c r="G129" s="16" t="s">
        <v>170</v>
      </c>
      <c r="H129" s="28">
        <v>3.5</v>
      </c>
      <c r="I129" s="20" t="s">
        <v>383</v>
      </c>
      <c r="J129" s="16" t="s">
        <v>384</v>
      </c>
      <c r="K129" s="29" t="s">
        <v>456</v>
      </c>
      <c r="L129" s="21" t="s">
        <v>383</v>
      </c>
      <c r="M129" s="32" t="s">
        <v>383</v>
      </c>
      <c r="N129" s="27">
        <v>250</v>
      </c>
      <c r="O129" s="19">
        <v>32.5</v>
      </c>
      <c r="P129" s="23">
        <v>9.2200000000000006</v>
      </c>
      <c r="Q129" s="23">
        <v>0.96473092105362934</v>
      </c>
      <c r="R129" s="23"/>
      <c r="S129" s="16" t="s">
        <v>383</v>
      </c>
    </row>
    <row r="130" spans="1:19">
      <c r="A130" s="25" t="s">
        <v>409</v>
      </c>
      <c r="B130" s="17" t="s">
        <v>410</v>
      </c>
      <c r="C130" s="18">
        <v>2011</v>
      </c>
      <c r="D130" s="16" t="s">
        <v>333</v>
      </c>
      <c r="E130" t="s">
        <v>169</v>
      </c>
      <c r="F130" s="16" t="s">
        <v>165</v>
      </c>
      <c r="G130" s="16" t="s">
        <v>170</v>
      </c>
      <c r="H130" s="28">
        <v>3.5</v>
      </c>
      <c r="I130" s="20" t="s">
        <v>383</v>
      </c>
      <c r="J130" s="16" t="s">
        <v>384</v>
      </c>
      <c r="K130" s="29" t="s">
        <v>456</v>
      </c>
      <c r="L130" s="21" t="s">
        <v>383</v>
      </c>
      <c r="M130" s="32" t="s">
        <v>383</v>
      </c>
      <c r="N130" s="27">
        <v>300</v>
      </c>
      <c r="O130" s="19">
        <v>34</v>
      </c>
      <c r="P130" s="23">
        <v>2.95</v>
      </c>
      <c r="Q130" s="23">
        <v>0.46982201597816303</v>
      </c>
      <c r="R130" s="23"/>
      <c r="S130" s="16" t="s">
        <v>383</v>
      </c>
    </row>
    <row r="131" spans="1:19">
      <c r="A131" s="25" t="s">
        <v>409</v>
      </c>
      <c r="B131" s="17" t="s">
        <v>410</v>
      </c>
      <c r="C131" s="18">
        <v>2011</v>
      </c>
      <c r="D131" s="16" t="s">
        <v>333</v>
      </c>
      <c r="E131" t="s">
        <v>169</v>
      </c>
      <c r="F131" s="16" t="s">
        <v>165</v>
      </c>
      <c r="G131" s="16" t="s">
        <v>170</v>
      </c>
      <c r="H131" s="28">
        <v>3.5</v>
      </c>
      <c r="I131" s="20" t="s">
        <v>383</v>
      </c>
      <c r="J131" s="16" t="s">
        <v>384</v>
      </c>
      <c r="K131" s="29" t="s">
        <v>456</v>
      </c>
      <c r="L131" s="21" t="s">
        <v>383</v>
      </c>
      <c r="M131" s="32" t="s">
        <v>383</v>
      </c>
      <c r="N131" s="27">
        <v>350</v>
      </c>
      <c r="O131" s="19">
        <v>35.5</v>
      </c>
      <c r="P131" s="23">
        <v>0.8</v>
      </c>
      <c r="Q131" s="23">
        <v>-9.6910013008056392E-2</v>
      </c>
      <c r="R131" s="23"/>
      <c r="S131" s="16" t="s">
        <v>383</v>
      </c>
    </row>
    <row r="132" spans="1:19">
      <c r="A132" s="25" t="s">
        <v>409</v>
      </c>
      <c r="B132" s="17" t="s">
        <v>410</v>
      </c>
      <c r="C132" s="18">
        <v>2011</v>
      </c>
      <c r="D132" s="16" t="s">
        <v>446</v>
      </c>
      <c r="E132" t="s">
        <v>169</v>
      </c>
      <c r="F132" s="16"/>
      <c r="G132" s="16"/>
      <c r="H132" s="28">
        <v>6.6</v>
      </c>
      <c r="I132" s="20" t="s">
        <v>383</v>
      </c>
      <c r="J132" s="16" t="s">
        <v>384</v>
      </c>
      <c r="K132" s="29" t="s">
        <v>457</v>
      </c>
      <c r="L132" s="21" t="s">
        <v>383</v>
      </c>
      <c r="M132" s="32" t="s">
        <v>383</v>
      </c>
      <c r="N132" s="27">
        <v>300</v>
      </c>
      <c r="O132" s="19">
        <v>29</v>
      </c>
      <c r="P132" s="23">
        <v>100.3</v>
      </c>
      <c r="Q132" s="23">
        <v>2.0013009330204179</v>
      </c>
      <c r="R132" s="23"/>
      <c r="S132" s="16" t="s">
        <v>383</v>
      </c>
    </row>
    <row r="133" spans="1:19">
      <c r="A133" s="25" t="s">
        <v>409</v>
      </c>
      <c r="B133" s="17" t="s">
        <v>410</v>
      </c>
      <c r="C133" s="18">
        <v>2011</v>
      </c>
      <c r="D133" s="16" t="s">
        <v>446</v>
      </c>
      <c r="E133" t="s">
        <v>169</v>
      </c>
      <c r="F133" s="16"/>
      <c r="G133" s="16"/>
      <c r="H133" s="28">
        <v>6.6</v>
      </c>
      <c r="I133" s="20" t="s">
        <v>383</v>
      </c>
      <c r="J133" s="16" t="s">
        <v>384</v>
      </c>
      <c r="K133" s="29" t="s">
        <v>457</v>
      </c>
      <c r="L133" s="21" t="s">
        <v>383</v>
      </c>
      <c r="M133" s="32" t="s">
        <v>383</v>
      </c>
      <c r="N133" s="27">
        <v>300</v>
      </c>
      <c r="O133" s="19">
        <v>39</v>
      </c>
      <c r="P133" s="23">
        <v>38.299999999999997</v>
      </c>
      <c r="Q133" s="23">
        <v>1.5831987739686226</v>
      </c>
      <c r="R133" s="23"/>
      <c r="S133" s="16" t="s">
        <v>383</v>
      </c>
    </row>
    <row r="134" spans="1:19">
      <c r="A134" s="25" t="s">
        <v>409</v>
      </c>
      <c r="B134" s="17" t="s">
        <v>410</v>
      </c>
      <c r="C134" s="18">
        <v>2011</v>
      </c>
      <c r="D134" s="16" t="s">
        <v>446</v>
      </c>
      <c r="E134" t="s">
        <v>169</v>
      </c>
      <c r="F134" s="16"/>
      <c r="G134" s="16"/>
      <c r="H134" s="28">
        <v>6.6</v>
      </c>
      <c r="I134" s="20" t="s">
        <v>383</v>
      </c>
      <c r="J134" s="16" t="s">
        <v>384</v>
      </c>
      <c r="K134" s="29" t="s">
        <v>457</v>
      </c>
      <c r="L134" s="21" t="s">
        <v>383</v>
      </c>
      <c r="M134" s="32" t="s">
        <v>383</v>
      </c>
      <c r="N134" s="27">
        <v>350</v>
      </c>
      <c r="O134" s="19">
        <v>30.5</v>
      </c>
      <c r="P134" s="23">
        <v>30.5</v>
      </c>
      <c r="Q134" s="23">
        <v>1.4842998393467859</v>
      </c>
      <c r="R134" s="23"/>
      <c r="S134" s="16" t="s">
        <v>383</v>
      </c>
    </row>
    <row r="135" spans="1:19">
      <c r="A135" s="25" t="s">
        <v>409</v>
      </c>
      <c r="B135" s="17" t="s">
        <v>410</v>
      </c>
      <c r="C135" s="18">
        <v>2011</v>
      </c>
      <c r="D135" s="16" t="s">
        <v>446</v>
      </c>
      <c r="E135" t="s">
        <v>169</v>
      </c>
      <c r="F135" s="16"/>
      <c r="G135" s="16"/>
      <c r="H135" s="28">
        <v>6.6</v>
      </c>
      <c r="I135" s="20" t="s">
        <v>383</v>
      </c>
      <c r="J135" s="16" t="s">
        <v>384</v>
      </c>
      <c r="K135" s="29" t="s">
        <v>457</v>
      </c>
      <c r="L135" s="21" t="s">
        <v>383</v>
      </c>
      <c r="M135" s="32" t="s">
        <v>383</v>
      </c>
      <c r="N135" s="27">
        <v>350</v>
      </c>
      <c r="O135" s="19">
        <v>40.5</v>
      </c>
      <c r="P135" s="23">
        <v>20.6</v>
      </c>
      <c r="Q135" s="23">
        <v>1.3138672203691535</v>
      </c>
      <c r="R135" s="23"/>
      <c r="S135" s="16" t="s">
        <v>383</v>
      </c>
    </row>
    <row r="136" spans="1:19">
      <c r="A136" s="25" t="s">
        <v>409</v>
      </c>
      <c r="B136" s="17" t="s">
        <v>410</v>
      </c>
      <c r="C136" s="18">
        <v>2011</v>
      </c>
      <c r="D136" s="16" t="s">
        <v>446</v>
      </c>
      <c r="E136" t="s">
        <v>169</v>
      </c>
      <c r="F136" s="16"/>
      <c r="G136" s="16"/>
      <c r="H136" s="28">
        <v>6.6</v>
      </c>
      <c r="I136" s="20" t="s">
        <v>383</v>
      </c>
      <c r="J136" s="16" t="s">
        <v>384</v>
      </c>
      <c r="K136" s="29" t="s">
        <v>457</v>
      </c>
      <c r="L136" s="21" t="s">
        <v>383</v>
      </c>
      <c r="M136" s="32" t="s">
        <v>383</v>
      </c>
      <c r="N136" s="27">
        <v>400</v>
      </c>
      <c r="O136" s="19">
        <v>17</v>
      </c>
      <c r="P136" s="23">
        <v>46.7</v>
      </c>
      <c r="Q136" s="23">
        <v>1.6693168805661123</v>
      </c>
      <c r="R136" s="23"/>
      <c r="S136" s="16" t="s">
        <v>383</v>
      </c>
    </row>
    <row r="137" spans="1:19">
      <c r="A137" s="25" t="s">
        <v>409</v>
      </c>
      <c r="B137" s="17" t="s">
        <v>410</v>
      </c>
      <c r="C137" s="18">
        <v>2011</v>
      </c>
      <c r="D137" s="16" t="s">
        <v>446</v>
      </c>
      <c r="E137" t="s">
        <v>169</v>
      </c>
      <c r="F137" s="16"/>
      <c r="G137" s="16"/>
      <c r="H137" s="28">
        <v>6.6</v>
      </c>
      <c r="I137" s="20" t="s">
        <v>383</v>
      </c>
      <c r="J137" s="16" t="s">
        <v>384</v>
      </c>
      <c r="K137" s="29" t="s">
        <v>457</v>
      </c>
      <c r="L137" s="21" t="s">
        <v>383</v>
      </c>
      <c r="M137" s="32" t="s">
        <v>383</v>
      </c>
      <c r="N137" s="27">
        <v>400</v>
      </c>
      <c r="O137" s="19">
        <v>22</v>
      </c>
      <c r="P137" s="23">
        <v>43.5</v>
      </c>
      <c r="Q137" s="23">
        <v>1.6384892569546374</v>
      </c>
      <c r="R137" s="23"/>
      <c r="S137" s="16" t="s">
        <v>383</v>
      </c>
    </row>
    <row r="138" spans="1:19">
      <c r="A138" s="25" t="s">
        <v>409</v>
      </c>
      <c r="B138" s="17" t="s">
        <v>410</v>
      </c>
      <c r="C138" s="18">
        <v>2011</v>
      </c>
      <c r="D138" s="16" t="s">
        <v>446</v>
      </c>
      <c r="E138" t="s">
        <v>169</v>
      </c>
      <c r="F138" s="16"/>
      <c r="G138" s="16"/>
      <c r="H138" s="28">
        <v>6.6</v>
      </c>
      <c r="I138" s="20" t="s">
        <v>383</v>
      </c>
      <c r="J138" s="16" t="s">
        <v>384</v>
      </c>
      <c r="K138" s="29" t="s">
        <v>457</v>
      </c>
      <c r="L138" s="21" t="s">
        <v>383</v>
      </c>
      <c r="M138" s="32" t="s">
        <v>383</v>
      </c>
      <c r="N138" s="27">
        <v>400</v>
      </c>
      <c r="O138" s="19">
        <v>32</v>
      </c>
      <c r="P138" s="23">
        <v>15.4</v>
      </c>
      <c r="Q138" s="23">
        <v>1.1875207208364631</v>
      </c>
      <c r="R138" s="23"/>
      <c r="S138" s="16" t="s">
        <v>383</v>
      </c>
    </row>
    <row r="139" spans="1:19">
      <c r="A139" s="25" t="s">
        <v>409</v>
      </c>
      <c r="B139" s="17" t="s">
        <v>410</v>
      </c>
      <c r="C139" s="18">
        <v>2011</v>
      </c>
      <c r="D139" s="16" t="s">
        <v>446</v>
      </c>
      <c r="E139" t="s">
        <v>169</v>
      </c>
      <c r="F139" s="16"/>
      <c r="G139" s="16"/>
      <c r="H139" s="28">
        <v>6.6</v>
      </c>
      <c r="I139" s="20" t="s">
        <v>383</v>
      </c>
      <c r="J139" s="16" t="s">
        <v>384</v>
      </c>
      <c r="K139" s="29" t="s">
        <v>457</v>
      </c>
      <c r="L139" s="21" t="s">
        <v>383</v>
      </c>
      <c r="M139" s="32" t="s">
        <v>383</v>
      </c>
      <c r="N139" s="27">
        <v>400</v>
      </c>
      <c r="O139" s="19">
        <v>42</v>
      </c>
      <c r="P139" s="23">
        <v>10.6</v>
      </c>
      <c r="Q139" s="23">
        <v>1.0253058652647702</v>
      </c>
      <c r="R139" s="23"/>
      <c r="S139" s="16" t="s">
        <v>383</v>
      </c>
    </row>
    <row r="140" spans="1:19">
      <c r="A140" s="25" t="s">
        <v>409</v>
      </c>
      <c r="B140" s="17" t="s">
        <v>410</v>
      </c>
      <c r="C140" s="18">
        <v>2011</v>
      </c>
      <c r="D140" s="16" t="s">
        <v>446</v>
      </c>
      <c r="E140" t="s">
        <v>169</v>
      </c>
      <c r="F140" s="16"/>
      <c r="G140" s="16"/>
      <c r="H140" s="28">
        <v>6.6</v>
      </c>
      <c r="I140" s="20" t="s">
        <v>383</v>
      </c>
      <c r="J140" s="16" t="s">
        <v>384</v>
      </c>
      <c r="K140" s="29" t="s">
        <v>457</v>
      </c>
      <c r="L140" s="21" t="s">
        <v>383</v>
      </c>
      <c r="M140" s="32" t="s">
        <v>383</v>
      </c>
      <c r="N140" s="27">
        <v>450</v>
      </c>
      <c r="O140" s="19">
        <v>33.5</v>
      </c>
      <c r="P140" s="23">
        <v>12.7</v>
      </c>
      <c r="Q140" s="23">
        <v>1.1038037209559568</v>
      </c>
      <c r="R140" s="23"/>
      <c r="S140" s="16" t="s">
        <v>383</v>
      </c>
    </row>
    <row r="141" spans="1:19">
      <c r="A141" s="25" t="s">
        <v>409</v>
      </c>
      <c r="B141" s="17" t="s">
        <v>410</v>
      </c>
      <c r="C141" s="18">
        <v>2011</v>
      </c>
      <c r="D141" s="16" t="s">
        <v>446</v>
      </c>
      <c r="E141" t="s">
        <v>169</v>
      </c>
      <c r="F141" s="16"/>
      <c r="G141" s="16"/>
      <c r="H141" s="28">
        <v>6.6</v>
      </c>
      <c r="I141" s="20" t="s">
        <v>383</v>
      </c>
      <c r="J141" s="16" t="s">
        <v>384</v>
      </c>
      <c r="K141" s="29" t="s">
        <v>457</v>
      </c>
      <c r="L141" s="21" t="s">
        <v>383</v>
      </c>
      <c r="M141" s="32" t="s">
        <v>383</v>
      </c>
      <c r="N141" s="27">
        <v>450</v>
      </c>
      <c r="O141" s="19">
        <v>43.5</v>
      </c>
      <c r="P141" s="23">
        <v>10.4</v>
      </c>
      <c r="Q141" s="23">
        <v>1.0170333392987803</v>
      </c>
      <c r="R141" s="23"/>
      <c r="S141" s="16" t="s">
        <v>383</v>
      </c>
    </row>
    <row r="142" spans="1:19">
      <c r="A142" s="25" t="s">
        <v>409</v>
      </c>
      <c r="B142" s="17" t="s">
        <v>410</v>
      </c>
      <c r="C142" s="18">
        <v>2011</v>
      </c>
      <c r="D142" s="16" t="s">
        <v>446</v>
      </c>
      <c r="E142" t="s">
        <v>169</v>
      </c>
      <c r="F142" s="16"/>
      <c r="G142" s="16"/>
      <c r="H142" s="28">
        <v>6.6</v>
      </c>
      <c r="I142" s="20" t="s">
        <v>383</v>
      </c>
      <c r="J142" s="16" t="s">
        <v>384</v>
      </c>
      <c r="K142" s="29" t="s">
        <v>457</v>
      </c>
      <c r="L142" s="21" t="s">
        <v>383</v>
      </c>
      <c r="M142" s="32" t="s">
        <v>383</v>
      </c>
      <c r="N142" s="27">
        <v>500</v>
      </c>
      <c r="O142" s="19">
        <v>20</v>
      </c>
      <c r="P142" s="23">
        <v>15.6</v>
      </c>
      <c r="Q142" s="23">
        <v>1.1931245983544616</v>
      </c>
      <c r="R142" s="23"/>
      <c r="S142" s="16" t="s">
        <v>383</v>
      </c>
    </row>
    <row r="143" spans="1:19">
      <c r="A143" s="25" t="s">
        <v>409</v>
      </c>
      <c r="B143" s="17" t="s">
        <v>410</v>
      </c>
      <c r="C143" s="18">
        <v>2011</v>
      </c>
      <c r="D143" s="16" t="s">
        <v>446</v>
      </c>
      <c r="E143" t="s">
        <v>169</v>
      </c>
      <c r="F143" s="16"/>
      <c r="G143" s="16"/>
      <c r="H143" s="28">
        <v>6.6</v>
      </c>
      <c r="I143" s="20" t="s">
        <v>383</v>
      </c>
      <c r="J143" s="16" t="s">
        <v>384</v>
      </c>
      <c r="K143" s="29" t="s">
        <v>457</v>
      </c>
      <c r="L143" s="21" t="s">
        <v>383</v>
      </c>
      <c r="M143" s="32" t="s">
        <v>383</v>
      </c>
      <c r="N143" s="27">
        <v>500</v>
      </c>
      <c r="O143" s="19">
        <v>25</v>
      </c>
      <c r="P143" s="23">
        <v>19.899999999999999</v>
      </c>
      <c r="Q143" s="23">
        <v>1.2988530764097066</v>
      </c>
      <c r="R143" s="23"/>
      <c r="S143" s="16" t="s">
        <v>383</v>
      </c>
    </row>
    <row r="144" spans="1:19">
      <c r="A144" s="25" t="s">
        <v>409</v>
      </c>
      <c r="B144" s="17" t="s">
        <v>410</v>
      </c>
      <c r="C144" s="18">
        <v>2011</v>
      </c>
      <c r="D144" s="16" t="s">
        <v>446</v>
      </c>
      <c r="E144" t="s">
        <v>169</v>
      </c>
      <c r="F144" s="16"/>
      <c r="G144" s="16"/>
      <c r="H144" s="28">
        <v>6.6</v>
      </c>
      <c r="I144" s="20" t="s">
        <v>383</v>
      </c>
      <c r="J144" s="16" t="s">
        <v>384</v>
      </c>
      <c r="K144" s="29" t="s">
        <v>457</v>
      </c>
      <c r="L144" s="21" t="s">
        <v>383</v>
      </c>
      <c r="M144" s="32" t="s">
        <v>383</v>
      </c>
      <c r="N144" s="27">
        <v>500</v>
      </c>
      <c r="O144" s="19">
        <v>35</v>
      </c>
      <c r="P144" s="23">
        <v>8.6</v>
      </c>
      <c r="Q144" s="23">
        <v>0.93449845124356767</v>
      </c>
      <c r="R144" s="23"/>
      <c r="S144" s="16" t="s">
        <v>383</v>
      </c>
    </row>
    <row r="145" spans="1:19">
      <c r="A145" s="25" t="s">
        <v>409</v>
      </c>
      <c r="B145" s="17" t="s">
        <v>410</v>
      </c>
      <c r="C145" s="18">
        <v>2011</v>
      </c>
      <c r="D145" s="16" t="s">
        <v>446</v>
      </c>
      <c r="E145" t="s">
        <v>169</v>
      </c>
      <c r="F145" s="16"/>
      <c r="G145" s="16"/>
      <c r="H145" s="28">
        <v>6.6</v>
      </c>
      <c r="I145" s="20" t="s">
        <v>383</v>
      </c>
      <c r="J145" s="16" t="s">
        <v>384</v>
      </c>
      <c r="K145" s="29" t="s">
        <v>457</v>
      </c>
      <c r="L145" s="21" t="s">
        <v>383</v>
      </c>
      <c r="M145" s="32" t="s">
        <v>383</v>
      </c>
      <c r="N145" s="27">
        <v>500</v>
      </c>
      <c r="O145" s="19">
        <v>45</v>
      </c>
      <c r="P145" s="23">
        <v>3.2</v>
      </c>
      <c r="Q145" s="23">
        <v>0.50514997831990605</v>
      </c>
      <c r="R145" s="23"/>
      <c r="S145" s="16" t="s">
        <v>383</v>
      </c>
    </row>
    <row r="146" spans="1:19">
      <c r="A146" s="25" t="s">
        <v>409</v>
      </c>
      <c r="B146" s="17" t="s">
        <v>410</v>
      </c>
      <c r="C146" s="18">
        <v>2011</v>
      </c>
      <c r="D146" s="16" t="s">
        <v>446</v>
      </c>
      <c r="E146" t="s">
        <v>169</v>
      </c>
      <c r="F146" s="16"/>
      <c r="G146" s="16"/>
      <c r="H146" s="28">
        <v>6.6</v>
      </c>
      <c r="I146" s="20" t="s">
        <v>383</v>
      </c>
      <c r="J146" s="16" t="s">
        <v>384</v>
      </c>
      <c r="K146" s="29" t="s">
        <v>457</v>
      </c>
      <c r="L146" s="21" t="s">
        <v>383</v>
      </c>
      <c r="M146" s="32" t="s">
        <v>383</v>
      </c>
      <c r="N146" s="27">
        <v>550</v>
      </c>
      <c r="O146" s="19">
        <v>21.5</v>
      </c>
      <c r="P146" s="23">
        <v>10.9</v>
      </c>
      <c r="Q146" s="23">
        <v>1.0374264979406236</v>
      </c>
      <c r="R146" s="23"/>
      <c r="S146" s="16" t="s">
        <v>383</v>
      </c>
    </row>
    <row r="147" spans="1:19">
      <c r="A147" s="25" t="s">
        <v>409</v>
      </c>
      <c r="B147" s="17" t="s">
        <v>410</v>
      </c>
      <c r="C147" s="18">
        <v>2011</v>
      </c>
      <c r="D147" s="16" t="s">
        <v>446</v>
      </c>
      <c r="E147" t="s">
        <v>169</v>
      </c>
      <c r="F147" s="16"/>
      <c r="G147" s="16"/>
      <c r="H147" s="28">
        <v>6.6</v>
      </c>
      <c r="I147" s="20" t="s">
        <v>383</v>
      </c>
      <c r="J147" s="16" t="s">
        <v>384</v>
      </c>
      <c r="K147" s="29" t="s">
        <v>457</v>
      </c>
      <c r="L147" s="21" t="s">
        <v>383</v>
      </c>
      <c r="M147" s="32" t="s">
        <v>383</v>
      </c>
      <c r="N147" s="27">
        <v>550</v>
      </c>
      <c r="O147" s="19">
        <v>26.5</v>
      </c>
      <c r="P147" s="23">
        <v>7.9</v>
      </c>
      <c r="Q147" s="23">
        <v>0.89762709129044149</v>
      </c>
      <c r="R147" s="23"/>
      <c r="S147" s="16" t="s">
        <v>383</v>
      </c>
    </row>
    <row r="148" spans="1:19">
      <c r="A148" s="25" t="s">
        <v>409</v>
      </c>
      <c r="B148" s="17" t="s">
        <v>410</v>
      </c>
      <c r="C148" s="18">
        <v>2011</v>
      </c>
      <c r="D148" s="16" t="s">
        <v>446</v>
      </c>
      <c r="E148" t="s">
        <v>169</v>
      </c>
      <c r="F148" s="16"/>
      <c r="G148" s="16"/>
      <c r="H148" s="28">
        <v>6.6</v>
      </c>
      <c r="I148" s="20" t="s">
        <v>383</v>
      </c>
      <c r="J148" s="16" t="s">
        <v>384</v>
      </c>
      <c r="K148" s="29" t="s">
        <v>457</v>
      </c>
      <c r="L148" s="21" t="s">
        <v>383</v>
      </c>
      <c r="M148" s="32" t="s">
        <v>383</v>
      </c>
      <c r="N148" s="27">
        <v>550</v>
      </c>
      <c r="O148" s="19">
        <v>36.5</v>
      </c>
      <c r="P148" s="23">
        <v>5</v>
      </c>
      <c r="Q148" s="23">
        <v>0.69897000433601886</v>
      </c>
      <c r="R148" s="23"/>
      <c r="S148" s="16" t="s">
        <v>383</v>
      </c>
    </row>
    <row r="149" spans="1:19">
      <c r="A149" s="25" t="s">
        <v>409</v>
      </c>
      <c r="B149" s="17" t="s">
        <v>410</v>
      </c>
      <c r="C149" s="18">
        <v>2011</v>
      </c>
      <c r="D149" s="16" t="s">
        <v>446</v>
      </c>
      <c r="E149" t="s">
        <v>169</v>
      </c>
      <c r="F149" s="16"/>
      <c r="G149" s="16"/>
      <c r="H149" s="28">
        <v>6.6</v>
      </c>
      <c r="I149" s="20" t="s">
        <v>383</v>
      </c>
      <c r="J149" s="16" t="s">
        <v>384</v>
      </c>
      <c r="K149" s="29" t="s">
        <v>457</v>
      </c>
      <c r="L149" s="21" t="s">
        <v>383</v>
      </c>
      <c r="M149" s="32" t="s">
        <v>383</v>
      </c>
      <c r="N149" s="27">
        <v>600</v>
      </c>
      <c r="O149" s="19">
        <v>23</v>
      </c>
      <c r="P149" s="23">
        <v>6.8</v>
      </c>
      <c r="Q149" s="23">
        <v>0.83250891270623628</v>
      </c>
      <c r="R149" s="23"/>
      <c r="S149" s="16" t="s">
        <v>383</v>
      </c>
    </row>
    <row r="150" spans="1:19">
      <c r="A150" s="25" t="s">
        <v>409</v>
      </c>
      <c r="B150" s="17" t="s">
        <v>410</v>
      </c>
      <c r="C150" s="18">
        <v>2011</v>
      </c>
      <c r="D150" s="16" t="s">
        <v>446</v>
      </c>
      <c r="E150" t="s">
        <v>169</v>
      </c>
      <c r="F150" s="16"/>
      <c r="G150" s="16"/>
      <c r="H150" s="28">
        <v>6.6</v>
      </c>
      <c r="I150" s="20" t="s">
        <v>383</v>
      </c>
      <c r="J150" s="16" t="s">
        <v>384</v>
      </c>
      <c r="K150" s="29" t="s">
        <v>457</v>
      </c>
      <c r="L150" s="21" t="s">
        <v>383</v>
      </c>
      <c r="M150" s="32" t="s">
        <v>383</v>
      </c>
      <c r="N150" s="27">
        <v>600</v>
      </c>
      <c r="O150" s="19">
        <v>28</v>
      </c>
      <c r="P150" s="23">
        <v>5.3</v>
      </c>
      <c r="Q150" s="23">
        <v>0.72427586960078905</v>
      </c>
      <c r="R150" s="23"/>
      <c r="S150" s="16" t="s">
        <v>383</v>
      </c>
    </row>
    <row r="151" spans="1:19">
      <c r="A151" s="25" t="s">
        <v>409</v>
      </c>
      <c r="B151" s="17" t="s">
        <v>410</v>
      </c>
      <c r="C151" s="18">
        <v>2011</v>
      </c>
      <c r="D151" s="16" t="s">
        <v>446</v>
      </c>
      <c r="E151" t="s">
        <v>169</v>
      </c>
      <c r="F151" s="16"/>
      <c r="G151" s="16"/>
      <c r="H151" s="28">
        <v>6.6</v>
      </c>
      <c r="I151" s="20" t="s">
        <v>383</v>
      </c>
      <c r="J151" s="16" t="s">
        <v>384</v>
      </c>
      <c r="K151" s="29" t="s">
        <v>457</v>
      </c>
      <c r="L151" s="21" t="s">
        <v>383</v>
      </c>
      <c r="M151" s="32" t="s">
        <v>383</v>
      </c>
      <c r="N151" s="27">
        <v>600</v>
      </c>
      <c r="O151" s="19">
        <v>38</v>
      </c>
      <c r="P151" s="23">
        <v>2.5</v>
      </c>
      <c r="Q151" s="23">
        <v>0.3979400086720376</v>
      </c>
      <c r="R151" s="23"/>
      <c r="S151" s="16" t="s">
        <v>383</v>
      </c>
    </row>
    <row r="152" spans="1:19">
      <c r="A152" s="25" t="s">
        <v>409</v>
      </c>
      <c r="B152" s="17" t="s">
        <v>410</v>
      </c>
      <c r="C152" s="18">
        <v>2011</v>
      </c>
      <c r="D152" s="25" t="s">
        <v>412</v>
      </c>
      <c r="E152" t="s">
        <v>169</v>
      </c>
      <c r="F152" s="16" t="s">
        <v>165</v>
      </c>
      <c r="G152" s="16" t="s">
        <v>170</v>
      </c>
      <c r="H152" s="28">
        <v>4.12</v>
      </c>
      <c r="I152" s="20" t="s">
        <v>383</v>
      </c>
      <c r="J152" s="16" t="s">
        <v>384</v>
      </c>
      <c r="K152" s="29" t="s">
        <v>413</v>
      </c>
      <c r="L152" s="21" t="s">
        <v>383</v>
      </c>
      <c r="M152" s="32" t="s">
        <v>383</v>
      </c>
      <c r="N152" s="27">
        <v>250</v>
      </c>
      <c r="O152" s="19">
        <v>32.5</v>
      </c>
      <c r="P152" s="23">
        <v>16.43</v>
      </c>
      <c r="Q152" s="23">
        <v>1.2156375634350618</v>
      </c>
      <c r="R152" s="23"/>
      <c r="S152" s="16" t="s">
        <v>383</v>
      </c>
    </row>
    <row r="153" spans="1:19">
      <c r="A153" s="25" t="s">
        <v>409</v>
      </c>
      <c r="B153" s="17" t="s">
        <v>410</v>
      </c>
      <c r="C153" s="18">
        <v>2011</v>
      </c>
      <c r="D153" s="25" t="s">
        <v>412</v>
      </c>
      <c r="E153" t="s">
        <v>169</v>
      </c>
      <c r="F153" s="16" t="s">
        <v>165</v>
      </c>
      <c r="G153" s="16" t="s">
        <v>170</v>
      </c>
      <c r="H153" s="28">
        <v>4.12</v>
      </c>
      <c r="I153" s="20" t="s">
        <v>383</v>
      </c>
      <c r="J153" s="16" t="s">
        <v>384</v>
      </c>
      <c r="K153" s="29" t="s">
        <v>413</v>
      </c>
      <c r="L153" s="21" t="s">
        <v>383</v>
      </c>
      <c r="M153" s="32" t="s">
        <v>383</v>
      </c>
      <c r="N153" s="27">
        <v>300</v>
      </c>
      <c r="O153" s="19">
        <v>34</v>
      </c>
      <c r="P153" s="23">
        <v>11.52</v>
      </c>
      <c r="Q153" s="23">
        <v>1.0614524790871933</v>
      </c>
      <c r="R153" s="23"/>
      <c r="S153" s="16" t="s">
        <v>383</v>
      </c>
    </row>
    <row r="154" spans="1:19">
      <c r="A154" s="25" t="s">
        <v>409</v>
      </c>
      <c r="B154" s="17" t="s">
        <v>410</v>
      </c>
      <c r="C154" s="18">
        <v>2011</v>
      </c>
      <c r="D154" s="25" t="s">
        <v>412</v>
      </c>
      <c r="E154" t="s">
        <v>169</v>
      </c>
      <c r="F154" s="16" t="s">
        <v>165</v>
      </c>
      <c r="G154" s="16" t="s">
        <v>170</v>
      </c>
      <c r="H154" s="28">
        <v>4.12</v>
      </c>
      <c r="I154" s="20" t="s">
        <v>383</v>
      </c>
      <c r="J154" s="16" t="s">
        <v>384</v>
      </c>
      <c r="K154" s="29" t="s">
        <v>413</v>
      </c>
      <c r="L154" s="21" t="s">
        <v>383</v>
      </c>
      <c r="M154" s="32" t="s">
        <v>383</v>
      </c>
      <c r="N154" s="27">
        <v>350</v>
      </c>
      <c r="O154" s="19">
        <v>35.5</v>
      </c>
      <c r="P154" s="23">
        <v>2.42</v>
      </c>
      <c r="Q154" s="23">
        <v>0.38381536598043126</v>
      </c>
      <c r="R154" s="23"/>
      <c r="S154" s="16" t="s">
        <v>383</v>
      </c>
    </row>
    <row r="155" spans="1:19">
      <c r="A155" s="25" t="s">
        <v>409</v>
      </c>
      <c r="B155" s="17" t="s">
        <v>410</v>
      </c>
      <c r="C155" s="18">
        <v>2011</v>
      </c>
      <c r="D155" s="25" t="s">
        <v>412</v>
      </c>
      <c r="E155" t="s">
        <v>169</v>
      </c>
      <c r="F155" s="16" t="s">
        <v>165</v>
      </c>
      <c r="G155" s="16" t="s">
        <v>170</v>
      </c>
      <c r="H155" s="28">
        <v>4.12</v>
      </c>
      <c r="I155" s="20" t="s">
        <v>383</v>
      </c>
      <c r="J155" s="16" t="s">
        <v>384</v>
      </c>
      <c r="K155" s="29" t="s">
        <v>413</v>
      </c>
      <c r="L155" s="21" t="s">
        <v>383</v>
      </c>
      <c r="M155" s="32" t="s">
        <v>383</v>
      </c>
      <c r="N155" s="27">
        <v>400</v>
      </c>
      <c r="O155" s="19">
        <v>37</v>
      </c>
      <c r="P155" s="23">
        <v>1.21</v>
      </c>
      <c r="Q155" s="23">
        <v>8.2785370316450071E-2</v>
      </c>
      <c r="R155" s="23"/>
      <c r="S155" s="16" t="s">
        <v>383</v>
      </c>
    </row>
    <row r="156" spans="1:19">
      <c r="A156" s="25" t="s">
        <v>409</v>
      </c>
      <c r="B156" s="17" t="s">
        <v>410</v>
      </c>
      <c r="C156" s="18">
        <v>2011</v>
      </c>
      <c r="D156" s="16" t="s">
        <v>385</v>
      </c>
      <c r="E156" t="s">
        <v>169</v>
      </c>
      <c r="F156" s="16" t="s">
        <v>165</v>
      </c>
      <c r="G156" s="16" t="s">
        <v>170</v>
      </c>
      <c r="H156" s="28">
        <v>3.55</v>
      </c>
      <c r="I156" s="20" t="s">
        <v>383</v>
      </c>
      <c r="J156" s="16" t="s">
        <v>384</v>
      </c>
      <c r="K156" s="29"/>
      <c r="L156" s="21" t="s">
        <v>383</v>
      </c>
      <c r="M156" s="32" t="s">
        <v>383</v>
      </c>
      <c r="N156" s="27">
        <v>300</v>
      </c>
      <c r="O156" s="19">
        <v>34</v>
      </c>
      <c r="P156" s="23">
        <v>2.42</v>
      </c>
      <c r="Q156" s="23">
        <v>0.38381536598043126</v>
      </c>
      <c r="R156" s="23"/>
      <c r="S156" s="16" t="s">
        <v>383</v>
      </c>
    </row>
    <row r="157" spans="1:19">
      <c r="A157" s="25" t="s">
        <v>409</v>
      </c>
      <c r="B157" s="17" t="s">
        <v>410</v>
      </c>
      <c r="C157" s="18">
        <v>2011</v>
      </c>
      <c r="D157" s="16" t="s">
        <v>385</v>
      </c>
      <c r="E157" t="s">
        <v>169</v>
      </c>
      <c r="F157" s="16" t="s">
        <v>165</v>
      </c>
      <c r="G157" s="16" t="s">
        <v>170</v>
      </c>
      <c r="H157" s="28">
        <v>3.55</v>
      </c>
      <c r="I157" s="20" t="s">
        <v>383</v>
      </c>
      <c r="J157" s="16" t="s">
        <v>384</v>
      </c>
      <c r="K157" s="29"/>
      <c r="L157" s="21" t="s">
        <v>383</v>
      </c>
      <c r="M157" s="32" t="s">
        <v>383</v>
      </c>
      <c r="N157" s="27">
        <v>400</v>
      </c>
      <c r="O157" s="19">
        <v>37</v>
      </c>
      <c r="P157" s="23">
        <v>1.57</v>
      </c>
      <c r="Q157" s="23">
        <v>0.19589965240923377</v>
      </c>
      <c r="R157" s="23"/>
      <c r="S157" s="16" t="s">
        <v>383</v>
      </c>
    </row>
    <row r="158" spans="1:19">
      <c r="A158" s="25" t="s">
        <v>409</v>
      </c>
      <c r="B158" s="17" t="s">
        <v>410</v>
      </c>
      <c r="C158" s="18">
        <v>2011</v>
      </c>
      <c r="D158" s="16" t="s">
        <v>385</v>
      </c>
      <c r="E158" t="s">
        <v>169</v>
      </c>
      <c r="F158" s="16" t="s">
        <v>165</v>
      </c>
      <c r="G158" s="16" t="s">
        <v>170</v>
      </c>
      <c r="H158" s="28">
        <v>3.55</v>
      </c>
      <c r="I158" s="20" t="s">
        <v>383</v>
      </c>
      <c r="J158" s="16" t="s">
        <v>384</v>
      </c>
      <c r="K158" s="29"/>
      <c r="L158" s="21" t="s">
        <v>383</v>
      </c>
      <c r="M158" s="32" t="s">
        <v>383</v>
      </c>
      <c r="N158" s="27">
        <v>600</v>
      </c>
      <c r="O158" s="19">
        <v>43</v>
      </c>
      <c r="P158" s="23">
        <v>0.68</v>
      </c>
      <c r="Q158" s="23">
        <v>-0.16749108729376366</v>
      </c>
      <c r="R158" s="23"/>
      <c r="S158" s="16" t="s">
        <v>383</v>
      </c>
    </row>
    <row r="159" spans="1:19">
      <c r="A159" s="25" t="s">
        <v>409</v>
      </c>
      <c r="B159" s="17" t="s">
        <v>410</v>
      </c>
      <c r="C159" s="18">
        <v>2011</v>
      </c>
      <c r="D159" s="25" t="s">
        <v>458</v>
      </c>
      <c r="E159" t="s">
        <v>169</v>
      </c>
      <c r="F159" s="16" t="s">
        <v>165</v>
      </c>
      <c r="G159" s="16"/>
      <c r="H159" s="28">
        <v>5.21</v>
      </c>
      <c r="I159" s="20" t="s">
        <v>383</v>
      </c>
      <c r="J159" s="16" t="s">
        <v>384</v>
      </c>
      <c r="K159" s="29"/>
      <c r="L159" s="21" t="s">
        <v>383</v>
      </c>
      <c r="M159" s="32" t="s">
        <v>383</v>
      </c>
      <c r="N159" s="27">
        <v>300</v>
      </c>
      <c r="O159" s="19">
        <v>34</v>
      </c>
      <c r="P159" s="23">
        <v>5.38</v>
      </c>
      <c r="Q159" s="23">
        <v>0.7307822756663892</v>
      </c>
      <c r="R159" s="23"/>
      <c r="S159" s="16" t="s">
        <v>383</v>
      </c>
    </row>
    <row r="160" spans="1:19">
      <c r="A160" s="25" t="s">
        <v>409</v>
      </c>
      <c r="B160" s="17" t="s">
        <v>410</v>
      </c>
      <c r="C160" s="18">
        <v>2011</v>
      </c>
      <c r="D160" s="25" t="s">
        <v>458</v>
      </c>
      <c r="E160" t="s">
        <v>169</v>
      </c>
      <c r="F160" s="16" t="s">
        <v>165</v>
      </c>
      <c r="G160" s="16"/>
      <c r="H160" s="28">
        <v>5.21</v>
      </c>
      <c r="I160" s="20" t="s">
        <v>383</v>
      </c>
      <c r="J160" s="16" t="s">
        <v>384</v>
      </c>
      <c r="K160" s="29"/>
      <c r="L160" s="21" t="s">
        <v>383</v>
      </c>
      <c r="M160" s="32" t="s">
        <v>383</v>
      </c>
      <c r="N160" s="27">
        <v>400</v>
      </c>
      <c r="O160" s="19">
        <v>37</v>
      </c>
      <c r="P160" s="23">
        <v>3.38</v>
      </c>
      <c r="Q160" s="23">
        <v>0.52891670027765469</v>
      </c>
      <c r="R160" s="23"/>
      <c r="S160" s="16" t="s">
        <v>383</v>
      </c>
    </row>
    <row r="161" spans="1:19">
      <c r="A161" s="25" t="s">
        <v>409</v>
      </c>
      <c r="B161" s="17" t="s">
        <v>410</v>
      </c>
      <c r="C161" s="18">
        <v>2011</v>
      </c>
      <c r="D161" s="25" t="s">
        <v>458</v>
      </c>
      <c r="E161" t="s">
        <v>169</v>
      </c>
      <c r="F161" s="16" t="s">
        <v>165</v>
      </c>
      <c r="G161" s="16"/>
      <c r="H161" s="28">
        <v>5.21</v>
      </c>
      <c r="I161" s="20" t="s">
        <v>383</v>
      </c>
      <c r="J161" s="16" t="s">
        <v>384</v>
      </c>
      <c r="K161" s="29"/>
      <c r="L161" s="21" t="s">
        <v>383</v>
      </c>
      <c r="M161" s="32" t="s">
        <v>383</v>
      </c>
      <c r="N161" s="27">
        <v>600</v>
      </c>
      <c r="O161" s="19">
        <v>43</v>
      </c>
      <c r="P161" s="23">
        <v>1.22</v>
      </c>
      <c r="Q161" s="23">
        <v>8.6359830674748214E-2</v>
      </c>
      <c r="R161" s="23"/>
      <c r="S161" s="16" t="s">
        <v>383</v>
      </c>
    </row>
    <row r="162" spans="1:19">
      <c r="A162" s="25" t="s">
        <v>409</v>
      </c>
      <c r="B162" s="17" t="s">
        <v>410</v>
      </c>
      <c r="C162" s="18">
        <v>2011</v>
      </c>
      <c r="D162" s="16" t="s">
        <v>385</v>
      </c>
      <c r="E162" t="s">
        <v>169</v>
      </c>
      <c r="F162" s="16" t="s">
        <v>165</v>
      </c>
      <c r="G162" s="16" t="s">
        <v>170</v>
      </c>
      <c r="H162" s="28">
        <v>3.9</v>
      </c>
      <c r="I162" s="20" t="s">
        <v>383</v>
      </c>
      <c r="J162" s="16" t="s">
        <v>384</v>
      </c>
      <c r="K162" s="20" t="s">
        <v>383</v>
      </c>
      <c r="L162" s="21" t="s">
        <v>383</v>
      </c>
      <c r="M162" s="32" t="s">
        <v>383</v>
      </c>
      <c r="N162" s="27">
        <v>550</v>
      </c>
      <c r="O162" s="19">
        <v>36.5</v>
      </c>
      <c r="P162" s="23">
        <v>0.25</v>
      </c>
      <c r="Q162" s="23">
        <v>-0.6020599913279624</v>
      </c>
      <c r="R162" s="23"/>
      <c r="S162" s="16" t="s">
        <v>383</v>
      </c>
    </row>
    <row r="163" spans="1:19">
      <c r="A163" s="25" t="s">
        <v>409</v>
      </c>
      <c r="B163" s="17" t="s">
        <v>410</v>
      </c>
      <c r="C163" s="18">
        <v>2011</v>
      </c>
      <c r="D163" s="16" t="s">
        <v>385</v>
      </c>
      <c r="E163" t="s">
        <v>169</v>
      </c>
      <c r="F163" s="16" t="s">
        <v>165</v>
      </c>
      <c r="G163" s="16" t="s">
        <v>170</v>
      </c>
      <c r="H163" s="28">
        <v>3.9</v>
      </c>
      <c r="I163" s="20" t="s">
        <v>383</v>
      </c>
      <c r="J163" s="16" t="s">
        <v>384</v>
      </c>
      <c r="K163" s="20" t="s">
        <v>383</v>
      </c>
      <c r="L163" s="21" t="s">
        <v>383</v>
      </c>
      <c r="M163" s="32" t="s">
        <v>383</v>
      </c>
      <c r="N163" s="27">
        <v>550</v>
      </c>
      <c r="O163" s="19">
        <v>36.5</v>
      </c>
      <c r="P163" s="23">
        <v>0.47619047619047616</v>
      </c>
      <c r="Q163" s="23">
        <v>-0.3222192947339193</v>
      </c>
      <c r="R163" s="23"/>
      <c r="S163" s="16" t="s">
        <v>383</v>
      </c>
    </row>
    <row r="164" spans="1:19">
      <c r="A164" s="25" t="s">
        <v>409</v>
      </c>
      <c r="B164" s="17" t="s">
        <v>410</v>
      </c>
      <c r="C164" s="18">
        <v>2011</v>
      </c>
      <c r="D164" s="16" t="s">
        <v>385</v>
      </c>
      <c r="E164" t="s">
        <v>169</v>
      </c>
      <c r="F164" s="16" t="s">
        <v>165</v>
      </c>
      <c r="G164" s="16" t="s">
        <v>170</v>
      </c>
      <c r="H164" s="28">
        <v>3.9</v>
      </c>
      <c r="I164" s="20" t="s">
        <v>383</v>
      </c>
      <c r="J164" s="16" t="s">
        <v>384</v>
      </c>
      <c r="K164" s="20" t="s">
        <v>383</v>
      </c>
      <c r="L164" s="21" t="s">
        <v>383</v>
      </c>
      <c r="M164" s="32" t="s">
        <v>383</v>
      </c>
      <c r="N164" s="27">
        <v>550</v>
      </c>
      <c r="O164" s="19">
        <v>36.5</v>
      </c>
      <c r="P164" s="23">
        <v>0.7142857142857143</v>
      </c>
      <c r="Q164" s="23">
        <v>-0.14612803567823801</v>
      </c>
      <c r="R164" s="23"/>
      <c r="S164" s="16" t="s">
        <v>383</v>
      </c>
    </row>
    <row r="165" spans="1:19">
      <c r="A165" s="25" t="s">
        <v>409</v>
      </c>
      <c r="B165" s="17" t="s">
        <v>410</v>
      </c>
      <c r="C165" s="18">
        <v>2011</v>
      </c>
      <c r="D165" s="16" t="s">
        <v>477</v>
      </c>
      <c r="E165" t="s">
        <v>169</v>
      </c>
      <c r="F165" s="16"/>
      <c r="G165" s="16"/>
      <c r="H165" s="28">
        <v>6.8</v>
      </c>
      <c r="I165" s="20" t="s">
        <v>383</v>
      </c>
      <c r="J165" s="16" t="s">
        <v>384</v>
      </c>
      <c r="K165" s="29"/>
      <c r="L165" s="21" t="s">
        <v>383</v>
      </c>
      <c r="M165" s="32" t="s">
        <v>383</v>
      </c>
      <c r="N165" s="27">
        <v>300</v>
      </c>
      <c r="O165" s="19">
        <v>34</v>
      </c>
      <c r="P165" s="23">
        <v>6.1</v>
      </c>
      <c r="Q165" s="23">
        <v>0.78532983501076703</v>
      </c>
      <c r="R165" s="23"/>
      <c r="S165" s="16" t="s">
        <v>383</v>
      </c>
    </row>
    <row r="166" spans="1:19">
      <c r="A166" s="25" t="s">
        <v>409</v>
      </c>
      <c r="B166" s="17" t="s">
        <v>410</v>
      </c>
      <c r="C166" s="18">
        <v>2011</v>
      </c>
      <c r="D166" s="16" t="s">
        <v>477</v>
      </c>
      <c r="E166" t="s">
        <v>169</v>
      </c>
      <c r="F166" s="16"/>
      <c r="G166" s="16"/>
      <c r="H166" s="28">
        <v>6.8</v>
      </c>
      <c r="I166" s="20" t="s">
        <v>383</v>
      </c>
      <c r="J166" s="16" t="s">
        <v>384</v>
      </c>
      <c r="K166" s="29"/>
      <c r="L166" s="21" t="s">
        <v>383</v>
      </c>
      <c r="M166" s="32" t="s">
        <v>383</v>
      </c>
      <c r="N166" s="27">
        <v>400</v>
      </c>
      <c r="O166" s="19">
        <v>37</v>
      </c>
      <c r="P166" s="23">
        <v>3.94</v>
      </c>
      <c r="Q166" s="23">
        <v>0.59549622182557416</v>
      </c>
      <c r="R166" s="23"/>
      <c r="S166" s="16" t="s">
        <v>383</v>
      </c>
    </row>
    <row r="167" spans="1:19">
      <c r="A167" s="25" t="s">
        <v>409</v>
      </c>
      <c r="B167" s="17" t="s">
        <v>410</v>
      </c>
      <c r="C167" s="18">
        <v>2011</v>
      </c>
      <c r="D167" s="16" t="s">
        <v>477</v>
      </c>
      <c r="E167" t="s">
        <v>169</v>
      </c>
      <c r="F167" s="16"/>
      <c r="G167" s="16"/>
      <c r="H167" s="28">
        <v>6.8</v>
      </c>
      <c r="I167" s="20" t="s">
        <v>383</v>
      </c>
      <c r="J167" s="16" t="s">
        <v>384</v>
      </c>
      <c r="K167" s="29"/>
      <c r="L167" s="21" t="s">
        <v>383</v>
      </c>
      <c r="M167" s="32" t="s">
        <v>383</v>
      </c>
      <c r="N167" s="27">
        <v>500</v>
      </c>
      <c r="O167" s="19">
        <v>40</v>
      </c>
      <c r="P167" s="23">
        <v>2.0699999999999998</v>
      </c>
      <c r="Q167" s="23">
        <v>0.31597034545691771</v>
      </c>
      <c r="R167" s="23"/>
      <c r="S167" s="16" t="s">
        <v>383</v>
      </c>
    </row>
    <row r="168" spans="1:19">
      <c r="A168" s="25" t="s">
        <v>409</v>
      </c>
      <c r="B168" s="17" t="s">
        <v>410</v>
      </c>
      <c r="C168" s="18">
        <v>2011</v>
      </c>
      <c r="D168" s="16" t="s">
        <v>477</v>
      </c>
      <c r="E168" t="s">
        <v>169</v>
      </c>
      <c r="F168" s="16"/>
      <c r="G168" s="16"/>
      <c r="H168" s="28">
        <v>6.8</v>
      </c>
      <c r="I168" s="20" t="s">
        <v>383</v>
      </c>
      <c r="J168" s="16" t="s">
        <v>384</v>
      </c>
      <c r="K168" s="29"/>
      <c r="L168" s="21" t="s">
        <v>383</v>
      </c>
      <c r="M168" s="32" t="s">
        <v>383</v>
      </c>
      <c r="N168" s="27">
        <v>600</v>
      </c>
      <c r="O168" s="19">
        <v>43</v>
      </c>
      <c r="P168" s="23">
        <v>1.35</v>
      </c>
      <c r="Q168" s="23">
        <v>0.13033376849500614</v>
      </c>
      <c r="R168" s="23"/>
      <c r="S168" s="16" t="s">
        <v>383</v>
      </c>
    </row>
    <row r="169" spans="1:19">
      <c r="A169" s="25" t="s">
        <v>409</v>
      </c>
      <c r="B169" s="17" t="s">
        <v>410</v>
      </c>
      <c r="C169" s="18">
        <v>2011</v>
      </c>
      <c r="D169" s="25" t="s">
        <v>478</v>
      </c>
      <c r="E169" t="s">
        <v>169</v>
      </c>
      <c r="F169" s="16"/>
      <c r="G169" s="16"/>
      <c r="H169" s="28">
        <v>7</v>
      </c>
      <c r="I169" s="20" t="s">
        <v>383</v>
      </c>
      <c r="J169" s="16" t="s">
        <v>384</v>
      </c>
      <c r="K169" s="29" t="s">
        <v>488</v>
      </c>
      <c r="L169" s="21" t="s">
        <v>383</v>
      </c>
      <c r="M169" s="32" t="s">
        <v>383</v>
      </c>
      <c r="N169" s="27">
        <v>400</v>
      </c>
      <c r="O169" s="19">
        <v>30</v>
      </c>
      <c r="P169" s="23">
        <v>89.289131574916922</v>
      </c>
      <c r="Q169" s="23">
        <v>1.950798599041984</v>
      </c>
      <c r="R169" s="23"/>
      <c r="S169" s="16" t="s">
        <v>383</v>
      </c>
    </row>
    <row r="170" spans="1:19">
      <c r="A170" s="25" t="s">
        <v>409</v>
      </c>
      <c r="B170" s="17" t="s">
        <v>410</v>
      </c>
      <c r="C170" s="18">
        <v>2011</v>
      </c>
      <c r="D170" s="25" t="s">
        <v>478</v>
      </c>
      <c r="E170" t="s">
        <v>169</v>
      </c>
      <c r="F170" s="16"/>
      <c r="G170" s="16"/>
      <c r="H170" s="28">
        <v>7</v>
      </c>
      <c r="I170" s="20" t="s">
        <v>383</v>
      </c>
      <c r="J170" s="16" t="s">
        <v>384</v>
      </c>
      <c r="K170" s="29" t="s">
        <v>488</v>
      </c>
      <c r="L170" s="21" t="s">
        <v>383</v>
      </c>
      <c r="M170" s="32" t="s">
        <v>383</v>
      </c>
      <c r="N170" s="27">
        <v>400</v>
      </c>
      <c r="O170" s="19">
        <v>30</v>
      </c>
      <c r="P170" s="23">
        <v>89.529698878290063</v>
      </c>
      <c r="Q170" s="23">
        <v>1.9519671238013332</v>
      </c>
      <c r="R170" s="23"/>
      <c r="S170" s="16" t="s">
        <v>383</v>
      </c>
    </row>
    <row r="171" spans="1:19">
      <c r="A171" s="25" t="s">
        <v>409</v>
      </c>
      <c r="B171" s="17" t="s">
        <v>410</v>
      </c>
      <c r="C171" s="18">
        <v>2011</v>
      </c>
      <c r="D171" s="25" t="s">
        <v>478</v>
      </c>
      <c r="E171" t="s">
        <v>169</v>
      </c>
      <c r="F171" s="16"/>
      <c r="G171" s="16"/>
      <c r="H171" s="28">
        <v>7</v>
      </c>
      <c r="I171" s="20" t="s">
        <v>383</v>
      </c>
      <c r="J171" s="16" t="s">
        <v>384</v>
      </c>
      <c r="K171" s="29" t="s">
        <v>488</v>
      </c>
      <c r="L171" s="21" t="s">
        <v>383</v>
      </c>
      <c r="M171" s="32" t="s">
        <v>383</v>
      </c>
      <c r="N171" s="27">
        <v>400</v>
      </c>
      <c r="O171" s="19">
        <v>30</v>
      </c>
      <c r="P171" s="23">
        <v>70.395584194851509</v>
      </c>
      <c r="Q171" s="23">
        <v>1.8475454173813604</v>
      </c>
      <c r="R171" s="23"/>
      <c r="S171" s="16" t="s">
        <v>383</v>
      </c>
    </row>
    <row r="172" spans="1:19">
      <c r="A172" s="25" t="s">
        <v>409</v>
      </c>
      <c r="B172" s="17" t="s">
        <v>410</v>
      </c>
      <c r="C172" s="18">
        <v>2011</v>
      </c>
      <c r="D172" s="25" t="s">
        <v>478</v>
      </c>
      <c r="E172" t="s">
        <v>169</v>
      </c>
      <c r="F172" s="16"/>
      <c r="G172" s="16"/>
      <c r="H172" s="28">
        <v>4</v>
      </c>
      <c r="I172" s="20" t="s">
        <v>383</v>
      </c>
      <c r="J172" s="16" t="s">
        <v>384</v>
      </c>
      <c r="K172" s="29" t="s">
        <v>488</v>
      </c>
      <c r="L172" s="21" t="s">
        <v>383</v>
      </c>
      <c r="M172" s="32" t="s">
        <v>383</v>
      </c>
      <c r="N172" s="27">
        <v>400</v>
      </c>
      <c r="O172" s="19">
        <v>30</v>
      </c>
      <c r="P172" s="23">
        <v>5.526000212353865</v>
      </c>
      <c r="Q172" s="23">
        <v>0.74241089726961851</v>
      </c>
      <c r="S172" s="16" t="s">
        <v>383</v>
      </c>
    </row>
    <row r="173" spans="1:19">
      <c r="A173" s="25" t="s">
        <v>409</v>
      </c>
      <c r="B173" s="17" t="s">
        <v>410</v>
      </c>
      <c r="C173" s="18">
        <v>2011</v>
      </c>
      <c r="D173" s="25" t="s">
        <v>478</v>
      </c>
      <c r="E173" t="s">
        <v>169</v>
      </c>
      <c r="F173" s="16"/>
      <c r="G173" s="16"/>
      <c r="H173" s="28">
        <v>4</v>
      </c>
      <c r="I173" s="20" t="s">
        <v>383</v>
      </c>
      <c r="J173" s="16" t="s">
        <v>384</v>
      </c>
      <c r="K173" s="29" t="s">
        <v>488</v>
      </c>
      <c r="L173" s="21" t="s">
        <v>383</v>
      </c>
      <c r="M173" s="32" t="s">
        <v>383</v>
      </c>
      <c r="N173" s="27">
        <v>400</v>
      </c>
      <c r="O173" s="19">
        <v>30</v>
      </c>
      <c r="P173" s="23">
        <v>4.6706889729916519</v>
      </c>
      <c r="Q173" s="23">
        <v>0.66938094803904968</v>
      </c>
      <c r="S173" s="16" t="s">
        <v>383</v>
      </c>
    </row>
    <row r="174" spans="1:19">
      <c r="A174" s="25" t="s">
        <v>409</v>
      </c>
      <c r="B174" s="17" t="s">
        <v>410</v>
      </c>
      <c r="C174" s="18">
        <v>2011</v>
      </c>
      <c r="D174" s="25" t="s">
        <v>478</v>
      </c>
      <c r="E174" t="s">
        <v>169</v>
      </c>
      <c r="F174" s="16"/>
      <c r="G174" s="16"/>
      <c r="H174" s="28">
        <v>4</v>
      </c>
      <c r="I174" s="20" t="s">
        <v>383</v>
      </c>
      <c r="J174" s="16" t="s">
        <v>384</v>
      </c>
      <c r="K174" s="29" t="s">
        <v>488</v>
      </c>
      <c r="L174" s="21" t="s">
        <v>383</v>
      </c>
      <c r="M174" s="32" t="s">
        <v>383</v>
      </c>
      <c r="N174" s="27">
        <v>400</v>
      </c>
      <c r="O174" s="19">
        <v>30</v>
      </c>
      <c r="P174" s="23">
        <v>4.8356063614707896</v>
      </c>
      <c r="Q174" s="23">
        <v>0.68445094024515729</v>
      </c>
      <c r="S174" s="16" t="s">
        <v>383</v>
      </c>
    </row>
    <row r="175" spans="1:19">
      <c r="A175" s="25" t="s">
        <v>409</v>
      </c>
      <c r="B175" s="17" t="s">
        <v>410</v>
      </c>
      <c r="C175" s="18">
        <v>2011</v>
      </c>
      <c r="D175" s="25" t="s">
        <v>479</v>
      </c>
      <c r="E175" t="s">
        <v>169</v>
      </c>
      <c r="F175" s="16"/>
      <c r="G175" s="16"/>
      <c r="H175" s="28">
        <v>7</v>
      </c>
      <c r="I175" s="20" t="s">
        <v>383</v>
      </c>
      <c r="J175" s="16" t="s">
        <v>384</v>
      </c>
      <c r="K175" s="29" t="s">
        <v>488</v>
      </c>
      <c r="L175" s="21" t="s">
        <v>383</v>
      </c>
      <c r="M175" s="32" t="s">
        <v>383</v>
      </c>
      <c r="N175" s="27">
        <v>400</v>
      </c>
      <c r="O175" s="19">
        <v>30</v>
      </c>
      <c r="P175" s="23">
        <v>17.742144619164815</v>
      </c>
      <c r="Q175" s="23">
        <v>1.2490061149305751</v>
      </c>
      <c r="S175" s="16" t="s">
        <v>383</v>
      </c>
    </row>
    <row r="176" spans="1:19">
      <c r="A176" s="25" t="s">
        <v>409</v>
      </c>
      <c r="B176" s="17" t="s">
        <v>410</v>
      </c>
      <c r="C176" s="18">
        <v>2011</v>
      </c>
      <c r="D176" s="25" t="s">
        <v>479</v>
      </c>
      <c r="E176" t="s">
        <v>169</v>
      </c>
      <c r="F176" s="16"/>
      <c r="G176" s="16"/>
      <c r="H176" s="28">
        <v>7</v>
      </c>
      <c r="I176" s="20" t="s">
        <v>383</v>
      </c>
      <c r="J176" s="16" t="s">
        <v>384</v>
      </c>
      <c r="K176" s="29" t="s">
        <v>488</v>
      </c>
      <c r="L176" s="21" t="s">
        <v>383</v>
      </c>
      <c r="M176" s="32" t="s">
        <v>383</v>
      </c>
      <c r="N176" s="27">
        <v>400</v>
      </c>
      <c r="O176" s="19">
        <v>30</v>
      </c>
      <c r="P176" s="23">
        <v>15.898241387726531</v>
      </c>
      <c r="Q176" s="23">
        <v>1.2013490867200294</v>
      </c>
      <c r="S176" s="16" t="s">
        <v>383</v>
      </c>
    </row>
    <row r="177" spans="1:19">
      <c r="A177" s="25" t="s">
        <v>409</v>
      </c>
      <c r="B177" s="17" t="s">
        <v>410</v>
      </c>
      <c r="C177" s="18">
        <v>2011</v>
      </c>
      <c r="D177" s="25" t="s">
        <v>479</v>
      </c>
      <c r="E177" t="s">
        <v>169</v>
      </c>
      <c r="F177" s="16"/>
      <c r="G177" s="16"/>
      <c r="H177" s="28">
        <v>7</v>
      </c>
      <c r="I177" s="20" t="s">
        <v>383</v>
      </c>
      <c r="J177" s="16" t="s">
        <v>384</v>
      </c>
      <c r="K177" s="29" t="s">
        <v>488</v>
      </c>
      <c r="L177" s="21" t="s">
        <v>383</v>
      </c>
      <c r="M177" s="32" t="s">
        <v>383</v>
      </c>
      <c r="N177" s="27">
        <v>400</v>
      </c>
      <c r="O177" s="19">
        <v>30</v>
      </c>
      <c r="P177" s="23">
        <v>12.502159730920219</v>
      </c>
      <c r="Q177" s="23">
        <v>1.0969850432641202</v>
      </c>
      <c r="S177" s="16" t="s">
        <v>383</v>
      </c>
    </row>
    <row r="178" spans="1:19">
      <c r="A178" s="25" t="s">
        <v>409</v>
      </c>
      <c r="B178" s="17" t="s">
        <v>410</v>
      </c>
      <c r="C178" s="18">
        <v>2011</v>
      </c>
      <c r="D178" s="25" t="s">
        <v>479</v>
      </c>
      <c r="E178" t="s">
        <v>169</v>
      </c>
      <c r="F178" s="16"/>
      <c r="G178" s="16"/>
      <c r="H178" s="28">
        <v>4</v>
      </c>
      <c r="I178" s="20" t="s">
        <v>383</v>
      </c>
      <c r="J178" s="16" t="s">
        <v>384</v>
      </c>
      <c r="K178" s="29" t="s">
        <v>488</v>
      </c>
      <c r="L178" s="21" t="s">
        <v>383</v>
      </c>
      <c r="M178" s="32" t="s">
        <v>383</v>
      </c>
      <c r="N178" s="27">
        <v>400</v>
      </c>
      <c r="O178" s="19">
        <v>30</v>
      </c>
      <c r="P178" s="23">
        <v>0.92412579462962796</v>
      </c>
      <c r="Q178" s="23">
        <v>-3.4268907356726538E-2</v>
      </c>
      <c r="S178" s="16" t="s">
        <v>383</v>
      </c>
    </row>
    <row r="179" spans="1:19">
      <c r="A179" s="25" t="s">
        <v>409</v>
      </c>
      <c r="B179" s="17" t="s">
        <v>410</v>
      </c>
      <c r="C179" s="18">
        <v>2011</v>
      </c>
      <c r="D179" s="25" t="s">
        <v>479</v>
      </c>
      <c r="E179" t="s">
        <v>169</v>
      </c>
      <c r="F179" s="16"/>
      <c r="G179" s="16"/>
      <c r="H179" s="28">
        <v>4</v>
      </c>
      <c r="I179" s="20" t="s">
        <v>383</v>
      </c>
      <c r="J179" s="16" t="s">
        <v>384</v>
      </c>
      <c r="K179" s="29" t="s">
        <v>488</v>
      </c>
      <c r="L179" s="21" t="s">
        <v>383</v>
      </c>
      <c r="M179" s="32" t="s">
        <v>383</v>
      </c>
      <c r="N179" s="27">
        <v>400</v>
      </c>
      <c r="O179" s="19">
        <v>30</v>
      </c>
      <c r="P179" s="23">
        <v>0.9384611045657566</v>
      </c>
      <c r="Q179" s="23">
        <v>-2.7583722427304565E-2</v>
      </c>
      <c r="S179" s="16" t="s">
        <v>383</v>
      </c>
    </row>
    <row r="180" spans="1:19">
      <c r="A180" s="25" t="s">
        <v>409</v>
      </c>
      <c r="B180" s="17" t="s">
        <v>410</v>
      </c>
      <c r="C180" s="18">
        <v>2011</v>
      </c>
      <c r="D180" s="25" t="s">
        <v>479</v>
      </c>
      <c r="E180" t="s">
        <v>169</v>
      </c>
      <c r="F180" s="16"/>
      <c r="G180" s="16"/>
      <c r="H180" s="28">
        <v>4</v>
      </c>
      <c r="I180" s="20" t="s">
        <v>383</v>
      </c>
      <c r="J180" s="16" t="s">
        <v>384</v>
      </c>
      <c r="K180" s="29" t="s">
        <v>488</v>
      </c>
      <c r="L180" s="21" t="s">
        <v>383</v>
      </c>
      <c r="M180" s="32" t="s">
        <v>383</v>
      </c>
      <c r="N180" s="27">
        <v>400</v>
      </c>
      <c r="O180" s="19">
        <v>30</v>
      </c>
      <c r="P180" s="23">
        <v>0.84691583896430211</v>
      </c>
      <c r="Q180" s="23">
        <v>-7.2159744910638812E-2</v>
      </c>
      <c r="S180" s="16" t="s">
        <v>383</v>
      </c>
    </row>
    <row r="181" spans="1:19">
      <c r="A181" s="25" t="s">
        <v>409</v>
      </c>
      <c r="B181" s="17" t="s">
        <v>410</v>
      </c>
      <c r="C181" s="18">
        <v>2011</v>
      </c>
      <c r="D181" s="25" t="s">
        <v>480</v>
      </c>
      <c r="E181" t="s">
        <v>169</v>
      </c>
      <c r="F181" s="16"/>
      <c r="G181" s="16"/>
      <c r="H181" s="28">
        <v>7</v>
      </c>
      <c r="I181" s="20" t="s">
        <v>383</v>
      </c>
      <c r="J181" s="16" t="s">
        <v>384</v>
      </c>
      <c r="K181" s="29" t="s">
        <v>459</v>
      </c>
      <c r="L181" s="21" t="s">
        <v>383</v>
      </c>
      <c r="M181" s="32" t="s">
        <v>383</v>
      </c>
      <c r="N181" s="27">
        <v>300</v>
      </c>
      <c r="O181" s="19">
        <v>29</v>
      </c>
      <c r="P181" s="23">
        <v>3.0612244897959182</v>
      </c>
      <c r="Q181" s="23">
        <v>0.48589517902716756</v>
      </c>
      <c r="S181" s="16" t="s">
        <v>383</v>
      </c>
    </row>
    <row r="182" spans="1:19">
      <c r="A182" s="25" t="s">
        <v>409</v>
      </c>
      <c r="B182" s="17" t="s">
        <v>410</v>
      </c>
      <c r="C182" s="18">
        <v>2011</v>
      </c>
      <c r="D182" s="25" t="s">
        <v>480</v>
      </c>
      <c r="E182" t="s">
        <v>169</v>
      </c>
      <c r="F182" s="16"/>
      <c r="G182" s="16"/>
      <c r="H182" s="28">
        <v>7</v>
      </c>
      <c r="I182" s="20" t="s">
        <v>383</v>
      </c>
      <c r="J182" s="16" t="s">
        <v>384</v>
      </c>
      <c r="K182" s="29" t="s">
        <v>459</v>
      </c>
      <c r="L182" s="21" t="s">
        <v>383</v>
      </c>
      <c r="M182" s="32" t="s">
        <v>383</v>
      </c>
      <c r="N182" s="27">
        <v>400</v>
      </c>
      <c r="O182" s="19">
        <v>32</v>
      </c>
      <c r="P182" s="23">
        <v>2.1739130434782608</v>
      </c>
      <c r="Q182" s="23">
        <v>0.33724216831842591</v>
      </c>
      <c r="S182" s="16" t="s">
        <v>383</v>
      </c>
    </row>
    <row r="183" spans="1:19">
      <c r="A183" s="25" t="s">
        <v>409</v>
      </c>
      <c r="B183" s="17" t="s">
        <v>410</v>
      </c>
      <c r="C183" s="18">
        <v>2011</v>
      </c>
      <c r="D183" s="25" t="s">
        <v>480</v>
      </c>
      <c r="E183" t="s">
        <v>169</v>
      </c>
      <c r="F183" s="16"/>
      <c r="G183" s="16"/>
      <c r="H183" s="28">
        <v>7</v>
      </c>
      <c r="I183" s="20" t="s">
        <v>383</v>
      </c>
      <c r="J183" s="16" t="s">
        <v>384</v>
      </c>
      <c r="K183" s="29" t="s">
        <v>459</v>
      </c>
      <c r="L183" s="21" t="s">
        <v>383</v>
      </c>
      <c r="M183" s="32" t="s">
        <v>383</v>
      </c>
      <c r="N183" s="27">
        <v>500</v>
      </c>
      <c r="O183" s="19">
        <v>35</v>
      </c>
      <c r="P183" s="23">
        <v>1.948051948051948</v>
      </c>
      <c r="Q183" s="23">
        <v>0.28960053388319934</v>
      </c>
      <c r="S183" s="16" t="s">
        <v>383</v>
      </c>
    </row>
    <row r="184" spans="1:19">
      <c r="A184" s="25" t="s">
        <v>409</v>
      </c>
      <c r="B184" s="17" t="s">
        <v>410</v>
      </c>
      <c r="C184" s="18">
        <v>2011</v>
      </c>
      <c r="D184" s="25" t="s">
        <v>480</v>
      </c>
      <c r="E184" t="s">
        <v>169</v>
      </c>
      <c r="F184" s="16"/>
      <c r="G184" s="16"/>
      <c r="H184" s="28">
        <v>7</v>
      </c>
      <c r="I184" s="20" t="s">
        <v>383</v>
      </c>
      <c r="J184" s="16" t="s">
        <v>384</v>
      </c>
      <c r="K184" s="29" t="s">
        <v>459</v>
      </c>
      <c r="L184" s="21" t="s">
        <v>383</v>
      </c>
      <c r="M184" s="32" t="s">
        <v>383</v>
      </c>
      <c r="N184" s="27">
        <v>600</v>
      </c>
      <c r="O184" s="19">
        <v>38</v>
      </c>
      <c r="P184" s="23">
        <v>1.8072289156626504</v>
      </c>
      <c r="Q184" s="23">
        <v>0.25701316667960727</v>
      </c>
      <c r="S184" s="16" t="s">
        <v>383</v>
      </c>
    </row>
    <row r="185" spans="1:19">
      <c r="A185" s="25" t="s">
        <v>409</v>
      </c>
      <c r="B185" s="17" t="s">
        <v>410</v>
      </c>
      <c r="C185" s="18">
        <v>2011</v>
      </c>
      <c r="D185" s="25" t="s">
        <v>480</v>
      </c>
      <c r="E185" t="s">
        <v>169</v>
      </c>
      <c r="F185" s="16"/>
      <c r="G185" s="16"/>
      <c r="H185" s="28">
        <v>7</v>
      </c>
      <c r="I185" s="20" t="s">
        <v>383</v>
      </c>
      <c r="J185" s="16" t="s">
        <v>384</v>
      </c>
      <c r="K185" s="29" t="s">
        <v>459</v>
      </c>
      <c r="L185" s="21" t="s">
        <v>383</v>
      </c>
      <c r="M185" s="32" t="s">
        <v>383</v>
      </c>
      <c r="N185" s="27">
        <v>700</v>
      </c>
      <c r="O185" s="19">
        <v>41</v>
      </c>
      <c r="P185" s="23">
        <v>1.5463917525773196</v>
      </c>
      <c r="Q185" s="23">
        <v>0.18931952478943639</v>
      </c>
      <c r="S185" s="16" t="s">
        <v>383</v>
      </c>
    </row>
    <row r="186" spans="1:19">
      <c r="A186" s="25" t="s">
        <v>409</v>
      </c>
      <c r="B186" s="17" t="s">
        <v>410</v>
      </c>
      <c r="C186" s="18">
        <v>2011</v>
      </c>
      <c r="D186" s="25" t="s">
        <v>480</v>
      </c>
      <c r="E186" t="s">
        <v>169</v>
      </c>
      <c r="F186" s="16"/>
      <c r="G186" s="16"/>
      <c r="H186" s="28">
        <v>7.2</v>
      </c>
      <c r="I186" s="20" t="s">
        <v>383</v>
      </c>
      <c r="J186" s="16" t="s">
        <v>384</v>
      </c>
      <c r="K186" s="29" t="s">
        <v>488</v>
      </c>
      <c r="L186" s="21" t="s">
        <v>383</v>
      </c>
      <c r="M186" s="32" t="s">
        <v>383</v>
      </c>
      <c r="N186" s="27">
        <v>400</v>
      </c>
      <c r="O186" s="19">
        <v>30</v>
      </c>
      <c r="P186" s="23">
        <v>36.825621995479452</v>
      </c>
      <c r="Q186" s="23">
        <v>1.5661500909368871</v>
      </c>
      <c r="S186" s="16" t="s">
        <v>383</v>
      </c>
    </row>
    <row r="187" spans="1:19">
      <c r="A187" s="25" t="s">
        <v>409</v>
      </c>
      <c r="B187" s="17" t="s">
        <v>410</v>
      </c>
      <c r="C187" s="18">
        <v>2011</v>
      </c>
      <c r="D187" s="25" t="s">
        <v>480</v>
      </c>
      <c r="E187" t="s">
        <v>169</v>
      </c>
      <c r="F187" s="16"/>
      <c r="G187" s="16"/>
      <c r="H187" s="28">
        <v>7.2</v>
      </c>
      <c r="I187" s="20" t="s">
        <v>383</v>
      </c>
      <c r="J187" s="16" t="s">
        <v>384</v>
      </c>
      <c r="K187" s="29" t="s">
        <v>488</v>
      </c>
      <c r="L187" s="21" t="s">
        <v>383</v>
      </c>
      <c r="M187" s="32" t="s">
        <v>383</v>
      </c>
      <c r="N187" s="27">
        <v>400</v>
      </c>
      <c r="O187" s="19">
        <v>30</v>
      </c>
      <c r="P187" s="23">
        <v>82.567913501621533</v>
      </c>
      <c r="Q187" s="23">
        <v>1.9168113100751238</v>
      </c>
      <c r="S187" s="16" t="s">
        <v>383</v>
      </c>
    </row>
    <row r="188" spans="1:19">
      <c r="A188" s="25" t="s">
        <v>409</v>
      </c>
      <c r="B188" s="17" t="s">
        <v>410</v>
      </c>
      <c r="C188" s="18">
        <v>2011</v>
      </c>
      <c r="D188" s="25" t="s">
        <v>480</v>
      </c>
      <c r="E188" t="s">
        <v>169</v>
      </c>
      <c r="F188" s="16"/>
      <c r="G188" s="16"/>
      <c r="H188" s="28">
        <v>7.2</v>
      </c>
      <c r="I188" s="20" t="s">
        <v>383</v>
      </c>
      <c r="J188" s="16" t="s">
        <v>384</v>
      </c>
      <c r="K188" s="29" t="s">
        <v>488</v>
      </c>
      <c r="L188" s="21" t="s">
        <v>383</v>
      </c>
      <c r="M188" s="32" t="s">
        <v>383</v>
      </c>
      <c r="N188" s="27">
        <v>400</v>
      </c>
      <c r="O188" s="19">
        <v>30</v>
      </c>
      <c r="P188" s="23">
        <v>67.325145803978231</v>
      </c>
      <c r="Q188" s="23">
        <v>1.8281773026226438</v>
      </c>
      <c r="S188" s="16" t="s">
        <v>383</v>
      </c>
    </row>
    <row r="189" spans="1:19">
      <c r="A189" s="25" t="s">
        <v>409</v>
      </c>
      <c r="B189" s="17" t="s">
        <v>410</v>
      </c>
      <c r="C189" s="18">
        <v>2011</v>
      </c>
      <c r="D189" s="25" t="s">
        <v>480</v>
      </c>
      <c r="E189" t="s">
        <v>169</v>
      </c>
      <c r="F189" s="16"/>
      <c r="G189" s="16"/>
      <c r="H189" s="28">
        <v>7.2</v>
      </c>
      <c r="I189" s="20" t="s">
        <v>383</v>
      </c>
      <c r="J189" s="16" t="s">
        <v>384</v>
      </c>
      <c r="K189" s="29" t="s">
        <v>488</v>
      </c>
      <c r="L189" s="21" t="s">
        <v>383</v>
      </c>
      <c r="M189" s="32" t="s">
        <v>383</v>
      </c>
      <c r="N189" s="27">
        <v>400</v>
      </c>
      <c r="O189" s="19">
        <v>30</v>
      </c>
      <c r="P189" s="23">
        <v>8.5726748795529755</v>
      </c>
      <c r="Q189" s="23">
        <v>0.93311635333205978</v>
      </c>
      <c r="S189" s="16" t="s">
        <v>383</v>
      </c>
    </row>
    <row r="190" spans="1:19">
      <c r="A190" s="25" t="s">
        <v>409</v>
      </c>
      <c r="B190" s="17" t="s">
        <v>410</v>
      </c>
      <c r="C190" s="18">
        <v>2011</v>
      </c>
      <c r="D190" s="25" t="s">
        <v>480</v>
      </c>
      <c r="E190" t="s">
        <v>169</v>
      </c>
      <c r="F190" s="16"/>
      <c r="G190" s="16"/>
      <c r="H190" s="28">
        <v>7.2</v>
      </c>
      <c r="I190" s="20" t="s">
        <v>383</v>
      </c>
      <c r="J190" s="16" t="s">
        <v>384</v>
      </c>
      <c r="K190" s="29" t="s">
        <v>488</v>
      </c>
      <c r="L190" s="21" t="s">
        <v>383</v>
      </c>
      <c r="M190" s="32" t="s">
        <v>383</v>
      </c>
      <c r="N190" s="27">
        <v>400</v>
      </c>
      <c r="O190" s="19">
        <v>30</v>
      </c>
      <c r="P190" s="23">
        <v>7.0967525385161823</v>
      </c>
      <c r="Q190" s="23">
        <v>0.85105966178368098</v>
      </c>
      <c r="S190" s="16" t="s">
        <v>383</v>
      </c>
    </row>
    <row r="191" spans="1:19">
      <c r="A191" s="25" t="s">
        <v>409</v>
      </c>
      <c r="B191" s="17" t="s">
        <v>410</v>
      </c>
      <c r="C191" s="18">
        <v>2011</v>
      </c>
      <c r="D191" s="25" t="s">
        <v>480</v>
      </c>
      <c r="E191" t="s">
        <v>169</v>
      </c>
      <c r="F191" s="16"/>
      <c r="G191" s="16"/>
      <c r="H191" s="28">
        <v>7.2</v>
      </c>
      <c r="I191" s="20" t="s">
        <v>383</v>
      </c>
      <c r="J191" s="16" t="s">
        <v>384</v>
      </c>
      <c r="K191" s="29" t="s">
        <v>488</v>
      </c>
      <c r="L191" s="21" t="s">
        <v>383</v>
      </c>
      <c r="M191" s="32" t="s">
        <v>383</v>
      </c>
      <c r="N191" s="27">
        <v>400</v>
      </c>
      <c r="O191" s="19">
        <v>30</v>
      </c>
      <c r="P191" s="23">
        <v>5.9612867748014375</v>
      </c>
      <c r="Q191" s="23">
        <v>0.77534001458540436</v>
      </c>
      <c r="S191" s="16" t="s">
        <v>383</v>
      </c>
    </row>
    <row r="192" spans="1:19">
      <c r="A192" s="25" t="s">
        <v>409</v>
      </c>
      <c r="B192" s="17" t="s">
        <v>410</v>
      </c>
      <c r="C192" s="18">
        <v>2011</v>
      </c>
      <c r="D192" s="25" t="s">
        <v>481</v>
      </c>
      <c r="E192" t="s">
        <v>169</v>
      </c>
      <c r="F192" s="16"/>
      <c r="G192" s="16"/>
      <c r="H192" s="28" t="s">
        <v>383</v>
      </c>
      <c r="I192" s="20" t="s">
        <v>383</v>
      </c>
      <c r="J192" s="16" t="s">
        <v>384</v>
      </c>
      <c r="K192" s="29" t="s">
        <v>489</v>
      </c>
      <c r="L192" s="21" t="s">
        <v>383</v>
      </c>
      <c r="M192" s="32" t="s">
        <v>383</v>
      </c>
      <c r="N192" s="27">
        <v>300</v>
      </c>
      <c r="O192" s="19">
        <v>34</v>
      </c>
      <c r="P192" s="23">
        <v>5.19</v>
      </c>
      <c r="Q192" s="23">
        <v>0.71516735784845786</v>
      </c>
      <c r="S192" s="16" t="s">
        <v>383</v>
      </c>
    </row>
    <row r="193" spans="1:19">
      <c r="A193" s="25" t="s">
        <v>409</v>
      </c>
      <c r="B193" s="17" t="s">
        <v>410</v>
      </c>
      <c r="C193" s="18">
        <v>2011</v>
      </c>
      <c r="D193" s="25" t="s">
        <v>414</v>
      </c>
      <c r="E193" t="s">
        <v>169</v>
      </c>
      <c r="F193" s="16"/>
      <c r="G193" s="16"/>
      <c r="H193" s="28" t="s">
        <v>383</v>
      </c>
      <c r="I193" s="20" t="s">
        <v>383</v>
      </c>
      <c r="J193" s="16" t="s">
        <v>384</v>
      </c>
      <c r="K193" s="29" t="s">
        <v>459</v>
      </c>
      <c r="L193" s="21" t="s">
        <v>383</v>
      </c>
      <c r="M193" s="32" t="s">
        <v>383</v>
      </c>
      <c r="N193" s="27">
        <v>600</v>
      </c>
      <c r="O193" s="19">
        <v>38</v>
      </c>
      <c r="P193" s="23">
        <v>6.5217391304347831</v>
      </c>
      <c r="Q193" s="23">
        <v>0.8143634230380884</v>
      </c>
      <c r="S193" s="16" t="s">
        <v>383</v>
      </c>
    </row>
    <row r="194" spans="1:19">
      <c r="A194" s="25" t="s">
        <v>409</v>
      </c>
      <c r="B194" s="17" t="s">
        <v>410</v>
      </c>
      <c r="C194" s="18">
        <v>2011</v>
      </c>
      <c r="D194" s="16" t="s">
        <v>389</v>
      </c>
      <c r="E194" t="s">
        <v>169</v>
      </c>
      <c r="F194" s="16"/>
      <c r="G194" s="16"/>
      <c r="H194" s="28">
        <v>6.64</v>
      </c>
      <c r="I194" s="20" t="s">
        <v>383</v>
      </c>
      <c r="J194" s="16" t="s">
        <v>384</v>
      </c>
      <c r="K194" s="29"/>
      <c r="L194" s="21" t="s">
        <v>383</v>
      </c>
      <c r="M194" s="32" t="s">
        <v>383</v>
      </c>
      <c r="N194" s="27">
        <v>300</v>
      </c>
      <c r="O194" s="19">
        <v>34</v>
      </c>
      <c r="P194" s="23">
        <v>7.63</v>
      </c>
      <c r="Q194" s="23">
        <v>0.88252453795488051</v>
      </c>
      <c r="S194" s="16" t="s">
        <v>383</v>
      </c>
    </row>
    <row r="195" spans="1:19">
      <c r="A195" s="25" t="s">
        <v>409</v>
      </c>
      <c r="B195" s="17" t="s">
        <v>410</v>
      </c>
      <c r="C195" s="18">
        <v>2011</v>
      </c>
      <c r="D195" s="16" t="s">
        <v>389</v>
      </c>
      <c r="E195" t="s">
        <v>169</v>
      </c>
      <c r="F195" s="16"/>
      <c r="G195" s="16"/>
      <c r="H195" s="28">
        <v>6.64</v>
      </c>
      <c r="I195" s="20" t="s">
        <v>383</v>
      </c>
      <c r="J195" s="16" t="s">
        <v>384</v>
      </c>
      <c r="K195" s="29"/>
      <c r="L195" s="21" t="s">
        <v>383</v>
      </c>
      <c r="M195" s="32" t="s">
        <v>383</v>
      </c>
      <c r="N195" s="27">
        <v>400</v>
      </c>
      <c r="O195" s="19">
        <v>37</v>
      </c>
      <c r="P195" s="23">
        <v>3.85</v>
      </c>
      <c r="Q195" s="23">
        <v>0.5854607295085007</v>
      </c>
      <c r="S195" s="16" t="s">
        <v>383</v>
      </c>
    </row>
    <row r="196" spans="1:19">
      <c r="A196" s="25" t="s">
        <v>409</v>
      </c>
      <c r="B196" s="17" t="s">
        <v>410</v>
      </c>
      <c r="C196" s="18">
        <v>2011</v>
      </c>
      <c r="D196" s="16" t="s">
        <v>389</v>
      </c>
      <c r="E196" t="s">
        <v>169</v>
      </c>
      <c r="F196" s="16"/>
      <c r="G196" s="16"/>
      <c r="H196" s="28">
        <v>6.64</v>
      </c>
      <c r="I196" s="20" t="s">
        <v>383</v>
      </c>
      <c r="J196" s="16" t="s">
        <v>384</v>
      </c>
      <c r="K196" s="29"/>
      <c r="L196" s="21" t="s">
        <v>383</v>
      </c>
      <c r="M196" s="32" t="s">
        <v>383</v>
      </c>
      <c r="N196" s="27">
        <v>600</v>
      </c>
      <c r="O196" s="19">
        <v>43</v>
      </c>
      <c r="P196" s="23">
        <v>1.66</v>
      </c>
      <c r="Q196" s="23">
        <v>0.22010808804005508</v>
      </c>
      <c r="S196" s="16" t="s">
        <v>383</v>
      </c>
    </row>
    <row r="197" spans="1:19">
      <c r="A197" s="25" t="s">
        <v>409</v>
      </c>
      <c r="B197" s="17" t="s">
        <v>410</v>
      </c>
      <c r="C197" s="18">
        <v>2011</v>
      </c>
      <c r="D197" s="25" t="s">
        <v>415</v>
      </c>
      <c r="E197" t="s">
        <v>169</v>
      </c>
      <c r="F197" s="16"/>
      <c r="G197" s="16"/>
      <c r="H197" s="28" t="s">
        <v>383</v>
      </c>
      <c r="I197" s="20" t="s">
        <v>383</v>
      </c>
      <c r="J197" s="16" t="s">
        <v>384</v>
      </c>
      <c r="K197" s="29" t="s">
        <v>459</v>
      </c>
      <c r="L197" s="21" t="s">
        <v>383</v>
      </c>
      <c r="M197" s="32" t="s">
        <v>383</v>
      </c>
      <c r="N197" s="27">
        <v>550</v>
      </c>
      <c r="O197" s="19">
        <v>26.5</v>
      </c>
      <c r="P197" s="23">
        <v>25</v>
      </c>
      <c r="Q197" s="23">
        <v>1.3979400086720377</v>
      </c>
      <c r="S197" s="16" t="s">
        <v>383</v>
      </c>
    </row>
    <row r="198" spans="1:19">
      <c r="A198" s="25" t="s">
        <v>409</v>
      </c>
      <c r="B198" s="17" t="s">
        <v>410</v>
      </c>
      <c r="C198" s="18">
        <v>2011</v>
      </c>
      <c r="D198" s="25" t="s">
        <v>415</v>
      </c>
      <c r="E198" t="s">
        <v>169</v>
      </c>
      <c r="F198" s="16"/>
      <c r="G198" s="16"/>
      <c r="H198" s="28" t="s">
        <v>383</v>
      </c>
      <c r="I198" s="20" t="s">
        <v>383</v>
      </c>
      <c r="J198" s="16" t="s">
        <v>384</v>
      </c>
      <c r="K198" s="29" t="s">
        <v>459</v>
      </c>
      <c r="L198" s="21" t="s">
        <v>383</v>
      </c>
      <c r="M198" s="32" t="s">
        <v>383</v>
      </c>
      <c r="N198" s="27">
        <v>550</v>
      </c>
      <c r="O198" s="19">
        <v>36.5</v>
      </c>
      <c r="P198" s="23">
        <v>30</v>
      </c>
      <c r="Q198" s="23">
        <v>1.4771212547196624</v>
      </c>
      <c r="S198" s="16" t="s">
        <v>383</v>
      </c>
    </row>
    <row r="199" spans="1:19">
      <c r="A199" s="25" t="s">
        <v>409</v>
      </c>
      <c r="B199" s="17" t="s">
        <v>410</v>
      </c>
      <c r="C199" s="18">
        <v>2011</v>
      </c>
      <c r="D199" s="25" t="s">
        <v>416</v>
      </c>
      <c r="E199" t="s">
        <v>169</v>
      </c>
      <c r="F199" s="16"/>
      <c r="G199" s="16"/>
      <c r="H199" s="28" t="s">
        <v>383</v>
      </c>
      <c r="I199" s="20" t="s">
        <v>383</v>
      </c>
      <c r="J199" s="16" t="s">
        <v>384</v>
      </c>
      <c r="K199" s="29" t="s">
        <v>459</v>
      </c>
      <c r="L199" s="21" t="s">
        <v>383</v>
      </c>
      <c r="M199" s="32" t="s">
        <v>383</v>
      </c>
      <c r="N199" s="27">
        <v>600</v>
      </c>
      <c r="O199" s="19">
        <v>38</v>
      </c>
      <c r="P199" s="23">
        <v>5</v>
      </c>
      <c r="Q199" s="23">
        <v>0.69897000433601886</v>
      </c>
      <c r="S199" s="16" t="s">
        <v>383</v>
      </c>
    </row>
    <row r="200" spans="1:19">
      <c r="A200" s="25" t="s">
        <v>409</v>
      </c>
      <c r="B200" s="17" t="s">
        <v>410</v>
      </c>
      <c r="C200" s="18">
        <v>2011</v>
      </c>
      <c r="D200" s="25" t="s">
        <v>482</v>
      </c>
      <c r="E200" t="s">
        <v>169</v>
      </c>
      <c r="F200" s="16"/>
      <c r="G200" s="16"/>
      <c r="H200" s="28" t="s">
        <v>383</v>
      </c>
      <c r="I200" s="20" t="s">
        <v>383</v>
      </c>
      <c r="J200" s="16" t="s">
        <v>384</v>
      </c>
      <c r="K200" s="29" t="s">
        <v>459</v>
      </c>
      <c r="L200" s="21" t="s">
        <v>383</v>
      </c>
      <c r="M200" s="32" t="s">
        <v>383</v>
      </c>
      <c r="N200" s="27">
        <v>550</v>
      </c>
      <c r="O200" s="19">
        <v>36.5</v>
      </c>
      <c r="P200" s="23">
        <v>7.8947368421052637</v>
      </c>
      <c r="Q200" s="23">
        <v>0.89733765810285226</v>
      </c>
      <c r="S200" s="16" t="s">
        <v>383</v>
      </c>
    </row>
    <row r="201" spans="1:19">
      <c r="A201" s="25" t="s">
        <v>409</v>
      </c>
      <c r="B201" s="17" t="s">
        <v>410</v>
      </c>
      <c r="C201" s="18">
        <v>2011</v>
      </c>
      <c r="D201" s="25" t="s">
        <v>483</v>
      </c>
      <c r="E201" t="s">
        <v>169</v>
      </c>
      <c r="F201" s="16"/>
      <c r="G201" s="16"/>
      <c r="H201" s="28" t="s">
        <v>383</v>
      </c>
      <c r="I201" s="20" t="s">
        <v>383</v>
      </c>
      <c r="J201" s="16" t="s">
        <v>384</v>
      </c>
      <c r="K201" s="29" t="s">
        <v>459</v>
      </c>
      <c r="L201" s="21" t="s">
        <v>383</v>
      </c>
      <c r="M201" s="32" t="s">
        <v>383</v>
      </c>
      <c r="N201" s="27">
        <v>550</v>
      </c>
      <c r="O201" s="19">
        <v>36.5</v>
      </c>
      <c r="P201" s="23">
        <v>10.714285714285715</v>
      </c>
      <c r="Q201" s="23">
        <v>1.0299632233774432</v>
      </c>
      <c r="S201" s="16" t="s">
        <v>383</v>
      </c>
    </row>
    <row r="202" spans="1:19">
      <c r="A202" s="25" t="s">
        <v>409</v>
      </c>
      <c r="B202" s="17" t="s">
        <v>410</v>
      </c>
      <c r="C202" s="18">
        <v>2011</v>
      </c>
      <c r="D202" s="25" t="s">
        <v>484</v>
      </c>
      <c r="E202" t="s">
        <v>169</v>
      </c>
      <c r="F202" s="16"/>
      <c r="G202" s="16"/>
      <c r="H202" s="28" t="s">
        <v>383</v>
      </c>
      <c r="I202" s="20" t="s">
        <v>383</v>
      </c>
      <c r="J202" s="16" t="s">
        <v>384</v>
      </c>
      <c r="K202" s="29" t="s">
        <v>459</v>
      </c>
      <c r="L202" s="21" t="s">
        <v>383</v>
      </c>
      <c r="M202" s="32" t="s">
        <v>383</v>
      </c>
      <c r="N202" s="27">
        <v>550</v>
      </c>
      <c r="O202" s="19">
        <v>36.5</v>
      </c>
      <c r="P202" s="23">
        <v>10</v>
      </c>
      <c r="Q202" s="23">
        <v>1</v>
      </c>
      <c r="S202" s="16" t="s">
        <v>383</v>
      </c>
    </row>
    <row r="203" spans="1:19">
      <c r="A203" s="25" t="s">
        <v>409</v>
      </c>
      <c r="B203" s="17" t="s">
        <v>410</v>
      </c>
      <c r="C203" s="18">
        <v>2011</v>
      </c>
      <c r="D203" s="16" t="s">
        <v>419</v>
      </c>
      <c r="E203" t="s">
        <v>169</v>
      </c>
      <c r="F203" s="16"/>
      <c r="G203" s="16"/>
      <c r="H203" s="28">
        <v>6.7</v>
      </c>
      <c r="I203" s="20" t="s">
        <v>383</v>
      </c>
      <c r="J203" s="16" t="s">
        <v>384</v>
      </c>
      <c r="K203" s="29" t="s">
        <v>459</v>
      </c>
      <c r="L203" s="21" t="s">
        <v>383</v>
      </c>
      <c r="M203" s="32" t="s">
        <v>383</v>
      </c>
      <c r="N203" s="27">
        <v>300</v>
      </c>
      <c r="O203" s="19">
        <v>29</v>
      </c>
      <c r="P203" s="23">
        <v>30</v>
      </c>
      <c r="Q203" s="23">
        <v>1.4771212547196624</v>
      </c>
      <c r="S203" s="16" t="s">
        <v>383</v>
      </c>
    </row>
    <row r="204" spans="1:19">
      <c r="A204" s="25" t="s">
        <v>409</v>
      </c>
      <c r="B204" s="17" t="s">
        <v>410</v>
      </c>
      <c r="C204" s="18">
        <v>2011</v>
      </c>
      <c r="D204" s="16" t="s">
        <v>419</v>
      </c>
      <c r="E204" t="s">
        <v>169</v>
      </c>
      <c r="F204" s="16"/>
      <c r="G204" s="16"/>
      <c r="H204" s="28">
        <v>6.7</v>
      </c>
      <c r="I204" s="20" t="s">
        <v>383</v>
      </c>
      <c r="J204" s="16" t="s">
        <v>384</v>
      </c>
      <c r="K204" s="29" t="s">
        <v>459</v>
      </c>
      <c r="L204" s="21" t="s">
        <v>383</v>
      </c>
      <c r="M204" s="32" t="s">
        <v>383</v>
      </c>
      <c r="N204" s="27">
        <v>400</v>
      </c>
      <c r="O204" s="19">
        <v>32</v>
      </c>
      <c r="P204" s="23">
        <v>21.428571428571431</v>
      </c>
      <c r="Q204" s="23">
        <v>1.3309932190414244</v>
      </c>
      <c r="S204" s="16" t="s">
        <v>383</v>
      </c>
    </row>
    <row r="205" spans="1:19">
      <c r="A205" s="25" t="s">
        <v>409</v>
      </c>
      <c r="B205" s="17" t="s">
        <v>410</v>
      </c>
      <c r="C205" s="18">
        <v>2011</v>
      </c>
      <c r="D205" s="16" t="s">
        <v>419</v>
      </c>
      <c r="E205" t="s">
        <v>169</v>
      </c>
      <c r="F205" s="16"/>
      <c r="G205" s="16"/>
      <c r="H205" s="28">
        <v>6.7</v>
      </c>
      <c r="I205" s="20" t="s">
        <v>383</v>
      </c>
      <c r="J205" s="16" t="s">
        <v>384</v>
      </c>
      <c r="K205" s="29" t="s">
        <v>459</v>
      </c>
      <c r="L205" s="21" t="s">
        <v>383</v>
      </c>
      <c r="M205" s="32" t="s">
        <v>383</v>
      </c>
      <c r="N205" s="27">
        <v>500</v>
      </c>
      <c r="O205" s="19">
        <v>35</v>
      </c>
      <c r="P205" s="23">
        <v>10.714285714285715</v>
      </c>
      <c r="Q205" s="23">
        <v>1.0299632233774432</v>
      </c>
      <c r="S205" s="16" t="s">
        <v>383</v>
      </c>
    </row>
    <row r="206" spans="1:19">
      <c r="A206" s="25" t="s">
        <v>409</v>
      </c>
      <c r="B206" s="17" t="s">
        <v>410</v>
      </c>
      <c r="C206" s="18">
        <v>2011</v>
      </c>
      <c r="D206" s="16" t="s">
        <v>419</v>
      </c>
      <c r="E206" t="s">
        <v>169</v>
      </c>
      <c r="F206" s="16"/>
      <c r="G206" s="16"/>
      <c r="H206" s="28">
        <v>6.7</v>
      </c>
      <c r="I206" s="20" t="s">
        <v>383</v>
      </c>
      <c r="J206" s="16" t="s">
        <v>384</v>
      </c>
      <c r="K206" s="29" t="s">
        <v>459</v>
      </c>
      <c r="L206" s="21" t="s">
        <v>383</v>
      </c>
      <c r="M206" s="32" t="s">
        <v>383</v>
      </c>
      <c r="N206" s="27">
        <v>600</v>
      </c>
      <c r="O206" s="19">
        <v>38</v>
      </c>
      <c r="P206" s="23">
        <v>9.375</v>
      </c>
      <c r="Q206" s="23">
        <v>0.97197127639975645</v>
      </c>
      <c r="S206" s="16" t="s">
        <v>383</v>
      </c>
    </row>
    <row r="207" spans="1:19">
      <c r="A207" s="25" t="s">
        <v>409</v>
      </c>
      <c r="B207" s="17" t="s">
        <v>410</v>
      </c>
      <c r="C207" s="18">
        <v>2011</v>
      </c>
      <c r="D207" s="16" t="s">
        <v>419</v>
      </c>
      <c r="E207" t="s">
        <v>169</v>
      </c>
      <c r="F207" s="16"/>
      <c r="G207" s="16"/>
      <c r="H207" s="28">
        <v>6.7</v>
      </c>
      <c r="I207" s="20" t="s">
        <v>383</v>
      </c>
      <c r="J207" s="16" t="s">
        <v>384</v>
      </c>
      <c r="K207" s="29" t="s">
        <v>459</v>
      </c>
      <c r="L207" s="21" t="s">
        <v>383</v>
      </c>
      <c r="M207" s="32" t="s">
        <v>383</v>
      </c>
      <c r="N207" s="27">
        <v>700</v>
      </c>
      <c r="O207" s="19">
        <v>41</v>
      </c>
      <c r="P207" s="23">
        <v>6.5217391304347831</v>
      </c>
      <c r="Q207" s="23">
        <v>0.8143634230380884</v>
      </c>
      <c r="S207" s="16" t="s">
        <v>383</v>
      </c>
    </row>
    <row r="208" spans="1:19">
      <c r="A208" s="25" t="s">
        <v>409</v>
      </c>
      <c r="B208" s="17" t="s">
        <v>410</v>
      </c>
      <c r="C208" s="18">
        <v>2011</v>
      </c>
      <c r="D208" s="16" t="s">
        <v>419</v>
      </c>
      <c r="E208" t="s">
        <v>169</v>
      </c>
      <c r="F208" s="16"/>
      <c r="G208" s="16"/>
      <c r="H208" s="28" t="s">
        <v>383</v>
      </c>
      <c r="I208" s="20" t="s">
        <v>383</v>
      </c>
      <c r="J208" s="16" t="s">
        <v>384</v>
      </c>
      <c r="K208" s="29" t="s">
        <v>459</v>
      </c>
      <c r="L208" s="21" t="s">
        <v>383</v>
      </c>
      <c r="M208" s="32" t="s">
        <v>383</v>
      </c>
      <c r="N208" s="27">
        <v>600</v>
      </c>
      <c r="O208" s="19">
        <v>38</v>
      </c>
      <c r="P208" s="23">
        <v>9.375</v>
      </c>
      <c r="Q208" s="23">
        <v>0.97197127639975645</v>
      </c>
      <c r="S208" s="16" t="s">
        <v>383</v>
      </c>
    </row>
    <row r="209" spans="1:19">
      <c r="A209" s="16" t="s">
        <v>417</v>
      </c>
      <c r="B209" s="16" t="s">
        <v>418</v>
      </c>
      <c r="C209" s="18">
        <v>2008</v>
      </c>
      <c r="D209" s="16" t="s">
        <v>419</v>
      </c>
      <c r="E209" t="s">
        <v>169</v>
      </c>
      <c r="F209" s="16"/>
      <c r="G209" s="16"/>
      <c r="H209" s="28" t="s">
        <v>383</v>
      </c>
      <c r="I209" s="29" t="s">
        <v>383</v>
      </c>
      <c r="J209" s="16" t="s">
        <v>384</v>
      </c>
      <c r="K209" s="29" t="s">
        <v>395</v>
      </c>
      <c r="L209" s="19" t="s">
        <v>383</v>
      </c>
      <c r="M209" s="31">
        <v>80</v>
      </c>
      <c r="N209" s="29">
        <v>400</v>
      </c>
      <c r="O209" s="19">
        <v>34</v>
      </c>
      <c r="P209" s="23">
        <v>10.5</v>
      </c>
      <c r="Q209" s="23">
        <v>1.0211892990699381</v>
      </c>
      <c r="S209" s="16" t="s">
        <v>258</v>
      </c>
    </row>
    <row r="210" spans="1:19">
      <c r="A210" s="16" t="s">
        <v>417</v>
      </c>
      <c r="B210" s="16" t="s">
        <v>418</v>
      </c>
      <c r="C210" s="18">
        <v>2008</v>
      </c>
      <c r="D210" s="16" t="s">
        <v>419</v>
      </c>
      <c r="E210" t="s">
        <v>169</v>
      </c>
      <c r="F210" s="16"/>
      <c r="G210" s="16"/>
      <c r="H210" s="28" t="s">
        <v>383</v>
      </c>
      <c r="I210" s="29" t="s">
        <v>383</v>
      </c>
      <c r="J210" s="16" t="s">
        <v>384</v>
      </c>
      <c r="K210" s="29" t="s">
        <v>395</v>
      </c>
      <c r="L210" s="19" t="s">
        <v>383</v>
      </c>
      <c r="M210" s="31">
        <v>50</v>
      </c>
      <c r="N210" s="29">
        <v>450</v>
      </c>
      <c r="O210" s="19">
        <v>35.5</v>
      </c>
      <c r="P210" s="23">
        <v>5.4</v>
      </c>
      <c r="Q210" s="23">
        <v>0.7323937598229685</v>
      </c>
      <c r="S210" s="16" t="s">
        <v>258</v>
      </c>
    </row>
    <row r="211" spans="1:19">
      <c r="A211" s="16" t="s">
        <v>417</v>
      </c>
      <c r="B211" s="16" t="s">
        <v>418</v>
      </c>
      <c r="C211" s="18">
        <v>2008</v>
      </c>
      <c r="D211" s="16" t="s">
        <v>419</v>
      </c>
      <c r="E211" t="s">
        <v>169</v>
      </c>
      <c r="F211" s="16"/>
      <c r="G211" s="16"/>
      <c r="H211" s="28" t="s">
        <v>383</v>
      </c>
      <c r="I211" s="29" t="s">
        <v>383</v>
      </c>
      <c r="J211" s="16" t="s">
        <v>384</v>
      </c>
      <c r="K211" s="29" t="s">
        <v>395</v>
      </c>
      <c r="L211" s="19" t="s">
        <v>383</v>
      </c>
      <c r="M211" s="31">
        <v>40</v>
      </c>
      <c r="N211" s="29">
        <v>500</v>
      </c>
      <c r="O211" s="19">
        <v>37</v>
      </c>
      <c r="P211" s="23">
        <v>3.2</v>
      </c>
      <c r="Q211" s="23">
        <v>0.50514997831990605</v>
      </c>
      <c r="S211" s="16" t="s">
        <v>258</v>
      </c>
    </row>
    <row r="212" spans="1:19">
      <c r="A212" s="16" t="s">
        <v>417</v>
      </c>
      <c r="B212" s="16" t="s">
        <v>418</v>
      </c>
      <c r="C212" s="18">
        <v>2008</v>
      </c>
      <c r="D212" s="16" t="s">
        <v>419</v>
      </c>
      <c r="E212" t="s">
        <v>169</v>
      </c>
      <c r="F212" s="16"/>
      <c r="G212" s="16"/>
      <c r="H212" s="28" t="s">
        <v>383</v>
      </c>
      <c r="I212" s="29" t="s">
        <v>383</v>
      </c>
      <c r="J212" s="16" t="s">
        <v>384</v>
      </c>
      <c r="K212" s="29" t="s">
        <v>395</v>
      </c>
      <c r="L212" s="19" t="s">
        <v>383</v>
      </c>
      <c r="M212" s="31">
        <v>30</v>
      </c>
      <c r="N212" s="29">
        <v>550</v>
      </c>
      <c r="O212" s="19">
        <v>38.5</v>
      </c>
      <c r="P212" s="23">
        <v>1.8</v>
      </c>
      <c r="Q212" s="23">
        <v>0.25527250510330607</v>
      </c>
      <c r="S212" s="16" t="s">
        <v>258</v>
      </c>
    </row>
    <row r="213" spans="1:19">
      <c r="A213" s="16" t="s">
        <v>417</v>
      </c>
      <c r="B213" s="16" t="s">
        <v>418</v>
      </c>
      <c r="C213" s="18">
        <v>2008</v>
      </c>
      <c r="D213" s="16" t="s">
        <v>419</v>
      </c>
      <c r="E213" t="s">
        <v>169</v>
      </c>
      <c r="F213" s="16"/>
      <c r="G213" s="16"/>
      <c r="H213" s="28" t="s">
        <v>383</v>
      </c>
      <c r="I213" s="29" t="s">
        <v>383</v>
      </c>
      <c r="J213" s="16" t="s">
        <v>384</v>
      </c>
      <c r="K213" s="29" t="s">
        <v>395</v>
      </c>
      <c r="L213" s="19" t="s">
        <v>383</v>
      </c>
      <c r="M213" s="31">
        <v>20</v>
      </c>
      <c r="N213" s="29">
        <v>600</v>
      </c>
      <c r="O213" s="19">
        <v>40</v>
      </c>
      <c r="P213" s="23">
        <v>1.2</v>
      </c>
      <c r="Q213" s="23">
        <v>7.9181246047624818E-2</v>
      </c>
      <c r="S213" s="16" t="s">
        <v>258</v>
      </c>
    </row>
    <row r="214" spans="1:19">
      <c r="A214" s="16" t="s">
        <v>420</v>
      </c>
      <c r="B214" s="16" t="s">
        <v>421</v>
      </c>
      <c r="C214" s="18">
        <v>2016</v>
      </c>
      <c r="D214" s="16" t="s">
        <v>422</v>
      </c>
      <c r="E214" t="s">
        <v>169</v>
      </c>
      <c r="F214" s="16"/>
      <c r="G214" s="16"/>
      <c r="H214" s="28" t="s">
        <v>383</v>
      </c>
      <c r="I214" s="29" t="s">
        <v>383</v>
      </c>
      <c r="J214" s="16" t="s">
        <v>384</v>
      </c>
      <c r="K214" s="29" t="s">
        <v>423</v>
      </c>
      <c r="L214" s="22">
        <v>2.5</v>
      </c>
      <c r="M214" s="31">
        <v>60</v>
      </c>
      <c r="N214" s="29">
        <v>250</v>
      </c>
      <c r="O214" s="33">
        <v>25.5</v>
      </c>
      <c r="P214" s="23">
        <v>24.69</v>
      </c>
      <c r="Q214" s="23">
        <v>1.3925210899319322</v>
      </c>
      <c r="S214" s="16" t="s">
        <v>258</v>
      </c>
    </row>
    <row r="215" spans="1:19">
      <c r="A215" s="16" t="s">
        <v>424</v>
      </c>
      <c r="B215" s="16" t="s">
        <v>425</v>
      </c>
      <c r="C215" s="18">
        <v>2003</v>
      </c>
      <c r="D215" s="16" t="s">
        <v>389</v>
      </c>
      <c r="E215" t="s">
        <v>169</v>
      </c>
      <c r="F215" s="16"/>
      <c r="G215" s="16"/>
      <c r="H215" s="28" t="s">
        <v>383</v>
      </c>
      <c r="I215" s="29" t="s">
        <v>383</v>
      </c>
      <c r="J215" s="16" t="s">
        <v>384</v>
      </c>
      <c r="K215" s="29" t="s">
        <v>426</v>
      </c>
      <c r="L215" s="22">
        <v>6.6666666666666666E-2</v>
      </c>
      <c r="M215" s="31">
        <v>45</v>
      </c>
      <c r="N215" s="29">
        <v>400</v>
      </c>
      <c r="O215" s="19">
        <v>37</v>
      </c>
      <c r="P215" s="23">
        <v>6.08</v>
      </c>
      <c r="Q215" s="23">
        <v>0.78390357927273491</v>
      </c>
      <c r="S215" s="16" t="s">
        <v>258</v>
      </c>
    </row>
    <row r="216" spans="1:19">
      <c r="A216" s="16" t="s">
        <v>424</v>
      </c>
      <c r="B216" s="16" t="s">
        <v>425</v>
      </c>
      <c r="C216" s="18">
        <v>2003</v>
      </c>
      <c r="D216" s="16" t="s">
        <v>389</v>
      </c>
      <c r="E216" t="s">
        <v>169</v>
      </c>
      <c r="F216" s="16"/>
      <c r="G216" s="16"/>
      <c r="H216" s="28" t="s">
        <v>383</v>
      </c>
      <c r="I216" s="29" t="s">
        <v>383</v>
      </c>
      <c r="J216" s="16" t="s">
        <v>384</v>
      </c>
      <c r="K216" s="29" t="s">
        <v>426</v>
      </c>
      <c r="L216" s="22">
        <v>0.1</v>
      </c>
      <c r="M216" s="31">
        <v>15</v>
      </c>
      <c r="N216" s="29">
        <v>600</v>
      </c>
      <c r="O216" s="19">
        <v>43</v>
      </c>
      <c r="P216" s="23">
        <v>2.11</v>
      </c>
      <c r="Q216" s="23">
        <v>0.32428245529769262</v>
      </c>
      <c r="S216" s="16" t="s">
        <v>258</v>
      </c>
    </row>
    <row r="217" spans="1:19">
      <c r="A217" s="16" t="s">
        <v>427</v>
      </c>
      <c r="B217" s="16" t="s">
        <v>428</v>
      </c>
      <c r="C217" s="18">
        <v>2009</v>
      </c>
      <c r="D217" s="16" t="s">
        <v>429</v>
      </c>
      <c r="E217" t="s">
        <v>169</v>
      </c>
      <c r="F217" s="16"/>
      <c r="G217" s="16"/>
      <c r="H217" s="28" t="s">
        <v>383</v>
      </c>
      <c r="I217" s="29" t="s">
        <v>383</v>
      </c>
      <c r="J217" s="16" t="s">
        <v>384</v>
      </c>
      <c r="K217" s="29" t="s">
        <v>411</v>
      </c>
      <c r="L217" s="19" t="s">
        <v>383</v>
      </c>
      <c r="M217" s="31">
        <v>8</v>
      </c>
      <c r="N217" s="29">
        <v>400</v>
      </c>
      <c r="O217" s="19">
        <v>37</v>
      </c>
      <c r="P217" s="23">
        <v>2</v>
      </c>
      <c r="Q217" s="23">
        <v>0.3010299956639812</v>
      </c>
      <c r="S217" s="16" t="s">
        <v>258</v>
      </c>
    </row>
    <row r="218" spans="1:19">
      <c r="A218" s="16" t="s">
        <v>427</v>
      </c>
      <c r="B218" s="16" t="s">
        <v>428</v>
      </c>
      <c r="C218" s="18">
        <v>2009</v>
      </c>
      <c r="D218" s="16" t="s">
        <v>429</v>
      </c>
      <c r="E218" t="s">
        <v>169</v>
      </c>
      <c r="F218" s="16"/>
      <c r="G218" s="16"/>
      <c r="H218" s="28" t="s">
        <v>383</v>
      </c>
      <c r="I218" s="29" t="s">
        <v>383</v>
      </c>
      <c r="J218" s="16" t="s">
        <v>384</v>
      </c>
      <c r="K218" s="29" t="s">
        <v>411</v>
      </c>
      <c r="L218" s="19" t="s">
        <v>383</v>
      </c>
      <c r="M218" s="31">
        <v>8</v>
      </c>
      <c r="N218" s="29">
        <v>400</v>
      </c>
      <c r="O218" s="19">
        <v>37</v>
      </c>
      <c r="P218" s="23">
        <v>2.58</v>
      </c>
      <c r="Q218" s="23">
        <v>0.41161970596323016</v>
      </c>
      <c r="S218" s="16" t="s">
        <v>258</v>
      </c>
    </row>
    <row r="219" spans="1:19">
      <c r="A219" s="16" t="s">
        <v>427</v>
      </c>
      <c r="B219" s="16" t="s">
        <v>428</v>
      </c>
      <c r="C219" s="18">
        <v>2009</v>
      </c>
      <c r="D219" s="16" t="s">
        <v>429</v>
      </c>
      <c r="E219" t="s">
        <v>169</v>
      </c>
      <c r="F219" s="16"/>
      <c r="G219" s="16"/>
      <c r="H219" s="28" t="s">
        <v>383</v>
      </c>
      <c r="I219" s="29" t="s">
        <v>383</v>
      </c>
      <c r="J219" s="16" t="s">
        <v>384</v>
      </c>
      <c r="K219" s="29" t="s">
        <v>411</v>
      </c>
      <c r="L219" s="19" t="s">
        <v>383</v>
      </c>
      <c r="M219" s="31">
        <v>8</v>
      </c>
      <c r="N219" s="29">
        <v>400</v>
      </c>
      <c r="O219" s="19">
        <v>37</v>
      </c>
      <c r="P219" s="23">
        <v>2.67</v>
      </c>
      <c r="Q219" s="23">
        <v>0.42651126136457523</v>
      </c>
      <c r="S219" s="16" t="s">
        <v>258</v>
      </c>
    </row>
    <row r="220" spans="1:19">
      <c r="A220" s="16" t="s">
        <v>427</v>
      </c>
      <c r="B220" s="16" t="s">
        <v>428</v>
      </c>
      <c r="C220" s="18">
        <v>2009</v>
      </c>
      <c r="D220" s="16" t="s">
        <v>429</v>
      </c>
      <c r="E220" t="s">
        <v>169</v>
      </c>
      <c r="F220" s="16"/>
      <c r="G220" s="16"/>
      <c r="H220" s="28" t="s">
        <v>383</v>
      </c>
      <c r="I220" s="29" t="s">
        <v>383</v>
      </c>
      <c r="J220" s="16" t="s">
        <v>384</v>
      </c>
      <c r="K220" s="29" t="s">
        <v>411</v>
      </c>
      <c r="L220" s="19" t="s">
        <v>383</v>
      </c>
      <c r="M220" s="31">
        <v>15</v>
      </c>
      <c r="N220" s="29">
        <v>200</v>
      </c>
      <c r="O220" s="19">
        <v>31</v>
      </c>
      <c r="P220" s="23">
        <v>21.41</v>
      </c>
      <c r="Q220" s="23">
        <v>1.3306166672944384</v>
      </c>
      <c r="S220" s="16" t="s">
        <v>258</v>
      </c>
    </row>
    <row r="221" spans="1:19">
      <c r="A221" s="16" t="s">
        <v>427</v>
      </c>
      <c r="B221" s="16" t="s">
        <v>428</v>
      </c>
      <c r="C221" s="18">
        <v>2009</v>
      </c>
      <c r="D221" s="16" t="s">
        <v>429</v>
      </c>
      <c r="E221" t="s">
        <v>169</v>
      </c>
      <c r="F221" s="16"/>
      <c r="G221" s="16"/>
      <c r="H221" s="28" t="s">
        <v>383</v>
      </c>
      <c r="I221" s="29" t="s">
        <v>383</v>
      </c>
      <c r="J221" s="16" t="s">
        <v>384</v>
      </c>
      <c r="K221" s="29" t="s">
        <v>411</v>
      </c>
      <c r="L221" s="19" t="s">
        <v>383</v>
      </c>
      <c r="M221" s="31">
        <v>16</v>
      </c>
      <c r="N221" s="29">
        <v>300</v>
      </c>
      <c r="O221" s="19">
        <v>34</v>
      </c>
      <c r="P221" s="23">
        <v>5.13</v>
      </c>
      <c r="Q221" s="23">
        <v>0.71011736511181622</v>
      </c>
      <c r="S221" s="16" t="s">
        <v>258</v>
      </c>
    </row>
    <row r="222" spans="1:19">
      <c r="A222" s="16" t="s">
        <v>387</v>
      </c>
      <c r="B222" s="16" t="s">
        <v>430</v>
      </c>
      <c r="C222" s="18">
        <v>2003</v>
      </c>
      <c r="D222" s="16" t="s">
        <v>389</v>
      </c>
      <c r="E222" t="s">
        <v>169</v>
      </c>
      <c r="F222" s="16"/>
      <c r="G222" s="16"/>
      <c r="H222" s="28" t="s">
        <v>383</v>
      </c>
      <c r="I222" s="29" t="s">
        <v>383</v>
      </c>
      <c r="J222" s="16" t="s">
        <v>384</v>
      </c>
      <c r="K222" s="29" t="s">
        <v>411</v>
      </c>
      <c r="L222" s="22">
        <v>1</v>
      </c>
      <c r="M222" s="31">
        <v>60</v>
      </c>
      <c r="N222" s="29">
        <v>250</v>
      </c>
      <c r="O222" s="33">
        <v>25.5</v>
      </c>
      <c r="P222" s="23">
        <v>32.5</v>
      </c>
      <c r="Q222" s="23">
        <v>1.5118833609788744</v>
      </c>
      <c r="S222" s="16" t="s">
        <v>258</v>
      </c>
    </row>
    <row r="223" spans="1:19">
      <c r="A223" s="16" t="s">
        <v>387</v>
      </c>
      <c r="B223" s="16" t="s">
        <v>430</v>
      </c>
      <c r="C223" s="18">
        <v>2003</v>
      </c>
      <c r="D223" s="16" t="s">
        <v>389</v>
      </c>
      <c r="E223" t="s">
        <v>169</v>
      </c>
      <c r="F223" s="16"/>
      <c r="G223" s="16"/>
      <c r="H223" s="28" t="s">
        <v>383</v>
      </c>
      <c r="I223" s="29" t="s">
        <v>383</v>
      </c>
      <c r="J223" s="16" t="s">
        <v>384</v>
      </c>
      <c r="K223" s="29" t="s">
        <v>411</v>
      </c>
      <c r="L223" s="22">
        <v>1</v>
      </c>
      <c r="M223" s="31">
        <v>45</v>
      </c>
      <c r="N223" s="29">
        <v>300</v>
      </c>
      <c r="O223" s="33">
        <v>27</v>
      </c>
      <c r="P223" s="23">
        <v>15.89</v>
      </c>
      <c r="Q223" s="23">
        <v>1.2011238972073797</v>
      </c>
      <c r="S223" s="16" t="s">
        <v>258</v>
      </c>
    </row>
    <row r="224" spans="1:19">
      <c r="A224" s="16" t="s">
        <v>387</v>
      </c>
      <c r="B224" s="16" t="s">
        <v>430</v>
      </c>
      <c r="C224" s="18">
        <v>2003</v>
      </c>
      <c r="D224" s="16" t="s">
        <v>389</v>
      </c>
      <c r="E224" t="s">
        <v>169</v>
      </c>
      <c r="F224" s="16"/>
      <c r="G224" s="16"/>
      <c r="H224" s="28" t="s">
        <v>383</v>
      </c>
      <c r="I224" s="29" t="s">
        <v>383</v>
      </c>
      <c r="J224" s="16" t="s">
        <v>384</v>
      </c>
      <c r="K224" s="29" t="s">
        <v>411</v>
      </c>
      <c r="L224" s="22">
        <v>1</v>
      </c>
      <c r="M224" s="31">
        <v>30</v>
      </c>
      <c r="N224" s="29">
        <v>350</v>
      </c>
      <c r="O224" s="33">
        <v>28.5</v>
      </c>
      <c r="P224" s="23">
        <v>9.3699999999999992</v>
      </c>
      <c r="Q224" s="23">
        <v>0.97173959088777828</v>
      </c>
      <c r="S224" s="16" t="s">
        <v>258</v>
      </c>
    </row>
    <row r="225" spans="1:19">
      <c r="A225" s="16" t="s">
        <v>387</v>
      </c>
      <c r="B225" s="16" t="s">
        <v>430</v>
      </c>
      <c r="C225" s="18">
        <v>2003</v>
      </c>
      <c r="D225" s="16" t="s">
        <v>389</v>
      </c>
      <c r="E225" t="s">
        <v>169</v>
      </c>
      <c r="F225" s="16"/>
      <c r="G225" s="16"/>
      <c r="H225" s="28" t="s">
        <v>383</v>
      </c>
      <c r="I225" s="29" t="s">
        <v>383</v>
      </c>
      <c r="J225" s="16" t="s">
        <v>384</v>
      </c>
      <c r="K225" s="29" t="s">
        <v>411</v>
      </c>
      <c r="L225" s="22">
        <v>1</v>
      </c>
      <c r="M225" s="31">
        <v>15</v>
      </c>
      <c r="N225" s="29">
        <v>400</v>
      </c>
      <c r="O225" s="33">
        <v>30</v>
      </c>
      <c r="P225" s="23">
        <v>5.96</v>
      </c>
      <c r="Q225" s="23">
        <v>0.77524625974023642</v>
      </c>
      <c r="S225" s="16" t="s">
        <v>258</v>
      </c>
    </row>
    <row r="226" spans="1:19">
      <c r="A226" s="16" t="s">
        <v>387</v>
      </c>
      <c r="B226" s="16" t="s">
        <v>430</v>
      </c>
      <c r="C226" s="18">
        <v>2003</v>
      </c>
      <c r="D226" s="16" t="s">
        <v>389</v>
      </c>
      <c r="E226" t="s">
        <v>169</v>
      </c>
      <c r="F226" s="16"/>
      <c r="G226" s="16"/>
      <c r="H226" s="28" t="s">
        <v>383</v>
      </c>
      <c r="I226" s="29" t="s">
        <v>383</v>
      </c>
      <c r="J226" s="16" t="s">
        <v>384</v>
      </c>
      <c r="K226" s="29" t="s">
        <v>411</v>
      </c>
      <c r="L226" s="22">
        <v>1</v>
      </c>
      <c r="M226" s="31">
        <v>80</v>
      </c>
      <c r="N226" s="29">
        <v>250</v>
      </c>
      <c r="O226" s="33">
        <v>25.5</v>
      </c>
      <c r="P226" s="23">
        <v>30.28</v>
      </c>
      <c r="Q226" s="23">
        <v>1.4811558708280352</v>
      </c>
      <c r="S226" s="16" t="s">
        <v>258</v>
      </c>
    </row>
    <row r="227" spans="1:19">
      <c r="A227" s="16" t="s">
        <v>387</v>
      </c>
      <c r="B227" s="16" t="s">
        <v>430</v>
      </c>
      <c r="C227" s="18">
        <v>2003</v>
      </c>
      <c r="D227" s="16" t="s">
        <v>389</v>
      </c>
      <c r="E227" t="s">
        <v>169</v>
      </c>
      <c r="F227" s="16"/>
      <c r="G227" s="16"/>
      <c r="H227" s="28" t="s">
        <v>383</v>
      </c>
      <c r="I227" s="29" t="s">
        <v>383</v>
      </c>
      <c r="J227" s="16" t="s">
        <v>384</v>
      </c>
      <c r="K227" s="29" t="s">
        <v>411</v>
      </c>
      <c r="L227" s="22">
        <v>1</v>
      </c>
      <c r="M227" s="31">
        <v>60</v>
      </c>
      <c r="N227" s="29">
        <v>300</v>
      </c>
      <c r="O227" s="33">
        <v>27</v>
      </c>
      <c r="P227" s="23">
        <v>14.68</v>
      </c>
      <c r="Q227" s="23">
        <v>1.1667260555800518</v>
      </c>
      <c r="S227" s="16" t="s">
        <v>258</v>
      </c>
    </row>
    <row r="228" spans="1:19">
      <c r="A228" s="16" t="s">
        <v>387</v>
      </c>
      <c r="B228" s="16" t="s">
        <v>430</v>
      </c>
      <c r="C228" s="18">
        <v>2003</v>
      </c>
      <c r="D228" s="16" t="s">
        <v>389</v>
      </c>
      <c r="E228" t="s">
        <v>169</v>
      </c>
      <c r="F228" s="16"/>
      <c r="G228" s="16"/>
      <c r="H228" s="28" t="s">
        <v>383</v>
      </c>
      <c r="I228" s="29" t="s">
        <v>383</v>
      </c>
      <c r="J228" s="16" t="s">
        <v>384</v>
      </c>
      <c r="K228" s="29" t="s">
        <v>411</v>
      </c>
      <c r="L228" s="22">
        <v>1</v>
      </c>
      <c r="M228" s="31">
        <v>40</v>
      </c>
      <c r="N228" s="29">
        <v>350</v>
      </c>
      <c r="O228" s="33">
        <v>28.5</v>
      </c>
      <c r="P228" s="23">
        <v>8.35</v>
      </c>
      <c r="Q228" s="23">
        <v>0.92168647548360205</v>
      </c>
      <c r="S228" s="16" t="s">
        <v>258</v>
      </c>
    </row>
    <row r="229" spans="1:19">
      <c r="A229" s="16" t="s">
        <v>387</v>
      </c>
      <c r="B229" s="16" t="s">
        <v>430</v>
      </c>
      <c r="C229" s="18">
        <v>2003</v>
      </c>
      <c r="D229" s="16" t="s">
        <v>389</v>
      </c>
      <c r="E229" t="s">
        <v>169</v>
      </c>
      <c r="F229" s="16"/>
      <c r="G229" s="16"/>
      <c r="H229" s="28" t="s">
        <v>383</v>
      </c>
      <c r="I229" s="29" t="s">
        <v>383</v>
      </c>
      <c r="J229" s="16" t="s">
        <v>384</v>
      </c>
      <c r="K229" s="29" t="s">
        <v>411</v>
      </c>
      <c r="L229" s="22">
        <v>1</v>
      </c>
      <c r="M229" s="31">
        <v>20</v>
      </c>
      <c r="N229" s="29">
        <v>400</v>
      </c>
      <c r="O229" s="33">
        <v>30</v>
      </c>
      <c r="P229" s="23">
        <v>4.29</v>
      </c>
      <c r="Q229" s="23">
        <v>0.63245729218472424</v>
      </c>
      <c r="S229" s="16" t="s">
        <v>258</v>
      </c>
    </row>
    <row r="230" spans="1:19">
      <c r="A230" s="16" t="s">
        <v>431</v>
      </c>
      <c r="B230" s="16" t="s">
        <v>432</v>
      </c>
      <c r="C230" s="18">
        <v>2000</v>
      </c>
      <c r="D230" s="16" t="s">
        <v>419</v>
      </c>
      <c r="E230" t="s">
        <v>169</v>
      </c>
      <c r="F230" s="16"/>
      <c r="G230" s="16"/>
      <c r="H230" s="28" t="s">
        <v>383</v>
      </c>
      <c r="I230" s="29" t="s">
        <v>383</v>
      </c>
      <c r="J230" s="16" t="s">
        <v>384</v>
      </c>
      <c r="K230" s="29" t="s">
        <v>395</v>
      </c>
      <c r="L230" s="22" t="s">
        <v>383</v>
      </c>
      <c r="M230" s="31">
        <v>15</v>
      </c>
      <c r="N230" s="29">
        <v>400</v>
      </c>
      <c r="O230" s="33">
        <v>30</v>
      </c>
      <c r="P230" s="23">
        <v>12.5</v>
      </c>
      <c r="Q230" s="23">
        <v>1.0969100130080565</v>
      </c>
      <c r="S230" s="16" t="s">
        <v>258</v>
      </c>
    </row>
    <row r="231" spans="1:19">
      <c r="A231" s="16" t="s">
        <v>431</v>
      </c>
      <c r="B231" s="16" t="s">
        <v>432</v>
      </c>
      <c r="C231" s="18">
        <v>2000</v>
      </c>
      <c r="D231" s="16" t="s">
        <v>419</v>
      </c>
      <c r="E231" t="s">
        <v>169</v>
      </c>
      <c r="F231" s="16"/>
      <c r="G231" s="16"/>
      <c r="H231" s="28" t="s">
        <v>383</v>
      </c>
      <c r="I231" s="29" t="s">
        <v>383</v>
      </c>
      <c r="J231" s="16" t="s">
        <v>384</v>
      </c>
      <c r="K231" s="29" t="s">
        <v>395</v>
      </c>
      <c r="L231" s="22" t="s">
        <v>383</v>
      </c>
      <c r="M231" s="31">
        <v>15</v>
      </c>
      <c r="N231" s="29">
        <v>550</v>
      </c>
      <c r="O231" s="33">
        <v>34.5</v>
      </c>
      <c r="P231" s="23">
        <v>8.33</v>
      </c>
      <c r="Q231" s="23">
        <v>0.92064500140678762</v>
      </c>
      <c r="S231" s="16" t="s">
        <v>258</v>
      </c>
    </row>
    <row r="232" spans="1:19">
      <c r="A232" s="16" t="s">
        <v>431</v>
      </c>
      <c r="B232" s="16" t="s">
        <v>432</v>
      </c>
      <c r="C232" s="18">
        <v>2000</v>
      </c>
      <c r="D232" s="16" t="s">
        <v>419</v>
      </c>
      <c r="E232" t="s">
        <v>169</v>
      </c>
      <c r="F232" s="16"/>
      <c r="G232" s="16"/>
      <c r="H232" s="28" t="s">
        <v>383</v>
      </c>
      <c r="I232" s="29" t="s">
        <v>383</v>
      </c>
      <c r="J232" s="16" t="s">
        <v>384</v>
      </c>
      <c r="K232" s="29" t="s">
        <v>433</v>
      </c>
      <c r="L232" s="22" t="s">
        <v>383</v>
      </c>
      <c r="M232" s="31">
        <v>15</v>
      </c>
      <c r="N232" s="29">
        <v>400</v>
      </c>
      <c r="O232" s="33">
        <v>30</v>
      </c>
      <c r="P232" s="23">
        <v>3.95</v>
      </c>
      <c r="Q232" s="23">
        <v>0.59659709562646024</v>
      </c>
      <c r="S232" s="16" t="s">
        <v>258</v>
      </c>
    </row>
    <row r="233" spans="1:19">
      <c r="A233" s="16" t="s">
        <v>431</v>
      </c>
      <c r="B233" s="16" t="s">
        <v>432</v>
      </c>
      <c r="C233" s="18">
        <v>2000</v>
      </c>
      <c r="D233" s="16" t="s">
        <v>419</v>
      </c>
      <c r="E233" t="s">
        <v>169</v>
      </c>
      <c r="F233" s="16"/>
      <c r="G233" s="16"/>
      <c r="H233" s="28" t="s">
        <v>383</v>
      </c>
      <c r="I233" s="29" t="s">
        <v>383</v>
      </c>
      <c r="J233" s="16" t="s">
        <v>384</v>
      </c>
      <c r="K233" s="29" t="s">
        <v>433</v>
      </c>
      <c r="L233" s="22" t="s">
        <v>383</v>
      </c>
      <c r="M233" s="31">
        <v>15</v>
      </c>
      <c r="N233" s="29">
        <v>550</v>
      </c>
      <c r="O233" s="33">
        <v>34.5</v>
      </c>
      <c r="P233" s="23">
        <v>2.94</v>
      </c>
      <c r="Q233" s="23">
        <v>0.46834733041215726</v>
      </c>
      <c r="S233" s="16" t="s">
        <v>258</v>
      </c>
    </row>
    <row r="234" spans="1:19">
      <c r="A234" s="16" t="s">
        <v>431</v>
      </c>
      <c r="B234" s="16" t="s">
        <v>432</v>
      </c>
      <c r="C234" s="18">
        <v>2000</v>
      </c>
      <c r="D234" s="16" t="s">
        <v>419</v>
      </c>
      <c r="E234" t="s">
        <v>169</v>
      </c>
      <c r="F234" s="16"/>
      <c r="G234" s="16"/>
      <c r="H234" s="28" t="s">
        <v>383</v>
      </c>
      <c r="I234" s="29" t="s">
        <v>383</v>
      </c>
      <c r="J234" s="16" t="s">
        <v>384</v>
      </c>
      <c r="K234" s="29" t="s">
        <v>434</v>
      </c>
      <c r="L234" s="22" t="s">
        <v>383</v>
      </c>
      <c r="M234" s="31">
        <v>15</v>
      </c>
      <c r="N234" s="29">
        <v>400</v>
      </c>
      <c r="O234" s="33">
        <v>30</v>
      </c>
      <c r="P234" s="23">
        <v>21.41</v>
      </c>
      <c r="Q234" s="23">
        <v>1.3306166672944384</v>
      </c>
      <c r="S234" s="16" t="s">
        <v>258</v>
      </c>
    </row>
    <row r="235" spans="1:19">
      <c r="A235" s="16" t="s">
        <v>431</v>
      </c>
      <c r="B235" s="16" t="s">
        <v>432</v>
      </c>
      <c r="C235" s="18">
        <v>2000</v>
      </c>
      <c r="D235" s="16" t="s">
        <v>419</v>
      </c>
      <c r="E235" t="s">
        <v>169</v>
      </c>
      <c r="F235" s="16"/>
      <c r="G235" s="16"/>
      <c r="H235" s="28" t="s">
        <v>383</v>
      </c>
      <c r="I235" s="29" t="s">
        <v>383</v>
      </c>
      <c r="J235" s="16" t="s">
        <v>384</v>
      </c>
      <c r="K235" s="29" t="s">
        <v>434</v>
      </c>
      <c r="L235" s="22" t="s">
        <v>383</v>
      </c>
      <c r="M235" s="31">
        <v>15</v>
      </c>
      <c r="N235" s="29">
        <v>550</v>
      </c>
      <c r="O235" s="33">
        <v>34.5</v>
      </c>
      <c r="P235" s="23">
        <v>6.25</v>
      </c>
      <c r="Q235" s="23">
        <v>0.79588001734407521</v>
      </c>
      <c r="S235" s="16" t="s">
        <v>258</v>
      </c>
    </row>
    <row r="236" spans="1:19">
      <c r="A236" s="16" t="s">
        <v>431</v>
      </c>
      <c r="B236" s="16" t="s">
        <v>432</v>
      </c>
      <c r="C236" s="18">
        <v>2000</v>
      </c>
      <c r="D236" s="16" t="s">
        <v>419</v>
      </c>
      <c r="E236" t="s">
        <v>169</v>
      </c>
      <c r="F236" s="16"/>
      <c r="G236" s="16"/>
      <c r="H236" s="28" t="s">
        <v>383</v>
      </c>
      <c r="I236" s="29" t="s">
        <v>383</v>
      </c>
      <c r="J236" s="16" t="s">
        <v>384</v>
      </c>
      <c r="K236" s="29" t="s">
        <v>435</v>
      </c>
      <c r="L236" s="22" t="s">
        <v>383</v>
      </c>
      <c r="M236" s="31">
        <v>15</v>
      </c>
      <c r="N236" s="29">
        <v>400</v>
      </c>
      <c r="O236" s="33">
        <v>30</v>
      </c>
      <c r="P236" s="23">
        <v>25</v>
      </c>
      <c r="Q236" s="23">
        <v>1.3979400086720377</v>
      </c>
      <c r="S236" s="16" t="s">
        <v>258</v>
      </c>
    </row>
    <row r="237" spans="1:19">
      <c r="A237" s="16" t="s">
        <v>431</v>
      </c>
      <c r="B237" s="16" t="s">
        <v>432</v>
      </c>
      <c r="C237" s="18">
        <v>2000</v>
      </c>
      <c r="D237" s="16" t="s">
        <v>419</v>
      </c>
      <c r="E237" t="s">
        <v>169</v>
      </c>
      <c r="F237" s="16"/>
      <c r="G237" s="16"/>
      <c r="H237" s="28" t="s">
        <v>383</v>
      </c>
      <c r="I237" s="29" t="s">
        <v>383</v>
      </c>
      <c r="J237" s="16" t="s">
        <v>384</v>
      </c>
      <c r="K237" s="29" t="s">
        <v>435</v>
      </c>
      <c r="L237" s="22" t="s">
        <v>383</v>
      </c>
      <c r="M237" s="31">
        <v>15</v>
      </c>
      <c r="N237" s="29">
        <v>550</v>
      </c>
      <c r="O237" s="33">
        <v>34.5</v>
      </c>
      <c r="P237" s="23">
        <v>4.41</v>
      </c>
      <c r="Q237" s="23">
        <v>0.6444385894678385</v>
      </c>
      <c r="S237" s="16" t="s">
        <v>258</v>
      </c>
    </row>
    <row r="238" spans="1:19">
      <c r="A238" s="16" t="s">
        <v>431</v>
      </c>
      <c r="B238" s="16" t="s">
        <v>432</v>
      </c>
      <c r="C238" s="18">
        <v>2000</v>
      </c>
      <c r="D238" s="16" t="s">
        <v>419</v>
      </c>
      <c r="E238" t="s">
        <v>169</v>
      </c>
      <c r="F238" s="16"/>
      <c r="G238" s="16"/>
      <c r="H238" s="28" t="s">
        <v>383</v>
      </c>
      <c r="I238" s="29" t="s">
        <v>383</v>
      </c>
      <c r="J238" s="16" t="s">
        <v>384</v>
      </c>
      <c r="K238" s="29" t="s">
        <v>435</v>
      </c>
      <c r="L238" s="22" t="s">
        <v>383</v>
      </c>
      <c r="M238" s="31">
        <v>15</v>
      </c>
      <c r="N238" s="29">
        <v>300</v>
      </c>
      <c r="O238" s="33">
        <v>27</v>
      </c>
      <c r="P238" s="23">
        <v>30.03</v>
      </c>
      <c r="Q238" s="23">
        <v>1.4775553321989812</v>
      </c>
      <c r="S238" s="16" t="s">
        <v>258</v>
      </c>
    </row>
    <row r="239" spans="1:19">
      <c r="A239" s="16" t="s">
        <v>431</v>
      </c>
      <c r="B239" s="16" t="s">
        <v>432</v>
      </c>
      <c r="C239" s="18">
        <v>2000</v>
      </c>
      <c r="D239" s="16" t="s">
        <v>419</v>
      </c>
      <c r="E239" t="s">
        <v>169</v>
      </c>
      <c r="F239" s="16"/>
      <c r="G239" s="16"/>
      <c r="H239" s="28" t="s">
        <v>383</v>
      </c>
      <c r="I239" s="29" t="s">
        <v>383</v>
      </c>
      <c r="J239" s="16" t="s">
        <v>384</v>
      </c>
      <c r="K239" s="29" t="s">
        <v>435</v>
      </c>
      <c r="L239" s="22" t="s">
        <v>383</v>
      </c>
      <c r="M239" s="31">
        <v>15</v>
      </c>
      <c r="N239" s="29">
        <v>400</v>
      </c>
      <c r="O239" s="33">
        <v>30</v>
      </c>
      <c r="P239" s="23">
        <v>25</v>
      </c>
      <c r="Q239" s="23">
        <v>1.3979400086720377</v>
      </c>
      <c r="S239" s="16" t="s">
        <v>258</v>
      </c>
    </row>
    <row r="240" spans="1:19">
      <c r="A240" s="16" t="s">
        <v>431</v>
      </c>
      <c r="B240" s="16" t="s">
        <v>432</v>
      </c>
      <c r="C240" s="18">
        <v>2000</v>
      </c>
      <c r="D240" s="16" t="s">
        <v>419</v>
      </c>
      <c r="E240" t="s">
        <v>169</v>
      </c>
      <c r="F240" s="16"/>
      <c r="G240" s="16"/>
      <c r="H240" s="28" t="s">
        <v>383</v>
      </c>
      <c r="I240" s="29" t="s">
        <v>383</v>
      </c>
      <c r="J240" s="16" t="s">
        <v>384</v>
      </c>
      <c r="K240" s="29" t="s">
        <v>435</v>
      </c>
      <c r="L240" s="22" t="s">
        <v>383</v>
      </c>
      <c r="M240" s="31">
        <v>15</v>
      </c>
      <c r="N240" s="29">
        <v>500</v>
      </c>
      <c r="O240" s="33">
        <v>33</v>
      </c>
      <c r="P240" s="23">
        <v>37.450000000000003</v>
      </c>
      <c r="Q240" s="23">
        <v>1.5734518220354854</v>
      </c>
      <c r="S240" s="16" t="s">
        <v>258</v>
      </c>
    </row>
    <row r="241" spans="1:19">
      <c r="A241" s="16" t="s">
        <v>431</v>
      </c>
      <c r="B241" s="16" t="s">
        <v>432</v>
      </c>
      <c r="C241" s="18">
        <v>2000</v>
      </c>
      <c r="D241" s="16" t="s">
        <v>419</v>
      </c>
      <c r="E241" t="s">
        <v>169</v>
      </c>
      <c r="F241" s="16"/>
      <c r="G241" s="16"/>
      <c r="H241" s="28" t="s">
        <v>383</v>
      </c>
      <c r="I241" s="29" t="s">
        <v>383</v>
      </c>
      <c r="J241" s="16" t="s">
        <v>384</v>
      </c>
      <c r="K241" s="29" t="s">
        <v>435</v>
      </c>
      <c r="L241" s="22" t="s">
        <v>383</v>
      </c>
      <c r="M241" s="31">
        <v>15</v>
      </c>
      <c r="N241" s="29">
        <v>600</v>
      </c>
      <c r="O241" s="33">
        <v>36</v>
      </c>
      <c r="P241" s="23">
        <v>7.14</v>
      </c>
      <c r="Q241" s="23">
        <v>0.85369821177617433</v>
      </c>
      <c r="S241" s="16" t="s">
        <v>258</v>
      </c>
    </row>
    <row r="242" spans="1:19">
      <c r="A242" s="16" t="s">
        <v>436</v>
      </c>
      <c r="B242" s="16" t="s">
        <v>437</v>
      </c>
      <c r="C242" s="18">
        <v>1995</v>
      </c>
      <c r="D242" s="16" t="s">
        <v>419</v>
      </c>
      <c r="E242" t="s">
        <v>169</v>
      </c>
      <c r="F242" s="16"/>
      <c r="G242" s="16"/>
      <c r="H242" s="28" t="s">
        <v>383</v>
      </c>
      <c r="I242" s="29" t="s">
        <v>383</v>
      </c>
      <c r="J242" s="16" t="s">
        <v>384</v>
      </c>
      <c r="K242" s="29" t="s">
        <v>438</v>
      </c>
      <c r="L242" s="19" t="s">
        <v>383</v>
      </c>
      <c r="M242" s="31">
        <v>30</v>
      </c>
      <c r="N242" s="29">
        <v>600</v>
      </c>
      <c r="O242" s="19">
        <v>38</v>
      </c>
      <c r="P242" s="23">
        <v>14.35</v>
      </c>
      <c r="Q242" s="23">
        <v>1.1568519010700111</v>
      </c>
      <c r="S242" s="16" t="s">
        <v>258</v>
      </c>
    </row>
    <row r="243" spans="1:19">
      <c r="A243" s="16" t="s">
        <v>391</v>
      </c>
      <c r="B243" s="16" t="s">
        <v>460</v>
      </c>
      <c r="C243" s="18">
        <v>2019</v>
      </c>
      <c r="D243" s="16" t="s">
        <v>389</v>
      </c>
      <c r="E243" t="s">
        <v>169</v>
      </c>
      <c r="F243" s="16"/>
      <c r="G243" s="16"/>
      <c r="H243" s="28" t="s">
        <v>383</v>
      </c>
      <c r="I243" s="29" t="s">
        <v>383</v>
      </c>
      <c r="J243" s="16" t="s">
        <v>384</v>
      </c>
      <c r="K243" s="29" t="s">
        <v>41</v>
      </c>
      <c r="L243" s="19" t="s">
        <v>383</v>
      </c>
      <c r="M243" s="31">
        <v>5</v>
      </c>
      <c r="N243" s="29">
        <v>400</v>
      </c>
      <c r="O243" s="33">
        <v>30</v>
      </c>
      <c r="P243" s="23">
        <v>2.44</v>
      </c>
      <c r="Q243" s="23">
        <v>0.38738982633872943</v>
      </c>
      <c r="S243" s="16" t="s">
        <v>258</v>
      </c>
    </row>
    <row r="244" spans="1:19">
      <c r="A244" s="16" t="s">
        <v>391</v>
      </c>
      <c r="B244" s="16" t="s">
        <v>460</v>
      </c>
      <c r="C244" s="18">
        <v>2019</v>
      </c>
      <c r="D244" s="16" t="s">
        <v>389</v>
      </c>
      <c r="E244" t="s">
        <v>169</v>
      </c>
      <c r="F244" s="16"/>
      <c r="G244" s="16"/>
      <c r="H244" s="28" t="s">
        <v>383</v>
      </c>
      <c r="I244" s="29" t="s">
        <v>383</v>
      </c>
      <c r="J244" s="16" t="s">
        <v>384</v>
      </c>
      <c r="K244" s="29" t="s">
        <v>41</v>
      </c>
      <c r="L244" s="19" t="s">
        <v>383</v>
      </c>
      <c r="M244" s="31">
        <v>5</v>
      </c>
      <c r="N244" s="29">
        <v>500</v>
      </c>
      <c r="O244" s="33">
        <v>33</v>
      </c>
      <c r="P244" s="23">
        <v>1.56</v>
      </c>
      <c r="Q244" s="23">
        <v>0.19312459835446161</v>
      </c>
      <c r="S244" s="16" t="s">
        <v>258</v>
      </c>
    </row>
    <row r="245" spans="1:19">
      <c r="A245" s="16" t="s">
        <v>391</v>
      </c>
      <c r="B245" s="16" t="s">
        <v>460</v>
      </c>
      <c r="C245" s="18">
        <v>2019</v>
      </c>
      <c r="D245" s="16" t="s">
        <v>389</v>
      </c>
      <c r="E245" t="s">
        <v>169</v>
      </c>
      <c r="F245" s="16"/>
      <c r="G245" s="16"/>
      <c r="H245" s="28" t="s">
        <v>383</v>
      </c>
      <c r="I245" s="29" t="s">
        <v>383</v>
      </c>
      <c r="J245" s="16" t="s">
        <v>384</v>
      </c>
      <c r="K245" s="29" t="s">
        <v>41</v>
      </c>
      <c r="L245" s="19" t="s">
        <v>383</v>
      </c>
      <c r="M245" s="31">
        <v>5</v>
      </c>
      <c r="N245" s="29">
        <v>600</v>
      </c>
      <c r="O245" s="33">
        <v>36</v>
      </c>
      <c r="P245" s="23">
        <v>1.3</v>
      </c>
      <c r="Q245" s="23">
        <v>0.11394335230683679</v>
      </c>
      <c r="S245" s="16" t="s">
        <v>258</v>
      </c>
    </row>
    <row r="246" spans="1:19">
      <c r="A246" s="16" t="s">
        <v>471</v>
      </c>
      <c r="B246" s="16" t="s">
        <v>472</v>
      </c>
      <c r="C246" s="18">
        <v>2000</v>
      </c>
      <c r="D246" s="25" t="s">
        <v>481</v>
      </c>
      <c r="E246" t="s">
        <v>169</v>
      </c>
      <c r="F246" s="16"/>
      <c r="G246" s="16"/>
      <c r="H246" s="28" t="s">
        <v>383</v>
      </c>
      <c r="I246" s="29" t="s">
        <v>383</v>
      </c>
      <c r="J246" s="16" t="s">
        <v>384</v>
      </c>
      <c r="K246" s="29" t="s">
        <v>489</v>
      </c>
      <c r="L246" s="22">
        <v>1.2</v>
      </c>
      <c r="M246" s="31">
        <v>15</v>
      </c>
      <c r="N246" s="29">
        <v>300</v>
      </c>
      <c r="O246" s="19">
        <v>14</v>
      </c>
      <c r="P246" s="23">
        <v>4.6900000000000004</v>
      </c>
      <c r="Q246" s="23">
        <v>0.67117284271508326</v>
      </c>
      <c r="S246" s="16" t="s">
        <v>258</v>
      </c>
    </row>
    <row r="247" spans="1:19">
      <c r="A247" s="16" t="s">
        <v>471</v>
      </c>
      <c r="B247" s="16" t="s">
        <v>472</v>
      </c>
      <c r="C247" s="18">
        <v>2000</v>
      </c>
      <c r="D247" s="25" t="s">
        <v>481</v>
      </c>
      <c r="E247" t="s">
        <v>169</v>
      </c>
      <c r="F247" s="16"/>
      <c r="G247" s="16"/>
      <c r="H247" s="28" t="s">
        <v>383</v>
      </c>
      <c r="I247" s="29" t="s">
        <v>383</v>
      </c>
      <c r="J247" s="16" t="s">
        <v>384</v>
      </c>
      <c r="K247" s="29" t="s">
        <v>489</v>
      </c>
      <c r="L247" s="22">
        <v>1.2</v>
      </c>
      <c r="M247" s="31">
        <v>15</v>
      </c>
      <c r="N247" s="29">
        <v>300</v>
      </c>
      <c r="O247" s="19">
        <v>14</v>
      </c>
      <c r="P247" s="23">
        <v>5.17</v>
      </c>
      <c r="Q247" s="23">
        <v>0.71349054309394255</v>
      </c>
      <c r="S247" s="16" t="s">
        <v>258</v>
      </c>
    </row>
    <row r="248" spans="1:19">
      <c r="A248" s="16" t="s">
        <v>471</v>
      </c>
      <c r="B248" s="16" t="s">
        <v>472</v>
      </c>
      <c r="C248" s="18">
        <v>2000</v>
      </c>
      <c r="D248" s="25" t="s">
        <v>481</v>
      </c>
      <c r="E248" t="s">
        <v>169</v>
      </c>
      <c r="F248" s="16"/>
      <c r="G248" s="16"/>
      <c r="H248" s="28" t="s">
        <v>383</v>
      </c>
      <c r="I248" s="29" t="s">
        <v>383</v>
      </c>
      <c r="J248" s="16" t="s">
        <v>384</v>
      </c>
      <c r="K248" s="29" t="s">
        <v>489</v>
      </c>
      <c r="L248" s="22">
        <v>1.2</v>
      </c>
      <c r="M248" s="31">
        <v>15</v>
      </c>
      <c r="N248" s="29">
        <v>300</v>
      </c>
      <c r="O248" s="19">
        <v>34</v>
      </c>
      <c r="P248" s="23">
        <v>5</v>
      </c>
      <c r="Q248" s="23">
        <v>0.69897000433601886</v>
      </c>
      <c r="S248" s="16" t="s">
        <v>258</v>
      </c>
    </row>
    <row r="249" spans="1:19">
      <c r="A249" s="16" t="s">
        <v>471</v>
      </c>
      <c r="B249" s="16" t="s">
        <v>472</v>
      </c>
      <c r="C249" s="18">
        <v>2000</v>
      </c>
      <c r="D249" s="25" t="s">
        <v>481</v>
      </c>
      <c r="E249" t="s">
        <v>169</v>
      </c>
      <c r="F249" s="16"/>
      <c r="G249" s="16"/>
      <c r="H249" s="28" t="s">
        <v>383</v>
      </c>
      <c r="I249" s="29" t="s">
        <v>383</v>
      </c>
      <c r="J249" s="16" t="s">
        <v>384</v>
      </c>
      <c r="K249" s="29" t="s">
        <v>489</v>
      </c>
      <c r="L249" s="22">
        <v>1.2</v>
      </c>
      <c r="M249" s="31">
        <v>15</v>
      </c>
      <c r="N249" s="29">
        <v>300</v>
      </c>
      <c r="O249" s="19">
        <v>34</v>
      </c>
      <c r="P249" s="23">
        <v>4.17</v>
      </c>
      <c r="Q249" s="23">
        <v>0.62013605497375746</v>
      </c>
      <c r="S249" s="16" t="s">
        <v>258</v>
      </c>
    </row>
    <row r="250" spans="1:19">
      <c r="A250" s="16" t="s">
        <v>471</v>
      </c>
      <c r="B250" s="16" t="s">
        <v>472</v>
      </c>
      <c r="C250" s="18">
        <v>2000</v>
      </c>
      <c r="D250" s="25" t="s">
        <v>481</v>
      </c>
      <c r="E250" t="s">
        <v>169</v>
      </c>
      <c r="F250" s="16"/>
      <c r="G250" s="16"/>
      <c r="H250" s="28" t="s">
        <v>383</v>
      </c>
      <c r="I250" s="29" t="s">
        <v>383</v>
      </c>
      <c r="J250" s="16" t="s">
        <v>384</v>
      </c>
      <c r="K250" s="29" t="s">
        <v>489</v>
      </c>
      <c r="L250" s="22">
        <v>1.6</v>
      </c>
      <c r="M250" s="31">
        <v>15</v>
      </c>
      <c r="N250" s="29">
        <v>400</v>
      </c>
      <c r="O250" s="19">
        <v>17</v>
      </c>
      <c r="P250" s="23">
        <v>10</v>
      </c>
      <c r="Q250" s="23">
        <v>1</v>
      </c>
      <c r="S250" s="16" t="s">
        <v>258</v>
      </c>
    </row>
    <row r="251" spans="1:19">
      <c r="A251" s="16" t="s">
        <v>471</v>
      </c>
      <c r="B251" s="16" t="s">
        <v>472</v>
      </c>
      <c r="C251" s="18">
        <v>2000</v>
      </c>
      <c r="D251" s="25" t="s">
        <v>481</v>
      </c>
      <c r="E251" t="s">
        <v>169</v>
      </c>
      <c r="F251" s="16"/>
      <c r="G251" s="16"/>
      <c r="H251" s="28" t="s">
        <v>383</v>
      </c>
      <c r="I251" s="29" t="s">
        <v>383</v>
      </c>
      <c r="J251" s="16" t="s">
        <v>384</v>
      </c>
      <c r="K251" s="29" t="s">
        <v>489</v>
      </c>
      <c r="L251" s="22">
        <v>1.6</v>
      </c>
      <c r="M251" s="31">
        <v>15</v>
      </c>
      <c r="N251" s="29">
        <v>400</v>
      </c>
      <c r="O251" s="19">
        <v>17</v>
      </c>
      <c r="P251" s="23">
        <v>10.72</v>
      </c>
      <c r="Q251" s="23">
        <v>1.0301947853567512</v>
      </c>
      <c r="S251" s="16" t="s">
        <v>258</v>
      </c>
    </row>
    <row r="252" spans="1:19">
      <c r="A252" s="16" t="s">
        <v>471</v>
      </c>
      <c r="B252" s="16" t="s">
        <v>472</v>
      </c>
      <c r="C252" s="18">
        <v>2000</v>
      </c>
      <c r="D252" s="25" t="s">
        <v>481</v>
      </c>
      <c r="E252" t="s">
        <v>169</v>
      </c>
      <c r="F252" s="16"/>
      <c r="G252" s="16"/>
      <c r="H252" s="28" t="s">
        <v>383</v>
      </c>
      <c r="I252" s="29" t="s">
        <v>383</v>
      </c>
      <c r="J252" s="16" t="s">
        <v>384</v>
      </c>
      <c r="K252" s="29" t="s">
        <v>489</v>
      </c>
      <c r="L252" s="22">
        <v>1.6</v>
      </c>
      <c r="M252" s="31">
        <v>15</v>
      </c>
      <c r="N252" s="29">
        <v>400</v>
      </c>
      <c r="O252" s="19">
        <v>37</v>
      </c>
      <c r="P252" s="23">
        <v>8.33</v>
      </c>
      <c r="Q252" s="23">
        <v>0.92064500140678762</v>
      </c>
      <c r="S252" s="16" t="s">
        <v>258</v>
      </c>
    </row>
    <row r="253" spans="1:19">
      <c r="A253" s="16" t="s">
        <v>471</v>
      </c>
      <c r="B253" s="16" t="s">
        <v>472</v>
      </c>
      <c r="C253" s="18">
        <v>2000</v>
      </c>
      <c r="D253" s="25" t="s">
        <v>481</v>
      </c>
      <c r="E253" t="s">
        <v>169</v>
      </c>
      <c r="F253" s="16"/>
      <c r="G253" s="16"/>
      <c r="H253" s="28" t="s">
        <v>383</v>
      </c>
      <c r="I253" s="29" t="s">
        <v>383</v>
      </c>
      <c r="J253" s="16" t="s">
        <v>384</v>
      </c>
      <c r="K253" s="29" t="s">
        <v>489</v>
      </c>
      <c r="L253" s="22">
        <v>1.6</v>
      </c>
      <c r="M253" s="31">
        <v>15</v>
      </c>
      <c r="N253" s="29">
        <v>400</v>
      </c>
      <c r="O253" s="19">
        <v>37</v>
      </c>
      <c r="P253" s="23">
        <v>10</v>
      </c>
      <c r="Q253" s="23">
        <v>1</v>
      </c>
      <c r="S253" s="16" t="s">
        <v>258</v>
      </c>
    </row>
    <row r="254" spans="1:19">
      <c r="A254" s="34" t="s">
        <v>439</v>
      </c>
      <c r="B254" s="34" t="s">
        <v>440</v>
      </c>
      <c r="C254" s="18">
        <v>2006</v>
      </c>
      <c r="D254" s="16" t="s">
        <v>446</v>
      </c>
      <c r="E254" t="s">
        <v>169</v>
      </c>
      <c r="F254" s="16"/>
      <c r="G254" s="16"/>
      <c r="H254" s="35" t="s">
        <v>441</v>
      </c>
      <c r="I254" s="20" t="s">
        <v>383</v>
      </c>
      <c r="J254" s="16" t="s">
        <v>384</v>
      </c>
      <c r="K254" s="42" t="s">
        <v>490</v>
      </c>
      <c r="L254" s="22" t="s">
        <v>383</v>
      </c>
      <c r="M254" s="36">
        <v>10.0189214758751</v>
      </c>
      <c r="N254" s="37">
        <v>500</v>
      </c>
      <c r="O254" s="19">
        <v>35</v>
      </c>
      <c r="P254" s="23">
        <v>11.05</v>
      </c>
      <c r="Q254" s="23">
        <v>1.0433622780211296</v>
      </c>
      <c r="S254" s="16" t="s">
        <v>258</v>
      </c>
    </row>
    <row r="255" spans="1:19">
      <c r="A255" s="34" t="s">
        <v>439</v>
      </c>
      <c r="B255" s="34" t="s">
        <v>440</v>
      </c>
      <c r="C255" s="18">
        <v>2006</v>
      </c>
      <c r="D255" s="16" t="s">
        <v>446</v>
      </c>
      <c r="E255" t="s">
        <v>169</v>
      </c>
      <c r="F255" s="16"/>
      <c r="G255" s="16"/>
      <c r="H255" s="35" t="s">
        <v>441</v>
      </c>
      <c r="I255" s="20" t="s">
        <v>383</v>
      </c>
      <c r="J255" s="16" t="s">
        <v>384</v>
      </c>
      <c r="K255" s="42" t="s">
        <v>442</v>
      </c>
      <c r="L255" s="22" t="s">
        <v>383</v>
      </c>
      <c r="M255" s="36">
        <v>10.0094607379375</v>
      </c>
      <c r="N255" s="37">
        <v>500</v>
      </c>
      <c r="O255" s="19">
        <v>35</v>
      </c>
      <c r="P255" s="23">
        <v>5.24</v>
      </c>
      <c r="Q255" s="23">
        <v>0.71933128698372661</v>
      </c>
      <c r="S255" s="16" t="s">
        <v>258</v>
      </c>
    </row>
    <row r="256" spans="1:19">
      <c r="A256" s="34" t="s">
        <v>473</v>
      </c>
      <c r="B256" s="34" t="s">
        <v>474</v>
      </c>
      <c r="C256" s="18">
        <v>2007</v>
      </c>
      <c r="D256" s="4" t="s">
        <v>477</v>
      </c>
      <c r="E256" t="s">
        <v>169</v>
      </c>
      <c r="F256" s="16"/>
      <c r="G256" s="16"/>
      <c r="H256" s="28">
        <v>6.8</v>
      </c>
      <c r="I256" s="20" t="s">
        <v>383</v>
      </c>
      <c r="J256" s="16" t="s">
        <v>384</v>
      </c>
      <c r="K256" s="43" t="s">
        <v>33</v>
      </c>
      <c r="L256" s="22" t="s">
        <v>383</v>
      </c>
      <c r="M256" s="44">
        <v>25</v>
      </c>
      <c r="N256" s="29">
        <v>400</v>
      </c>
      <c r="O256" s="19">
        <v>37</v>
      </c>
      <c r="P256" s="23">
        <v>4.21</v>
      </c>
      <c r="Q256" s="23">
        <v>0.62428209583566829</v>
      </c>
      <c r="S256" s="16" t="s">
        <v>383</v>
      </c>
    </row>
    <row r="257" spans="1:19">
      <c r="A257" s="25" t="s">
        <v>443</v>
      </c>
      <c r="B257" s="17" t="s">
        <v>444</v>
      </c>
      <c r="C257" s="38">
        <v>2003</v>
      </c>
      <c r="D257" s="25" t="s">
        <v>485</v>
      </c>
      <c r="E257" t="s">
        <v>169</v>
      </c>
      <c r="F257" s="16"/>
      <c r="G257" s="16"/>
      <c r="H257" s="29" t="s">
        <v>383</v>
      </c>
      <c r="I257" s="20" t="s">
        <v>383</v>
      </c>
      <c r="J257" s="16" t="s">
        <v>384</v>
      </c>
      <c r="K257" s="29"/>
      <c r="L257" s="21">
        <v>3.5</v>
      </c>
      <c r="M257" s="39">
        <v>15</v>
      </c>
      <c r="N257" s="29">
        <v>350</v>
      </c>
      <c r="O257" s="19">
        <v>30.5</v>
      </c>
      <c r="P257" s="23">
        <v>23.80952380952381</v>
      </c>
      <c r="Q257" s="23">
        <v>1.3767507096020994</v>
      </c>
      <c r="S257" s="16" t="s">
        <v>258</v>
      </c>
    </row>
    <row r="258" spans="1:19">
      <c r="A258" s="34" t="s">
        <v>461</v>
      </c>
      <c r="B258" s="34" t="s">
        <v>462</v>
      </c>
      <c r="C258" s="38">
        <v>1996</v>
      </c>
      <c r="D258" s="25" t="s">
        <v>480</v>
      </c>
      <c r="E258" t="s">
        <v>169</v>
      </c>
      <c r="F258" s="16"/>
      <c r="G258" s="16"/>
      <c r="H258" s="20">
        <v>7</v>
      </c>
      <c r="I258" s="20" t="s">
        <v>383</v>
      </c>
      <c r="J258" s="16" t="s">
        <v>384</v>
      </c>
      <c r="K258" s="29" t="s">
        <v>438</v>
      </c>
      <c r="L258" s="21" t="s">
        <v>383</v>
      </c>
      <c r="M258" s="39">
        <v>15</v>
      </c>
      <c r="N258" s="20">
        <v>300</v>
      </c>
      <c r="O258" s="19">
        <v>29</v>
      </c>
      <c r="P258" s="23">
        <v>27.27272727272727</v>
      </c>
      <c r="Q258" s="23">
        <v>1.4357285695614372</v>
      </c>
      <c r="S258" s="34" t="s">
        <v>383</v>
      </c>
    </row>
    <row r="259" spans="1:19">
      <c r="A259" s="34" t="s">
        <v>461</v>
      </c>
      <c r="B259" s="34" t="s">
        <v>462</v>
      </c>
      <c r="C259" s="38">
        <v>1996</v>
      </c>
      <c r="D259" s="25" t="s">
        <v>480</v>
      </c>
      <c r="E259" t="s">
        <v>169</v>
      </c>
      <c r="F259" s="16"/>
      <c r="G259" s="16"/>
      <c r="H259" s="20">
        <v>7</v>
      </c>
      <c r="I259" s="20" t="s">
        <v>383</v>
      </c>
      <c r="J259" s="16" t="s">
        <v>384</v>
      </c>
      <c r="K259" s="29" t="s">
        <v>438</v>
      </c>
      <c r="L259" s="21" t="s">
        <v>383</v>
      </c>
      <c r="M259" s="39">
        <v>15</v>
      </c>
      <c r="N259" s="20">
        <v>400</v>
      </c>
      <c r="O259" s="19">
        <v>32</v>
      </c>
      <c r="P259" s="23">
        <v>17.647058823529413</v>
      </c>
      <c r="Q259" s="23">
        <v>1.2466723333413885</v>
      </c>
      <c r="S259" s="34" t="s">
        <v>383</v>
      </c>
    </row>
    <row r="260" spans="1:19">
      <c r="A260" s="34" t="s">
        <v>461</v>
      </c>
      <c r="B260" s="34" t="s">
        <v>462</v>
      </c>
      <c r="C260" s="38">
        <v>1996</v>
      </c>
      <c r="D260" s="25" t="s">
        <v>480</v>
      </c>
      <c r="E260" t="s">
        <v>169</v>
      </c>
      <c r="F260" s="16"/>
      <c r="G260" s="16"/>
      <c r="H260" s="20">
        <v>7</v>
      </c>
      <c r="I260" s="20" t="s">
        <v>383</v>
      </c>
      <c r="J260" s="16" t="s">
        <v>384</v>
      </c>
      <c r="K260" s="29" t="s">
        <v>438</v>
      </c>
      <c r="L260" s="21" t="s">
        <v>383</v>
      </c>
      <c r="M260" s="39">
        <v>15</v>
      </c>
      <c r="N260" s="20">
        <v>500</v>
      </c>
      <c r="O260" s="19">
        <v>35</v>
      </c>
      <c r="P260" s="23">
        <v>5.882352941176471</v>
      </c>
      <c r="Q260" s="23">
        <v>0.76955107862172611</v>
      </c>
      <c r="S260" s="34" t="s">
        <v>383</v>
      </c>
    </row>
    <row r="261" spans="1:19">
      <c r="A261" s="34" t="s">
        <v>461</v>
      </c>
      <c r="B261" s="34" t="s">
        <v>462</v>
      </c>
      <c r="C261" s="38">
        <v>1996</v>
      </c>
      <c r="D261" s="25" t="s">
        <v>480</v>
      </c>
      <c r="E261" t="s">
        <v>169</v>
      </c>
      <c r="F261" s="16"/>
      <c r="G261" s="16"/>
      <c r="H261" s="20">
        <v>7</v>
      </c>
      <c r="I261" s="20" t="s">
        <v>383</v>
      </c>
      <c r="J261" s="16" t="s">
        <v>384</v>
      </c>
      <c r="K261" s="29" t="s">
        <v>438</v>
      </c>
      <c r="L261" s="21" t="s">
        <v>383</v>
      </c>
      <c r="M261" s="39">
        <v>15</v>
      </c>
      <c r="N261" s="20">
        <v>600</v>
      </c>
      <c r="O261" s="19">
        <v>38</v>
      </c>
      <c r="P261" s="23">
        <v>3.6057692307692308</v>
      </c>
      <c r="Q261" s="23">
        <v>0.55699792842893847</v>
      </c>
      <c r="S261" s="34" t="s">
        <v>383</v>
      </c>
    </row>
    <row r="262" spans="1:19">
      <c r="A262" s="34" t="s">
        <v>461</v>
      </c>
      <c r="B262" s="34" t="s">
        <v>462</v>
      </c>
      <c r="C262" s="38">
        <v>1996</v>
      </c>
      <c r="D262" s="25" t="s">
        <v>480</v>
      </c>
      <c r="E262" t="s">
        <v>169</v>
      </c>
      <c r="F262" s="16"/>
      <c r="G262" s="16"/>
      <c r="H262" s="20">
        <v>7</v>
      </c>
      <c r="I262" s="20" t="s">
        <v>383</v>
      </c>
      <c r="J262" s="16" t="s">
        <v>384</v>
      </c>
      <c r="K262" s="29" t="s">
        <v>438</v>
      </c>
      <c r="L262" s="21" t="s">
        <v>383</v>
      </c>
      <c r="M262" s="39">
        <v>15</v>
      </c>
      <c r="N262" s="20">
        <v>700</v>
      </c>
      <c r="O262" s="19">
        <v>41</v>
      </c>
      <c r="P262" s="23">
        <v>2.7027027027027026</v>
      </c>
      <c r="Q262" s="23">
        <v>0.43179827593300502</v>
      </c>
      <c r="S262" s="34" t="s">
        <v>383</v>
      </c>
    </row>
    <row r="263" spans="1:19">
      <c r="A263" s="34" t="s">
        <v>461</v>
      </c>
      <c r="B263" s="34" t="s">
        <v>462</v>
      </c>
      <c r="C263" s="38">
        <v>1996</v>
      </c>
      <c r="D263" s="25" t="s">
        <v>480</v>
      </c>
      <c r="E263" t="s">
        <v>169</v>
      </c>
      <c r="F263" s="16"/>
      <c r="G263" s="16"/>
      <c r="H263" s="20">
        <v>7</v>
      </c>
      <c r="I263" s="20" t="s">
        <v>383</v>
      </c>
      <c r="J263" s="16" t="s">
        <v>384</v>
      </c>
      <c r="K263" s="29" t="s">
        <v>438</v>
      </c>
      <c r="L263" s="21" t="s">
        <v>383</v>
      </c>
      <c r="M263" s="39">
        <v>15</v>
      </c>
      <c r="N263" s="20">
        <v>500</v>
      </c>
      <c r="O263" s="19">
        <v>35</v>
      </c>
      <c r="P263" s="23">
        <v>5.9288537549407119</v>
      </c>
      <c r="Q263" s="23">
        <v>0.77297073787986337</v>
      </c>
      <c r="S263" s="34" t="s">
        <v>383</v>
      </c>
    </row>
    <row r="264" spans="1:19">
      <c r="A264" s="34" t="s">
        <v>461</v>
      </c>
      <c r="B264" s="34" t="s">
        <v>462</v>
      </c>
      <c r="C264" s="38">
        <v>1996</v>
      </c>
      <c r="D264" s="25" t="s">
        <v>480</v>
      </c>
      <c r="E264" t="s">
        <v>169</v>
      </c>
      <c r="F264" s="16"/>
      <c r="G264" s="16"/>
      <c r="H264" s="20">
        <v>7</v>
      </c>
      <c r="I264" s="20" t="s">
        <v>383</v>
      </c>
      <c r="J264" s="16" t="s">
        <v>384</v>
      </c>
      <c r="K264" s="29" t="s">
        <v>438</v>
      </c>
      <c r="L264" s="21" t="s">
        <v>383</v>
      </c>
      <c r="M264" s="39">
        <v>15</v>
      </c>
      <c r="N264" s="20">
        <v>600</v>
      </c>
      <c r="O264" s="19">
        <v>38</v>
      </c>
      <c r="P264" s="23">
        <v>3.3482142857142856</v>
      </c>
      <c r="Q264" s="23">
        <v>0.52481324505753724</v>
      </c>
      <c r="S264" s="34" t="s">
        <v>383</v>
      </c>
    </row>
    <row r="265" spans="1:19">
      <c r="A265" s="34" t="s">
        <v>461</v>
      </c>
      <c r="B265" s="34" t="s">
        <v>462</v>
      </c>
      <c r="C265" s="38">
        <v>1996</v>
      </c>
      <c r="D265" s="25" t="s">
        <v>480</v>
      </c>
      <c r="E265" t="s">
        <v>169</v>
      </c>
      <c r="F265" s="16"/>
      <c r="G265" s="16"/>
      <c r="H265" s="20">
        <v>7</v>
      </c>
      <c r="I265" s="20" t="s">
        <v>383</v>
      </c>
      <c r="J265" s="16" t="s">
        <v>384</v>
      </c>
      <c r="K265" s="29" t="s">
        <v>438</v>
      </c>
      <c r="L265" s="21" t="s">
        <v>383</v>
      </c>
      <c r="M265" s="39">
        <v>15</v>
      </c>
      <c r="N265" s="20">
        <v>700</v>
      </c>
      <c r="O265" s="19">
        <v>41</v>
      </c>
      <c r="P265" s="23">
        <v>2.6642984014209592</v>
      </c>
      <c r="Q265" s="23">
        <v>0.425582864204335</v>
      </c>
      <c r="S265" s="34" t="s">
        <v>383</v>
      </c>
    </row>
    <row r="266" spans="1:19">
      <c r="A266" s="34" t="s">
        <v>461</v>
      </c>
      <c r="B266" s="34" t="s">
        <v>462</v>
      </c>
      <c r="C266" s="38">
        <v>1996</v>
      </c>
      <c r="D266" s="25" t="s">
        <v>480</v>
      </c>
      <c r="E266" t="s">
        <v>169</v>
      </c>
      <c r="F266" s="16"/>
      <c r="G266" s="16"/>
      <c r="H266" s="20">
        <v>7</v>
      </c>
      <c r="I266" s="20" t="s">
        <v>383</v>
      </c>
      <c r="J266" s="16" t="s">
        <v>384</v>
      </c>
      <c r="K266" s="29" t="s">
        <v>434</v>
      </c>
      <c r="L266" s="21" t="s">
        <v>383</v>
      </c>
      <c r="M266" s="39">
        <v>15</v>
      </c>
      <c r="N266" s="20">
        <v>500</v>
      </c>
      <c r="O266" s="19">
        <v>35</v>
      </c>
      <c r="P266" s="23">
        <v>7.5376884422110555</v>
      </c>
      <c r="Q266" s="23">
        <v>0.87723818264597464</v>
      </c>
      <c r="S266" s="34" t="s">
        <v>383</v>
      </c>
    </row>
    <row r="267" spans="1:19">
      <c r="A267" s="34" t="s">
        <v>461</v>
      </c>
      <c r="B267" s="34" t="s">
        <v>462</v>
      </c>
      <c r="C267" s="38">
        <v>1996</v>
      </c>
      <c r="D267" s="25" t="s">
        <v>480</v>
      </c>
      <c r="E267" t="s">
        <v>169</v>
      </c>
      <c r="F267" s="16"/>
      <c r="G267" s="16"/>
      <c r="H267" s="20">
        <v>7</v>
      </c>
      <c r="I267" s="20" t="s">
        <v>383</v>
      </c>
      <c r="J267" s="16" t="s">
        <v>384</v>
      </c>
      <c r="K267" s="29" t="s">
        <v>434</v>
      </c>
      <c r="L267" s="21" t="s">
        <v>383</v>
      </c>
      <c r="M267" s="39">
        <v>15</v>
      </c>
      <c r="N267" s="20">
        <v>600</v>
      </c>
      <c r="O267" s="19">
        <v>38</v>
      </c>
      <c r="P267" s="23">
        <v>2.9013539651837523</v>
      </c>
      <c r="Q267" s="23">
        <v>0.46260071596173874</v>
      </c>
      <c r="S267" s="34" t="s">
        <v>383</v>
      </c>
    </row>
    <row r="268" spans="1:19">
      <c r="A268" s="34" t="s">
        <v>461</v>
      </c>
      <c r="B268" s="34" t="s">
        <v>462</v>
      </c>
      <c r="C268" s="38">
        <v>1996</v>
      </c>
      <c r="D268" s="25" t="s">
        <v>480</v>
      </c>
      <c r="E268" t="s">
        <v>169</v>
      </c>
      <c r="F268" s="16"/>
      <c r="G268" s="16"/>
      <c r="H268" s="20">
        <v>7</v>
      </c>
      <c r="I268" s="20" t="s">
        <v>383</v>
      </c>
      <c r="J268" s="16" t="s">
        <v>384</v>
      </c>
      <c r="K268" s="29" t="s">
        <v>434</v>
      </c>
      <c r="L268" s="21" t="s">
        <v>383</v>
      </c>
      <c r="M268" s="39">
        <v>15</v>
      </c>
      <c r="N268" s="20">
        <v>700</v>
      </c>
      <c r="O268" s="19">
        <v>41</v>
      </c>
      <c r="P268" s="23">
        <v>1.9710906701708277</v>
      </c>
      <c r="Q268" s="23">
        <v>0.29470660228510837</v>
      </c>
      <c r="S268" s="34" t="s">
        <v>383</v>
      </c>
    </row>
    <row r="269" spans="1:19">
      <c r="A269" s="34" t="s">
        <v>461</v>
      </c>
      <c r="B269" s="34" t="s">
        <v>462</v>
      </c>
      <c r="C269" s="38">
        <v>1996</v>
      </c>
      <c r="D269" s="25" t="s">
        <v>480</v>
      </c>
      <c r="E269" t="s">
        <v>169</v>
      </c>
      <c r="F269" s="16"/>
      <c r="G269" s="16"/>
      <c r="H269" s="20">
        <v>7</v>
      </c>
      <c r="I269" s="20" t="s">
        <v>383</v>
      </c>
      <c r="J269" s="16" t="s">
        <v>384</v>
      </c>
      <c r="K269" s="29" t="s">
        <v>148</v>
      </c>
      <c r="L269" s="21" t="s">
        <v>383</v>
      </c>
      <c r="M269" s="39">
        <v>15</v>
      </c>
      <c r="N269" s="20">
        <v>500</v>
      </c>
      <c r="O269" s="19">
        <v>35</v>
      </c>
      <c r="P269" s="23">
        <v>8.3798882681564244</v>
      </c>
      <c r="Q269" s="23">
        <v>0.92323822807578804</v>
      </c>
      <c r="S269" s="34" t="s">
        <v>383</v>
      </c>
    </row>
    <row r="270" spans="1:19">
      <c r="A270" s="34" t="s">
        <v>461</v>
      </c>
      <c r="B270" s="34" t="s">
        <v>462</v>
      </c>
      <c r="C270" s="38">
        <v>1996</v>
      </c>
      <c r="D270" s="25" t="s">
        <v>480</v>
      </c>
      <c r="E270" t="s">
        <v>169</v>
      </c>
      <c r="F270" s="16"/>
      <c r="G270" s="16"/>
      <c r="H270" s="20">
        <v>7</v>
      </c>
      <c r="I270" s="20" t="s">
        <v>383</v>
      </c>
      <c r="J270" s="16" t="s">
        <v>384</v>
      </c>
      <c r="K270" s="29" t="s">
        <v>148</v>
      </c>
      <c r="L270" s="21" t="s">
        <v>383</v>
      </c>
      <c r="M270" s="39">
        <v>15</v>
      </c>
      <c r="N270" s="20">
        <v>600</v>
      </c>
      <c r="O270" s="19">
        <v>38</v>
      </c>
      <c r="P270" s="23">
        <v>5.2264808362369335</v>
      </c>
      <c r="Q270" s="23">
        <v>0.71820936232168886</v>
      </c>
      <c r="S270" s="34" t="s">
        <v>383</v>
      </c>
    </row>
    <row r="271" spans="1:19">
      <c r="A271" s="34" t="s">
        <v>461</v>
      </c>
      <c r="B271" s="34" t="s">
        <v>462</v>
      </c>
      <c r="C271" s="38">
        <v>1996</v>
      </c>
      <c r="D271" s="25" t="s">
        <v>480</v>
      </c>
      <c r="E271" t="s">
        <v>169</v>
      </c>
      <c r="F271" s="16"/>
      <c r="G271" s="16"/>
      <c r="H271" s="20">
        <v>7</v>
      </c>
      <c r="I271" s="20" t="s">
        <v>383</v>
      </c>
      <c r="J271" s="16" t="s">
        <v>384</v>
      </c>
      <c r="K271" s="29" t="s">
        <v>148</v>
      </c>
      <c r="L271" s="21" t="s">
        <v>383</v>
      </c>
      <c r="M271" s="39">
        <v>15</v>
      </c>
      <c r="N271" s="20">
        <v>700</v>
      </c>
      <c r="O271" s="19">
        <v>41</v>
      </c>
      <c r="P271" s="23">
        <v>2.9585798816568047</v>
      </c>
      <c r="Q271" s="23">
        <v>0.47108329972234525</v>
      </c>
      <c r="S271" s="34" t="s">
        <v>383</v>
      </c>
    </row>
    <row r="272" spans="1:19">
      <c r="A272" s="34" t="s">
        <v>461</v>
      </c>
      <c r="B272" s="34" t="s">
        <v>462</v>
      </c>
      <c r="C272" s="38">
        <v>1996</v>
      </c>
      <c r="D272" s="25" t="s">
        <v>480</v>
      </c>
      <c r="E272" t="s">
        <v>169</v>
      </c>
      <c r="F272" s="16"/>
      <c r="G272" s="16"/>
      <c r="H272" s="20">
        <v>7</v>
      </c>
      <c r="I272" s="20" t="s">
        <v>383</v>
      </c>
      <c r="J272" s="16" t="s">
        <v>384</v>
      </c>
      <c r="K272" s="29" t="s">
        <v>491</v>
      </c>
      <c r="L272" s="21" t="s">
        <v>383</v>
      </c>
      <c r="M272" s="39">
        <v>15</v>
      </c>
      <c r="N272" s="20">
        <v>500</v>
      </c>
      <c r="O272" s="19">
        <v>35</v>
      </c>
      <c r="P272" s="23">
        <v>3.5714285714285712</v>
      </c>
      <c r="Q272" s="23">
        <v>0.55284196865778079</v>
      </c>
      <c r="S272" s="34" t="s">
        <v>383</v>
      </c>
    </row>
    <row r="273" spans="1:19">
      <c r="A273" s="34" t="s">
        <v>461</v>
      </c>
      <c r="B273" s="34" t="s">
        <v>462</v>
      </c>
      <c r="C273" s="38">
        <v>1996</v>
      </c>
      <c r="D273" s="25" t="s">
        <v>480</v>
      </c>
      <c r="E273" t="s">
        <v>169</v>
      </c>
      <c r="F273" s="16"/>
      <c r="G273" s="16"/>
      <c r="H273" s="20">
        <v>7</v>
      </c>
      <c r="I273" s="20" t="s">
        <v>383</v>
      </c>
      <c r="J273" s="16" t="s">
        <v>384</v>
      </c>
      <c r="K273" s="29" t="s">
        <v>491</v>
      </c>
      <c r="L273" s="21" t="s">
        <v>383</v>
      </c>
      <c r="M273" s="39">
        <v>15</v>
      </c>
      <c r="N273" s="20">
        <v>600</v>
      </c>
      <c r="O273" s="19">
        <v>38</v>
      </c>
      <c r="P273" s="23">
        <v>2.1306818181818183</v>
      </c>
      <c r="Q273" s="23">
        <v>0.32851859991356908</v>
      </c>
      <c r="S273" s="34" t="s">
        <v>383</v>
      </c>
    </row>
    <row r="274" spans="1:19">
      <c r="A274" s="34" t="s">
        <v>461</v>
      </c>
      <c r="B274" s="34" t="s">
        <v>462</v>
      </c>
      <c r="C274" s="38">
        <v>1996</v>
      </c>
      <c r="D274" s="25" t="s">
        <v>480</v>
      </c>
      <c r="E274" t="s">
        <v>169</v>
      </c>
      <c r="F274" s="16"/>
      <c r="G274" s="16"/>
      <c r="H274" s="20">
        <v>7</v>
      </c>
      <c r="I274" s="20" t="s">
        <v>383</v>
      </c>
      <c r="J274" s="16" t="s">
        <v>384</v>
      </c>
      <c r="K274" s="29" t="s">
        <v>492</v>
      </c>
      <c r="L274" s="21" t="s">
        <v>383</v>
      </c>
      <c r="M274" s="39">
        <v>15</v>
      </c>
      <c r="N274" s="20">
        <v>500</v>
      </c>
      <c r="O274" s="19">
        <v>35</v>
      </c>
      <c r="P274" s="23">
        <v>3.2119914346895078</v>
      </c>
      <c r="Q274" s="23">
        <v>0.50677437848956908</v>
      </c>
      <c r="S274" s="34" t="s">
        <v>383</v>
      </c>
    </row>
    <row r="275" spans="1:19">
      <c r="A275" s="34" t="s">
        <v>461</v>
      </c>
      <c r="B275" s="34" t="s">
        <v>462</v>
      </c>
      <c r="C275" s="38">
        <v>1996</v>
      </c>
      <c r="D275" s="25" t="s">
        <v>480</v>
      </c>
      <c r="E275" t="s">
        <v>169</v>
      </c>
      <c r="F275" s="16"/>
      <c r="G275" s="16"/>
      <c r="H275" s="20">
        <v>7</v>
      </c>
      <c r="I275" s="20" t="s">
        <v>383</v>
      </c>
      <c r="J275" s="16" t="s">
        <v>384</v>
      </c>
      <c r="K275" s="29" t="s">
        <v>492</v>
      </c>
      <c r="L275" s="21" t="s">
        <v>383</v>
      </c>
      <c r="M275" s="39">
        <v>15</v>
      </c>
      <c r="N275" s="20">
        <v>600</v>
      </c>
      <c r="O275" s="19">
        <v>38</v>
      </c>
      <c r="P275" s="23">
        <v>2.1126760563380285</v>
      </c>
      <c r="Q275" s="23">
        <v>0.324832910336606</v>
      </c>
      <c r="S275" s="34" t="s">
        <v>383</v>
      </c>
    </row>
    <row r="276" spans="1:19">
      <c r="A276" s="34" t="s">
        <v>461</v>
      </c>
      <c r="B276" s="34" t="s">
        <v>462</v>
      </c>
      <c r="C276" s="38">
        <v>1996</v>
      </c>
      <c r="D276" s="25" t="s">
        <v>480</v>
      </c>
      <c r="E276" t="s">
        <v>169</v>
      </c>
      <c r="F276" s="16"/>
      <c r="G276" s="16"/>
      <c r="H276" s="20">
        <v>7</v>
      </c>
      <c r="I276" s="20" t="s">
        <v>383</v>
      </c>
      <c r="J276" s="16" t="s">
        <v>384</v>
      </c>
      <c r="K276" s="29" t="s">
        <v>493</v>
      </c>
      <c r="L276" s="21" t="s">
        <v>383</v>
      </c>
      <c r="M276" s="39">
        <v>15</v>
      </c>
      <c r="N276" s="20">
        <v>500</v>
      </c>
      <c r="O276" s="19">
        <v>35</v>
      </c>
      <c r="P276" s="23">
        <v>4.213483146067416</v>
      </c>
      <c r="Q276" s="23">
        <v>0.62464126108280604</v>
      </c>
      <c r="S276" s="34" t="s">
        <v>383</v>
      </c>
    </row>
    <row r="277" spans="1:19">
      <c r="A277" s="34" t="s">
        <v>461</v>
      </c>
      <c r="B277" s="34" t="s">
        <v>462</v>
      </c>
      <c r="C277" s="38">
        <v>1996</v>
      </c>
      <c r="D277" s="25" t="s">
        <v>480</v>
      </c>
      <c r="E277" t="s">
        <v>169</v>
      </c>
      <c r="F277" s="16"/>
      <c r="G277" s="16"/>
      <c r="H277" s="20">
        <v>7</v>
      </c>
      <c r="I277" s="20" t="s">
        <v>383</v>
      </c>
      <c r="J277" s="16" t="s">
        <v>384</v>
      </c>
      <c r="K277" s="29" t="s">
        <v>493</v>
      </c>
      <c r="L277" s="21" t="s">
        <v>383</v>
      </c>
      <c r="M277" s="39">
        <v>15</v>
      </c>
      <c r="N277" s="20">
        <v>600</v>
      </c>
      <c r="O277" s="19">
        <v>38</v>
      </c>
      <c r="P277" s="23">
        <v>2.3734177215189871</v>
      </c>
      <c r="Q277" s="23">
        <v>0.37537418077329621</v>
      </c>
      <c r="S277" s="34" t="s">
        <v>383</v>
      </c>
    </row>
    <row r="278" spans="1:19">
      <c r="A278" s="34" t="s">
        <v>461</v>
      </c>
      <c r="B278" s="34" t="s">
        <v>462</v>
      </c>
      <c r="C278" s="38">
        <v>1996</v>
      </c>
      <c r="D278" s="25" t="s">
        <v>480</v>
      </c>
      <c r="E278" t="s">
        <v>169</v>
      </c>
      <c r="F278" s="16"/>
      <c r="G278" s="16"/>
      <c r="H278" s="20">
        <v>7</v>
      </c>
      <c r="I278" s="20" t="s">
        <v>383</v>
      </c>
      <c r="J278" s="16" t="s">
        <v>384</v>
      </c>
      <c r="K278" s="29" t="s">
        <v>493</v>
      </c>
      <c r="L278" s="21" t="s">
        <v>383</v>
      </c>
      <c r="M278" s="39">
        <v>15</v>
      </c>
      <c r="N278" s="20">
        <v>700</v>
      </c>
      <c r="O278" s="19">
        <v>41</v>
      </c>
      <c r="P278" s="23">
        <v>1.8915510718789408</v>
      </c>
      <c r="Q278" s="23">
        <v>0.27681807173807743</v>
      </c>
      <c r="S278" s="34" t="s">
        <v>383</v>
      </c>
    </row>
    <row r="279" spans="1:19">
      <c r="A279" s="34" t="s">
        <v>461</v>
      </c>
      <c r="B279" s="34" t="s">
        <v>462</v>
      </c>
      <c r="C279" s="38">
        <v>1996</v>
      </c>
      <c r="D279" s="16" t="s">
        <v>419</v>
      </c>
      <c r="E279" t="s">
        <v>169</v>
      </c>
      <c r="F279" s="16"/>
      <c r="G279" s="16"/>
      <c r="H279" s="20" t="s">
        <v>383</v>
      </c>
      <c r="I279" s="20" t="s">
        <v>383</v>
      </c>
      <c r="J279" s="16" t="s">
        <v>384</v>
      </c>
      <c r="K279" s="29" t="s">
        <v>438</v>
      </c>
      <c r="L279" s="21" t="s">
        <v>383</v>
      </c>
      <c r="M279" s="39">
        <v>30</v>
      </c>
      <c r="N279" s="20">
        <v>700</v>
      </c>
      <c r="O279" s="19">
        <v>41</v>
      </c>
      <c r="P279" s="23">
        <v>22.72</v>
      </c>
      <c r="Q279" s="23">
        <v>1.3564083270389813</v>
      </c>
      <c r="S279" s="34" t="s">
        <v>383</v>
      </c>
    </row>
    <row r="280" spans="1:19">
      <c r="A280" s="34" t="s">
        <v>461</v>
      </c>
      <c r="B280" s="34" t="s">
        <v>462</v>
      </c>
      <c r="C280" s="38">
        <v>1996</v>
      </c>
      <c r="D280" s="16" t="s">
        <v>419</v>
      </c>
      <c r="E280" t="s">
        <v>169</v>
      </c>
      <c r="F280" s="16"/>
      <c r="G280" s="16"/>
      <c r="H280" s="20" t="s">
        <v>383</v>
      </c>
      <c r="I280" s="20" t="s">
        <v>383</v>
      </c>
      <c r="J280" s="16" t="s">
        <v>384</v>
      </c>
      <c r="K280" s="29" t="s">
        <v>438</v>
      </c>
      <c r="L280" s="21" t="s">
        <v>383</v>
      </c>
      <c r="M280" s="39">
        <v>15</v>
      </c>
      <c r="N280" s="20">
        <v>600</v>
      </c>
      <c r="O280" s="19">
        <v>38</v>
      </c>
      <c r="P280" s="23">
        <v>30</v>
      </c>
      <c r="Q280" s="23">
        <v>1.4771212547196624</v>
      </c>
      <c r="S280" s="34" t="s">
        <v>383</v>
      </c>
    </row>
    <row r="281" spans="1:19">
      <c r="A281" s="34" t="s">
        <v>461</v>
      </c>
      <c r="B281" s="34" t="s">
        <v>462</v>
      </c>
      <c r="C281" s="38">
        <v>1996</v>
      </c>
      <c r="D281" s="16" t="s">
        <v>419</v>
      </c>
      <c r="E281" t="s">
        <v>169</v>
      </c>
      <c r="F281" s="16"/>
      <c r="G281" s="16"/>
      <c r="H281" s="20" t="s">
        <v>383</v>
      </c>
      <c r="I281" s="20" t="s">
        <v>383</v>
      </c>
      <c r="J281" s="16" t="s">
        <v>384</v>
      </c>
      <c r="K281" s="29" t="s">
        <v>438</v>
      </c>
      <c r="L281" s="21" t="s">
        <v>383</v>
      </c>
      <c r="M281" s="39">
        <v>15</v>
      </c>
      <c r="N281" s="20">
        <v>200</v>
      </c>
      <c r="O281" s="19">
        <v>26</v>
      </c>
      <c r="P281" s="23">
        <v>21.126760563380284</v>
      </c>
      <c r="Q281" s="23">
        <v>1.3248329103366061</v>
      </c>
      <c r="S281" s="34" t="s">
        <v>383</v>
      </c>
    </row>
    <row r="282" spans="1:19">
      <c r="A282" s="34" t="s">
        <v>461</v>
      </c>
      <c r="B282" s="34" t="s">
        <v>462</v>
      </c>
      <c r="C282" s="38">
        <v>1996</v>
      </c>
      <c r="D282" s="16" t="s">
        <v>419</v>
      </c>
      <c r="E282" t="s">
        <v>169</v>
      </c>
      <c r="F282" s="16"/>
      <c r="G282" s="16"/>
      <c r="H282" s="20" t="s">
        <v>383</v>
      </c>
      <c r="I282" s="20" t="s">
        <v>383</v>
      </c>
      <c r="J282" s="16" t="s">
        <v>384</v>
      </c>
      <c r="K282" s="29" t="s">
        <v>438</v>
      </c>
      <c r="L282" s="21" t="s">
        <v>383</v>
      </c>
      <c r="M282" s="39">
        <v>15</v>
      </c>
      <c r="N282" s="20">
        <v>300</v>
      </c>
      <c r="O282" s="19">
        <v>29</v>
      </c>
      <c r="P282" s="23">
        <v>27.777777777777775</v>
      </c>
      <c r="Q282" s="23">
        <v>1.4436974992327127</v>
      </c>
      <c r="S282" s="34" t="s">
        <v>383</v>
      </c>
    </row>
    <row r="283" spans="1:19">
      <c r="A283" s="34" t="s">
        <v>461</v>
      </c>
      <c r="B283" s="34" t="s">
        <v>462</v>
      </c>
      <c r="C283" s="38">
        <v>1996</v>
      </c>
      <c r="D283" s="16" t="s">
        <v>419</v>
      </c>
      <c r="E283" t="s">
        <v>169</v>
      </c>
      <c r="F283" s="16"/>
      <c r="G283" s="16"/>
      <c r="H283" s="20" t="s">
        <v>383</v>
      </c>
      <c r="I283" s="20" t="s">
        <v>383</v>
      </c>
      <c r="J283" s="16" t="s">
        <v>384</v>
      </c>
      <c r="K283" s="29" t="s">
        <v>438</v>
      </c>
      <c r="L283" s="21" t="s">
        <v>383</v>
      </c>
      <c r="M283" s="39">
        <v>15</v>
      </c>
      <c r="N283" s="20">
        <v>400</v>
      </c>
      <c r="O283" s="19">
        <v>32</v>
      </c>
      <c r="P283" s="23">
        <v>12.711864406779661</v>
      </c>
      <c r="Q283" s="23">
        <v>1.1042092517495559</v>
      </c>
      <c r="S283" s="34" t="s">
        <v>383</v>
      </c>
    </row>
    <row r="284" spans="1:19">
      <c r="A284" s="34" t="s">
        <v>461</v>
      </c>
      <c r="B284" s="34" t="s">
        <v>462</v>
      </c>
      <c r="C284" s="38">
        <v>1996</v>
      </c>
      <c r="D284" s="16" t="s">
        <v>419</v>
      </c>
      <c r="E284" t="s">
        <v>169</v>
      </c>
      <c r="F284" s="16"/>
      <c r="G284" s="16"/>
      <c r="H284" s="20" t="s">
        <v>383</v>
      </c>
      <c r="I284" s="20" t="s">
        <v>383</v>
      </c>
      <c r="J284" s="16" t="s">
        <v>384</v>
      </c>
      <c r="K284" s="29" t="s">
        <v>438</v>
      </c>
      <c r="L284" s="21" t="s">
        <v>383</v>
      </c>
      <c r="M284" s="39">
        <v>15</v>
      </c>
      <c r="N284" s="20">
        <v>500</v>
      </c>
      <c r="O284" s="19">
        <v>35</v>
      </c>
      <c r="P284" s="23">
        <v>6.607929515418502</v>
      </c>
      <c r="Q284" s="23">
        <v>0.8200654018625585</v>
      </c>
      <c r="S284" s="34" t="s">
        <v>383</v>
      </c>
    </row>
    <row r="285" spans="1:19">
      <c r="A285" s="34" t="s">
        <v>461</v>
      </c>
      <c r="B285" s="34" t="s">
        <v>462</v>
      </c>
      <c r="C285" s="38">
        <v>1996</v>
      </c>
      <c r="D285" s="16" t="s">
        <v>419</v>
      </c>
      <c r="E285" t="s">
        <v>169</v>
      </c>
      <c r="F285" s="16"/>
      <c r="G285" s="16"/>
      <c r="H285" s="20" t="s">
        <v>383</v>
      </c>
      <c r="I285" s="20" t="s">
        <v>383</v>
      </c>
      <c r="J285" s="16" t="s">
        <v>384</v>
      </c>
      <c r="K285" s="29" t="s">
        <v>438</v>
      </c>
      <c r="L285" s="21" t="s">
        <v>383</v>
      </c>
      <c r="M285" s="39">
        <v>15</v>
      </c>
      <c r="N285" s="20">
        <v>600</v>
      </c>
      <c r="O285" s="19">
        <v>38</v>
      </c>
      <c r="P285" s="23">
        <v>2.5</v>
      </c>
      <c r="Q285" s="23">
        <v>0.3979400086720376</v>
      </c>
      <c r="S285" s="34" t="s">
        <v>383</v>
      </c>
    </row>
    <row r="286" spans="1:19">
      <c r="A286" s="34" t="s">
        <v>461</v>
      </c>
      <c r="B286" s="34" t="s">
        <v>462</v>
      </c>
      <c r="C286" s="38">
        <v>1996</v>
      </c>
      <c r="D286" s="16" t="s">
        <v>419</v>
      </c>
      <c r="E286" t="s">
        <v>169</v>
      </c>
      <c r="F286" s="16"/>
      <c r="G286" s="16"/>
      <c r="H286" s="20" t="s">
        <v>383</v>
      </c>
      <c r="I286" s="20" t="s">
        <v>383</v>
      </c>
      <c r="J286" s="16" t="s">
        <v>384</v>
      </c>
      <c r="K286" s="29" t="s">
        <v>438</v>
      </c>
      <c r="L286" s="21" t="s">
        <v>383</v>
      </c>
      <c r="M286" s="39">
        <v>15</v>
      </c>
      <c r="N286" s="20">
        <v>600</v>
      </c>
      <c r="O286" s="19">
        <v>28</v>
      </c>
      <c r="P286" s="23">
        <v>21.739130434782609</v>
      </c>
      <c r="Q286" s="23">
        <v>1.3372421683184259</v>
      </c>
      <c r="S286" s="34" t="s">
        <v>383</v>
      </c>
    </row>
    <row r="287" spans="1:19">
      <c r="A287" s="34" t="s">
        <v>461</v>
      </c>
      <c r="B287" s="34" t="s">
        <v>462</v>
      </c>
      <c r="C287" s="38">
        <v>1996</v>
      </c>
      <c r="D287" s="16" t="s">
        <v>419</v>
      </c>
      <c r="E287" t="s">
        <v>169</v>
      </c>
      <c r="F287" s="16"/>
      <c r="G287" s="16"/>
      <c r="H287" s="20" t="s">
        <v>383</v>
      </c>
      <c r="I287" s="20" t="s">
        <v>383</v>
      </c>
      <c r="J287" s="16" t="s">
        <v>384</v>
      </c>
      <c r="K287" s="29" t="s">
        <v>438</v>
      </c>
      <c r="L287" s="21" t="s">
        <v>383</v>
      </c>
      <c r="M287" s="39">
        <v>15</v>
      </c>
      <c r="N287" s="20">
        <v>700</v>
      </c>
      <c r="O287" s="19">
        <v>31</v>
      </c>
      <c r="P287" s="23">
        <v>10.563380281690142</v>
      </c>
      <c r="Q287" s="23">
        <v>1.0238029146726249</v>
      </c>
      <c r="S287" s="34" t="s">
        <v>383</v>
      </c>
    </row>
    <row r="288" spans="1:19">
      <c r="A288" s="34" t="s">
        <v>461</v>
      </c>
      <c r="B288" s="34" t="s">
        <v>462</v>
      </c>
      <c r="C288" s="38">
        <v>1996</v>
      </c>
      <c r="D288" s="16" t="s">
        <v>419</v>
      </c>
      <c r="E288" t="s">
        <v>169</v>
      </c>
      <c r="F288" s="16"/>
      <c r="G288" s="16"/>
      <c r="H288" s="20" t="s">
        <v>383</v>
      </c>
      <c r="I288" s="20" t="s">
        <v>383</v>
      </c>
      <c r="J288" s="16" t="s">
        <v>384</v>
      </c>
      <c r="K288" s="29" t="s">
        <v>438</v>
      </c>
      <c r="L288" s="21" t="s">
        <v>383</v>
      </c>
      <c r="M288" s="39">
        <v>15</v>
      </c>
      <c r="N288" s="20">
        <v>600</v>
      </c>
      <c r="O288" s="19">
        <v>38</v>
      </c>
      <c r="P288" s="23">
        <v>22.058823529411764</v>
      </c>
      <c r="Q288" s="23">
        <v>1.343582346349445</v>
      </c>
      <c r="S288" s="34" t="s">
        <v>383</v>
      </c>
    </row>
    <row r="289" spans="1:19">
      <c r="A289" s="34" t="s">
        <v>461</v>
      </c>
      <c r="B289" s="34" t="s">
        <v>462</v>
      </c>
      <c r="C289" s="38">
        <v>1996</v>
      </c>
      <c r="D289" s="16" t="s">
        <v>419</v>
      </c>
      <c r="E289" t="s">
        <v>169</v>
      </c>
      <c r="F289" s="16"/>
      <c r="G289" s="16"/>
      <c r="H289" s="20" t="s">
        <v>383</v>
      </c>
      <c r="I289" s="20" t="s">
        <v>383</v>
      </c>
      <c r="J289" s="16" t="s">
        <v>384</v>
      </c>
      <c r="K289" s="29" t="s">
        <v>438</v>
      </c>
      <c r="L289" s="21" t="s">
        <v>383</v>
      </c>
      <c r="M289" s="39">
        <v>15</v>
      </c>
      <c r="N289" s="20">
        <v>700</v>
      </c>
      <c r="O289" s="19">
        <v>41</v>
      </c>
      <c r="P289" s="23">
        <v>10.48951048951049</v>
      </c>
      <c r="Q289" s="23">
        <v>1.0207552215906195</v>
      </c>
      <c r="S289" s="34" t="s">
        <v>383</v>
      </c>
    </row>
    <row r="290" spans="1:19">
      <c r="A290" s="34" t="s">
        <v>461</v>
      </c>
      <c r="B290" s="34" t="s">
        <v>462</v>
      </c>
      <c r="C290" s="20">
        <v>1996</v>
      </c>
      <c r="D290" s="25" t="s">
        <v>480</v>
      </c>
      <c r="E290" t="s">
        <v>169</v>
      </c>
      <c r="F290" s="16"/>
      <c r="G290" s="16"/>
      <c r="H290" s="20">
        <v>7</v>
      </c>
      <c r="I290" s="20" t="s">
        <v>383</v>
      </c>
      <c r="J290" s="16" t="s">
        <v>384</v>
      </c>
      <c r="K290" s="20"/>
      <c r="L290" s="21" t="s">
        <v>383</v>
      </c>
      <c r="M290" s="39">
        <v>15</v>
      </c>
      <c r="N290" s="18">
        <v>300</v>
      </c>
      <c r="O290" s="19">
        <v>29</v>
      </c>
      <c r="P290" s="23">
        <v>27.27272727272727</v>
      </c>
      <c r="Q290" s="23">
        <v>1.4357285695614372</v>
      </c>
      <c r="S290" s="34" t="s">
        <v>383</v>
      </c>
    </row>
    <row r="291" spans="1:19">
      <c r="A291" s="34" t="s">
        <v>461</v>
      </c>
      <c r="B291" s="34" t="s">
        <v>462</v>
      </c>
      <c r="C291" s="20">
        <v>1996</v>
      </c>
      <c r="D291" s="25" t="s">
        <v>480</v>
      </c>
      <c r="E291" t="s">
        <v>169</v>
      </c>
      <c r="F291" s="16"/>
      <c r="G291" s="16"/>
      <c r="H291" s="20">
        <v>7</v>
      </c>
      <c r="I291" s="20" t="s">
        <v>383</v>
      </c>
      <c r="J291" s="16" t="s">
        <v>384</v>
      </c>
      <c r="K291" s="20"/>
      <c r="L291" s="21" t="s">
        <v>383</v>
      </c>
      <c r="M291" s="39">
        <v>15</v>
      </c>
      <c r="N291" s="18">
        <v>400</v>
      </c>
      <c r="O291" s="19">
        <v>32</v>
      </c>
      <c r="P291" s="23">
        <v>17.647058823529413</v>
      </c>
      <c r="Q291" s="23">
        <v>1.2466723333413885</v>
      </c>
      <c r="S291" s="34" t="s">
        <v>383</v>
      </c>
    </row>
    <row r="292" spans="1:19">
      <c r="A292" s="34" t="s">
        <v>461</v>
      </c>
      <c r="B292" s="34" t="s">
        <v>462</v>
      </c>
      <c r="C292" s="20">
        <v>1996</v>
      </c>
      <c r="D292" s="25" t="s">
        <v>480</v>
      </c>
      <c r="E292" t="s">
        <v>169</v>
      </c>
      <c r="F292" s="16"/>
      <c r="G292" s="16"/>
      <c r="H292" s="20">
        <v>7</v>
      </c>
      <c r="I292" s="20" t="s">
        <v>383</v>
      </c>
      <c r="J292" s="16" t="s">
        <v>384</v>
      </c>
      <c r="K292" s="20"/>
      <c r="L292" s="21" t="s">
        <v>383</v>
      </c>
      <c r="M292" s="39">
        <v>15</v>
      </c>
      <c r="N292" s="18">
        <v>500</v>
      </c>
      <c r="O292" s="19">
        <v>35</v>
      </c>
      <c r="P292" s="23">
        <v>5.882352941176471</v>
      </c>
      <c r="Q292" s="23">
        <v>0.76955107862172611</v>
      </c>
      <c r="S292" s="34" t="s">
        <v>383</v>
      </c>
    </row>
    <row r="293" spans="1:19">
      <c r="A293" s="34" t="s">
        <v>461</v>
      </c>
      <c r="B293" s="34" t="s">
        <v>462</v>
      </c>
      <c r="C293" s="20">
        <v>1996</v>
      </c>
      <c r="D293" s="25" t="s">
        <v>480</v>
      </c>
      <c r="E293" t="s">
        <v>169</v>
      </c>
      <c r="F293" s="16"/>
      <c r="G293" s="16"/>
      <c r="H293" s="20">
        <v>7</v>
      </c>
      <c r="I293" s="20" t="s">
        <v>383</v>
      </c>
      <c r="J293" s="16" t="s">
        <v>384</v>
      </c>
      <c r="K293" s="20"/>
      <c r="L293" s="21" t="s">
        <v>383</v>
      </c>
      <c r="M293" s="39">
        <v>15</v>
      </c>
      <c r="N293" s="18">
        <v>600</v>
      </c>
      <c r="O293" s="19">
        <v>38</v>
      </c>
      <c r="P293" s="23">
        <v>3.6057692307692308</v>
      </c>
      <c r="Q293" s="23">
        <v>0.55699792842893847</v>
      </c>
      <c r="S293" s="34" t="s">
        <v>383</v>
      </c>
    </row>
    <row r="294" spans="1:19">
      <c r="A294" s="34" t="s">
        <v>461</v>
      </c>
      <c r="B294" s="34" t="s">
        <v>462</v>
      </c>
      <c r="C294" s="20">
        <v>1996</v>
      </c>
      <c r="D294" s="25" t="s">
        <v>480</v>
      </c>
      <c r="E294" t="s">
        <v>169</v>
      </c>
      <c r="F294" s="16"/>
      <c r="G294" s="16"/>
      <c r="H294" s="20">
        <v>7</v>
      </c>
      <c r="I294" s="20" t="s">
        <v>383</v>
      </c>
      <c r="J294" s="16" t="s">
        <v>384</v>
      </c>
      <c r="K294" s="20"/>
      <c r="L294" s="21" t="s">
        <v>383</v>
      </c>
      <c r="M294" s="39">
        <v>15</v>
      </c>
      <c r="N294" s="18">
        <v>700</v>
      </c>
      <c r="O294" s="19">
        <v>41</v>
      </c>
      <c r="P294" s="23">
        <v>2.7027027027027026</v>
      </c>
      <c r="Q294" s="23">
        <v>0.43179827593300502</v>
      </c>
      <c r="S294" s="34" t="s">
        <v>383</v>
      </c>
    </row>
    <row r="295" spans="1:19">
      <c r="A295" s="34" t="s">
        <v>461</v>
      </c>
      <c r="B295" s="34" t="s">
        <v>462</v>
      </c>
      <c r="C295" s="20">
        <v>1996</v>
      </c>
      <c r="D295" s="25" t="s">
        <v>480</v>
      </c>
      <c r="E295" t="s">
        <v>169</v>
      </c>
      <c r="F295" s="16"/>
      <c r="G295" s="16"/>
      <c r="H295" s="20">
        <v>7</v>
      </c>
      <c r="I295" s="20" t="s">
        <v>383</v>
      </c>
      <c r="J295" s="16" t="s">
        <v>384</v>
      </c>
      <c r="K295" s="20"/>
      <c r="L295" s="21" t="s">
        <v>383</v>
      </c>
      <c r="M295" s="39">
        <v>15</v>
      </c>
      <c r="N295" s="18">
        <v>500</v>
      </c>
      <c r="O295" s="19">
        <v>35</v>
      </c>
      <c r="P295" s="23">
        <v>5.9288537549407119</v>
      </c>
      <c r="Q295" s="23">
        <v>0.77297073787986337</v>
      </c>
      <c r="S295" s="34" t="s">
        <v>383</v>
      </c>
    </row>
    <row r="296" spans="1:19">
      <c r="A296" s="34" t="s">
        <v>461</v>
      </c>
      <c r="B296" s="34" t="s">
        <v>462</v>
      </c>
      <c r="C296" s="20">
        <v>1996</v>
      </c>
      <c r="D296" s="25" t="s">
        <v>480</v>
      </c>
      <c r="E296" t="s">
        <v>169</v>
      </c>
      <c r="F296" s="16"/>
      <c r="G296" s="16"/>
      <c r="H296" s="20">
        <v>7</v>
      </c>
      <c r="I296" s="20" t="s">
        <v>383</v>
      </c>
      <c r="J296" s="16" t="s">
        <v>384</v>
      </c>
      <c r="K296" s="20"/>
      <c r="L296" s="21" t="s">
        <v>383</v>
      </c>
      <c r="M296" s="39">
        <v>15</v>
      </c>
      <c r="N296" s="18">
        <v>600</v>
      </c>
      <c r="O296" s="19">
        <v>38</v>
      </c>
      <c r="P296" s="23">
        <v>3.3482142857142856</v>
      </c>
      <c r="Q296" s="23">
        <v>0.52481324505753724</v>
      </c>
      <c r="S296" s="34" t="s">
        <v>383</v>
      </c>
    </row>
    <row r="297" spans="1:19">
      <c r="A297" s="34" t="s">
        <v>461</v>
      </c>
      <c r="B297" s="34" t="s">
        <v>462</v>
      </c>
      <c r="C297" s="20">
        <v>1996</v>
      </c>
      <c r="D297" s="25" t="s">
        <v>480</v>
      </c>
      <c r="E297" t="s">
        <v>169</v>
      </c>
      <c r="F297" s="16"/>
      <c r="G297" s="16"/>
      <c r="H297" s="20">
        <v>7</v>
      </c>
      <c r="I297" s="20" t="s">
        <v>383</v>
      </c>
      <c r="J297" s="16" t="s">
        <v>384</v>
      </c>
      <c r="K297" s="20"/>
      <c r="L297" s="21" t="s">
        <v>383</v>
      </c>
      <c r="M297" s="39">
        <v>15</v>
      </c>
      <c r="N297" s="18">
        <v>700</v>
      </c>
      <c r="O297" s="19">
        <v>41</v>
      </c>
      <c r="P297" s="23">
        <v>2.6642984014209592</v>
      </c>
      <c r="Q297" s="23">
        <v>0.425582864204335</v>
      </c>
      <c r="S297" s="34" t="s">
        <v>383</v>
      </c>
    </row>
    <row r="298" spans="1:19">
      <c r="A298" s="34" t="s">
        <v>461</v>
      </c>
      <c r="B298" s="34" t="s">
        <v>462</v>
      </c>
      <c r="C298" s="20">
        <v>1996</v>
      </c>
      <c r="D298" s="25" t="s">
        <v>480</v>
      </c>
      <c r="E298" t="s">
        <v>169</v>
      </c>
      <c r="F298" s="16"/>
      <c r="G298" s="16"/>
      <c r="H298" s="20">
        <v>7</v>
      </c>
      <c r="I298" s="20" t="s">
        <v>383</v>
      </c>
      <c r="J298" s="16" t="s">
        <v>384</v>
      </c>
      <c r="K298" s="20"/>
      <c r="L298" s="21" t="s">
        <v>383</v>
      </c>
      <c r="M298" s="39">
        <v>15</v>
      </c>
      <c r="N298" s="18">
        <v>500</v>
      </c>
      <c r="O298" s="19">
        <v>35</v>
      </c>
      <c r="P298" s="23">
        <v>7.5376884422110555</v>
      </c>
      <c r="Q298" s="23">
        <v>0.87723818264597464</v>
      </c>
      <c r="S298" s="34" t="s">
        <v>383</v>
      </c>
    </row>
    <row r="299" spans="1:19">
      <c r="A299" s="34" t="s">
        <v>461</v>
      </c>
      <c r="B299" s="34" t="s">
        <v>462</v>
      </c>
      <c r="C299" s="20">
        <v>1996</v>
      </c>
      <c r="D299" s="25" t="s">
        <v>480</v>
      </c>
      <c r="E299" t="s">
        <v>169</v>
      </c>
      <c r="F299" s="16"/>
      <c r="G299" s="16"/>
      <c r="H299" s="20">
        <v>7</v>
      </c>
      <c r="I299" s="20" t="s">
        <v>383</v>
      </c>
      <c r="J299" s="16" t="s">
        <v>384</v>
      </c>
      <c r="K299" s="20"/>
      <c r="L299" s="21" t="s">
        <v>383</v>
      </c>
      <c r="M299" s="39">
        <v>15</v>
      </c>
      <c r="N299" s="18">
        <v>600</v>
      </c>
      <c r="O299" s="19">
        <v>38</v>
      </c>
      <c r="P299" s="23">
        <v>2.9013539651837523</v>
      </c>
      <c r="Q299" s="23">
        <v>0.46260071596173874</v>
      </c>
      <c r="S299" s="34" t="s">
        <v>383</v>
      </c>
    </row>
    <row r="300" spans="1:19">
      <c r="A300" s="34" t="s">
        <v>461</v>
      </c>
      <c r="B300" s="34" t="s">
        <v>462</v>
      </c>
      <c r="C300" s="20">
        <v>1996</v>
      </c>
      <c r="D300" s="25" t="s">
        <v>480</v>
      </c>
      <c r="E300" t="s">
        <v>169</v>
      </c>
      <c r="F300" s="16"/>
      <c r="G300" s="16"/>
      <c r="H300" s="20">
        <v>7</v>
      </c>
      <c r="I300" s="20" t="s">
        <v>383</v>
      </c>
      <c r="J300" s="16" t="s">
        <v>384</v>
      </c>
      <c r="K300" s="20"/>
      <c r="L300" s="21" t="s">
        <v>383</v>
      </c>
      <c r="M300" s="39">
        <v>15</v>
      </c>
      <c r="N300" s="18">
        <v>700</v>
      </c>
      <c r="O300" s="19">
        <v>41</v>
      </c>
      <c r="P300" s="23">
        <v>1.9710906701708277</v>
      </c>
      <c r="Q300" s="23">
        <v>0.29470660228510837</v>
      </c>
      <c r="S300" s="34" t="s">
        <v>383</v>
      </c>
    </row>
    <row r="301" spans="1:19">
      <c r="A301" s="34" t="s">
        <v>461</v>
      </c>
      <c r="B301" s="34" t="s">
        <v>462</v>
      </c>
      <c r="C301" s="20">
        <v>1996</v>
      </c>
      <c r="D301" s="25" t="s">
        <v>480</v>
      </c>
      <c r="E301" t="s">
        <v>169</v>
      </c>
      <c r="F301" s="16"/>
      <c r="G301" s="16"/>
      <c r="H301" s="20">
        <v>7</v>
      </c>
      <c r="I301" s="20" t="s">
        <v>383</v>
      </c>
      <c r="J301" s="16" t="s">
        <v>384</v>
      </c>
      <c r="K301" s="20"/>
      <c r="L301" s="21" t="s">
        <v>383</v>
      </c>
      <c r="M301" s="39">
        <v>15</v>
      </c>
      <c r="N301" s="18">
        <v>500</v>
      </c>
      <c r="O301" s="19">
        <v>35</v>
      </c>
      <c r="P301" s="23">
        <v>8.3798882681564244</v>
      </c>
      <c r="Q301" s="23">
        <v>0.92323822807578804</v>
      </c>
      <c r="S301" s="34" t="s">
        <v>383</v>
      </c>
    </row>
    <row r="302" spans="1:19">
      <c r="A302" s="34" t="s">
        <v>461</v>
      </c>
      <c r="B302" s="34" t="s">
        <v>462</v>
      </c>
      <c r="C302" s="20">
        <v>1996</v>
      </c>
      <c r="D302" s="25" t="s">
        <v>480</v>
      </c>
      <c r="E302" t="s">
        <v>169</v>
      </c>
      <c r="F302" s="16"/>
      <c r="G302" s="16"/>
      <c r="H302" s="20">
        <v>7</v>
      </c>
      <c r="I302" s="20" t="s">
        <v>383</v>
      </c>
      <c r="J302" s="16" t="s">
        <v>384</v>
      </c>
      <c r="K302" s="20"/>
      <c r="L302" s="21" t="s">
        <v>383</v>
      </c>
      <c r="M302" s="39">
        <v>15</v>
      </c>
      <c r="N302" s="18">
        <v>600</v>
      </c>
      <c r="O302" s="19">
        <v>38</v>
      </c>
      <c r="P302" s="23">
        <v>5.2264808362369335</v>
      </c>
      <c r="Q302" s="23">
        <v>0.71820936232168886</v>
      </c>
      <c r="S302" s="34" t="s">
        <v>383</v>
      </c>
    </row>
    <row r="303" spans="1:19">
      <c r="A303" s="34" t="s">
        <v>461</v>
      </c>
      <c r="B303" s="34" t="s">
        <v>462</v>
      </c>
      <c r="C303" s="20">
        <v>1996</v>
      </c>
      <c r="D303" s="25" t="s">
        <v>480</v>
      </c>
      <c r="E303" t="s">
        <v>169</v>
      </c>
      <c r="F303" s="16"/>
      <c r="G303" s="16"/>
      <c r="H303" s="20">
        <v>7</v>
      </c>
      <c r="I303" s="20" t="s">
        <v>383</v>
      </c>
      <c r="J303" s="16" t="s">
        <v>384</v>
      </c>
      <c r="K303" s="20"/>
      <c r="L303" s="21" t="s">
        <v>383</v>
      </c>
      <c r="M303" s="39">
        <v>15</v>
      </c>
      <c r="N303" s="18">
        <v>700</v>
      </c>
      <c r="O303" s="19">
        <v>41</v>
      </c>
      <c r="P303" s="23">
        <v>2.9585798816568047</v>
      </c>
      <c r="Q303" s="23">
        <v>0.47108329972234525</v>
      </c>
      <c r="S303" s="34" t="s">
        <v>383</v>
      </c>
    </row>
    <row r="304" spans="1:19">
      <c r="A304" s="34" t="s">
        <v>461</v>
      </c>
      <c r="B304" s="34" t="s">
        <v>462</v>
      </c>
      <c r="C304" s="20">
        <v>1996</v>
      </c>
      <c r="D304" s="25" t="s">
        <v>480</v>
      </c>
      <c r="E304" t="s">
        <v>169</v>
      </c>
      <c r="F304" s="16"/>
      <c r="G304" s="16"/>
      <c r="H304" s="20">
        <v>7</v>
      </c>
      <c r="I304" s="20" t="s">
        <v>383</v>
      </c>
      <c r="J304" s="16" t="s">
        <v>384</v>
      </c>
      <c r="K304" s="20"/>
      <c r="L304" s="21" t="s">
        <v>383</v>
      </c>
      <c r="M304" s="39">
        <v>15</v>
      </c>
      <c r="N304" s="18">
        <v>500</v>
      </c>
      <c r="O304" s="19">
        <v>35</v>
      </c>
      <c r="P304" s="23">
        <v>3.5714285714285712</v>
      </c>
      <c r="Q304" s="23">
        <v>0.55284196865778079</v>
      </c>
      <c r="S304" s="34" t="s">
        <v>383</v>
      </c>
    </row>
    <row r="305" spans="1:19">
      <c r="A305" s="34" t="s">
        <v>461</v>
      </c>
      <c r="B305" s="34" t="s">
        <v>462</v>
      </c>
      <c r="C305" s="20">
        <v>1996</v>
      </c>
      <c r="D305" s="25" t="s">
        <v>480</v>
      </c>
      <c r="E305" t="s">
        <v>169</v>
      </c>
      <c r="F305" s="16"/>
      <c r="G305" s="16"/>
      <c r="H305" s="20">
        <v>7</v>
      </c>
      <c r="I305" s="20" t="s">
        <v>383</v>
      </c>
      <c r="J305" s="16" t="s">
        <v>384</v>
      </c>
      <c r="K305" s="20"/>
      <c r="L305" s="21" t="s">
        <v>383</v>
      </c>
      <c r="M305" s="39">
        <v>15</v>
      </c>
      <c r="N305" s="18">
        <v>600</v>
      </c>
      <c r="O305" s="19">
        <v>38</v>
      </c>
      <c r="P305" s="23">
        <v>2.1306818181818183</v>
      </c>
      <c r="Q305" s="23">
        <v>0.32851859991356908</v>
      </c>
      <c r="S305" s="34" t="s">
        <v>383</v>
      </c>
    </row>
    <row r="306" spans="1:19">
      <c r="A306" s="34" t="s">
        <v>461</v>
      </c>
      <c r="B306" s="34" t="s">
        <v>462</v>
      </c>
      <c r="C306" s="20">
        <v>1996</v>
      </c>
      <c r="D306" s="25" t="s">
        <v>480</v>
      </c>
      <c r="E306" t="s">
        <v>169</v>
      </c>
      <c r="F306" s="16"/>
      <c r="G306" s="16"/>
      <c r="H306" s="20">
        <v>7</v>
      </c>
      <c r="I306" s="20" t="s">
        <v>383</v>
      </c>
      <c r="J306" s="16" t="s">
        <v>384</v>
      </c>
      <c r="K306" s="20"/>
      <c r="L306" s="21" t="s">
        <v>383</v>
      </c>
      <c r="M306" s="39">
        <v>15</v>
      </c>
      <c r="N306" s="18">
        <v>500</v>
      </c>
      <c r="O306" s="19">
        <v>35</v>
      </c>
      <c r="P306" s="23">
        <v>3.2119914346895078</v>
      </c>
      <c r="Q306" s="23">
        <v>0.50677437848956908</v>
      </c>
      <c r="S306" s="34" t="s">
        <v>383</v>
      </c>
    </row>
    <row r="307" spans="1:19">
      <c r="A307" s="34" t="s">
        <v>461</v>
      </c>
      <c r="B307" s="34" t="s">
        <v>462</v>
      </c>
      <c r="C307" s="20">
        <v>1996</v>
      </c>
      <c r="D307" s="25" t="s">
        <v>480</v>
      </c>
      <c r="E307" t="s">
        <v>169</v>
      </c>
      <c r="F307" s="16"/>
      <c r="G307" s="16"/>
      <c r="H307" s="20">
        <v>7</v>
      </c>
      <c r="I307" s="20" t="s">
        <v>383</v>
      </c>
      <c r="J307" s="16" t="s">
        <v>384</v>
      </c>
      <c r="K307" s="20"/>
      <c r="L307" s="21" t="s">
        <v>383</v>
      </c>
      <c r="M307" s="39">
        <v>15</v>
      </c>
      <c r="N307" s="18">
        <v>600</v>
      </c>
      <c r="O307" s="19">
        <v>38</v>
      </c>
      <c r="P307" s="23">
        <v>2.1126760563380285</v>
      </c>
      <c r="Q307" s="23">
        <v>0.324832910336606</v>
      </c>
      <c r="S307" s="34" t="s">
        <v>383</v>
      </c>
    </row>
    <row r="308" spans="1:19">
      <c r="A308" s="34" t="s">
        <v>461</v>
      </c>
      <c r="B308" s="34" t="s">
        <v>462</v>
      </c>
      <c r="C308" s="20">
        <v>1996</v>
      </c>
      <c r="D308" s="25" t="s">
        <v>480</v>
      </c>
      <c r="E308" t="s">
        <v>169</v>
      </c>
      <c r="F308" s="16"/>
      <c r="G308" s="16"/>
      <c r="H308" s="20">
        <v>7</v>
      </c>
      <c r="I308" s="20" t="s">
        <v>383</v>
      </c>
      <c r="J308" s="16" t="s">
        <v>384</v>
      </c>
      <c r="K308" s="20"/>
      <c r="L308" s="21" t="s">
        <v>383</v>
      </c>
      <c r="M308" s="39">
        <v>15</v>
      </c>
      <c r="N308" s="18">
        <v>500</v>
      </c>
      <c r="O308" s="19">
        <v>35</v>
      </c>
      <c r="P308" s="23">
        <v>4.213483146067416</v>
      </c>
      <c r="Q308" s="23">
        <v>0.62464126108280604</v>
      </c>
      <c r="S308" s="34" t="s">
        <v>383</v>
      </c>
    </row>
    <row r="309" spans="1:19">
      <c r="A309" s="34" t="s">
        <v>461</v>
      </c>
      <c r="B309" s="34" t="s">
        <v>462</v>
      </c>
      <c r="C309" s="20">
        <v>1996</v>
      </c>
      <c r="D309" s="25" t="s">
        <v>480</v>
      </c>
      <c r="E309" t="s">
        <v>169</v>
      </c>
      <c r="F309" s="16"/>
      <c r="G309" s="16"/>
      <c r="H309" s="20">
        <v>7</v>
      </c>
      <c r="I309" s="20" t="s">
        <v>383</v>
      </c>
      <c r="J309" s="16" t="s">
        <v>384</v>
      </c>
      <c r="K309" s="20"/>
      <c r="L309" s="21" t="s">
        <v>383</v>
      </c>
      <c r="M309" s="39">
        <v>15</v>
      </c>
      <c r="N309" s="18">
        <v>600</v>
      </c>
      <c r="O309" s="19">
        <v>38</v>
      </c>
      <c r="P309" s="23">
        <v>2.3734177215189871</v>
      </c>
      <c r="Q309" s="23">
        <v>0.37537418077329621</v>
      </c>
      <c r="S309" s="34" t="s">
        <v>383</v>
      </c>
    </row>
    <row r="310" spans="1:19">
      <c r="A310" s="34" t="s">
        <v>461</v>
      </c>
      <c r="B310" s="34" t="s">
        <v>462</v>
      </c>
      <c r="C310" s="20">
        <v>1996</v>
      </c>
      <c r="D310" s="25" t="s">
        <v>480</v>
      </c>
      <c r="E310" t="s">
        <v>169</v>
      </c>
      <c r="F310" s="16"/>
      <c r="G310" s="16"/>
      <c r="H310" s="20">
        <v>7</v>
      </c>
      <c r="I310" s="20" t="s">
        <v>383</v>
      </c>
      <c r="J310" s="16" t="s">
        <v>384</v>
      </c>
      <c r="K310" s="20"/>
      <c r="L310" s="21" t="s">
        <v>383</v>
      </c>
      <c r="M310" s="39">
        <v>15</v>
      </c>
      <c r="N310" s="18">
        <v>700</v>
      </c>
      <c r="O310" s="19">
        <v>41</v>
      </c>
      <c r="P310" s="23">
        <v>1.8915510718789408</v>
      </c>
      <c r="Q310" s="23">
        <v>0.27681807173807743</v>
      </c>
      <c r="S310" s="34" t="s">
        <v>383</v>
      </c>
    </row>
    <row r="311" spans="1:19">
      <c r="A311" s="34" t="s">
        <v>461</v>
      </c>
      <c r="B311" s="34" t="s">
        <v>462</v>
      </c>
      <c r="C311" s="20">
        <v>1996</v>
      </c>
      <c r="D311" s="16" t="s">
        <v>419</v>
      </c>
      <c r="E311" t="s">
        <v>169</v>
      </c>
      <c r="F311" s="16"/>
      <c r="G311" s="16"/>
      <c r="H311" s="20" t="s">
        <v>383</v>
      </c>
      <c r="I311" s="20" t="s">
        <v>383</v>
      </c>
      <c r="J311" s="16" t="s">
        <v>384</v>
      </c>
      <c r="K311" s="20"/>
      <c r="L311" s="21" t="s">
        <v>383</v>
      </c>
      <c r="M311" s="39">
        <v>30</v>
      </c>
      <c r="N311" s="18">
        <v>700</v>
      </c>
      <c r="O311" s="19">
        <v>41</v>
      </c>
      <c r="P311" s="23">
        <v>22.72</v>
      </c>
      <c r="Q311" s="23">
        <v>1.3564083270389813</v>
      </c>
      <c r="S311" s="34" t="s">
        <v>383</v>
      </c>
    </row>
    <row r="312" spans="1:19">
      <c r="A312" s="34" t="s">
        <v>461</v>
      </c>
      <c r="B312" s="34" t="s">
        <v>462</v>
      </c>
      <c r="C312" s="20">
        <v>1996</v>
      </c>
      <c r="D312" s="16" t="s">
        <v>419</v>
      </c>
      <c r="E312" t="s">
        <v>169</v>
      </c>
      <c r="F312" s="16"/>
      <c r="G312" s="16"/>
      <c r="H312" s="20" t="s">
        <v>383</v>
      </c>
      <c r="I312" s="20" t="s">
        <v>383</v>
      </c>
      <c r="J312" s="16" t="s">
        <v>384</v>
      </c>
      <c r="K312" s="20"/>
      <c r="L312" s="21" t="s">
        <v>383</v>
      </c>
      <c r="M312" s="39">
        <v>15</v>
      </c>
      <c r="N312" s="18">
        <v>600</v>
      </c>
      <c r="O312" s="19">
        <v>38</v>
      </c>
      <c r="P312" s="23">
        <v>30</v>
      </c>
      <c r="Q312" s="23">
        <v>1.4771212547196624</v>
      </c>
      <c r="S312" s="34" t="s">
        <v>383</v>
      </c>
    </row>
    <row r="313" spans="1:19">
      <c r="A313" s="34" t="s">
        <v>461</v>
      </c>
      <c r="B313" s="34" t="s">
        <v>462</v>
      </c>
      <c r="C313" s="20">
        <v>1996</v>
      </c>
      <c r="D313" s="16" t="s">
        <v>419</v>
      </c>
      <c r="E313" t="s">
        <v>169</v>
      </c>
      <c r="F313" s="16"/>
      <c r="G313" s="16"/>
      <c r="H313" s="20" t="s">
        <v>383</v>
      </c>
      <c r="I313" s="20" t="s">
        <v>383</v>
      </c>
      <c r="J313" s="16" t="s">
        <v>384</v>
      </c>
      <c r="K313" s="20"/>
      <c r="L313" s="21" t="s">
        <v>383</v>
      </c>
      <c r="M313" s="39">
        <v>15</v>
      </c>
      <c r="N313" s="18">
        <v>200</v>
      </c>
      <c r="O313" s="19">
        <v>26</v>
      </c>
      <c r="P313" s="23">
        <v>21.126760563380284</v>
      </c>
      <c r="Q313" s="23">
        <v>1.3248329103366061</v>
      </c>
      <c r="S313" s="34" t="s">
        <v>383</v>
      </c>
    </row>
    <row r="314" spans="1:19">
      <c r="A314" s="34" t="s">
        <v>461</v>
      </c>
      <c r="B314" s="34" t="s">
        <v>462</v>
      </c>
      <c r="C314" s="20">
        <v>1996</v>
      </c>
      <c r="D314" s="16" t="s">
        <v>419</v>
      </c>
      <c r="E314" t="s">
        <v>169</v>
      </c>
      <c r="F314" s="16"/>
      <c r="G314" s="16"/>
      <c r="H314" s="20" t="s">
        <v>383</v>
      </c>
      <c r="I314" s="20" t="s">
        <v>383</v>
      </c>
      <c r="J314" s="16" t="s">
        <v>384</v>
      </c>
      <c r="K314" s="20"/>
      <c r="L314" s="21" t="s">
        <v>383</v>
      </c>
      <c r="M314" s="39">
        <v>15</v>
      </c>
      <c r="N314" s="18">
        <v>300</v>
      </c>
      <c r="O314" s="19">
        <v>29</v>
      </c>
      <c r="P314" s="23">
        <v>27.777777777777775</v>
      </c>
      <c r="Q314" s="23">
        <v>1.4436974992327127</v>
      </c>
      <c r="S314" s="34" t="s">
        <v>383</v>
      </c>
    </row>
    <row r="315" spans="1:19">
      <c r="A315" s="34" t="s">
        <v>461</v>
      </c>
      <c r="B315" s="34" t="s">
        <v>462</v>
      </c>
      <c r="C315" s="20">
        <v>1996</v>
      </c>
      <c r="D315" s="16" t="s">
        <v>419</v>
      </c>
      <c r="E315" t="s">
        <v>169</v>
      </c>
      <c r="F315" s="16"/>
      <c r="G315" s="16"/>
      <c r="H315" s="20" t="s">
        <v>383</v>
      </c>
      <c r="I315" s="20" t="s">
        <v>383</v>
      </c>
      <c r="J315" s="16" t="s">
        <v>384</v>
      </c>
      <c r="K315" s="20"/>
      <c r="L315" s="21" t="s">
        <v>383</v>
      </c>
      <c r="M315" s="39">
        <v>15</v>
      </c>
      <c r="N315" s="18">
        <v>400</v>
      </c>
      <c r="O315" s="19">
        <v>32</v>
      </c>
      <c r="P315" s="23">
        <v>12.711864406779661</v>
      </c>
      <c r="Q315" s="23">
        <v>1.1042092517495559</v>
      </c>
      <c r="S315" s="34" t="s">
        <v>383</v>
      </c>
    </row>
    <row r="316" spans="1:19">
      <c r="A316" s="34" t="s">
        <v>461</v>
      </c>
      <c r="B316" s="34" t="s">
        <v>462</v>
      </c>
      <c r="C316" s="20">
        <v>1996</v>
      </c>
      <c r="D316" s="16" t="s">
        <v>419</v>
      </c>
      <c r="E316" t="s">
        <v>169</v>
      </c>
      <c r="F316" s="16"/>
      <c r="G316" s="16"/>
      <c r="H316" s="20" t="s">
        <v>383</v>
      </c>
      <c r="I316" s="20" t="s">
        <v>383</v>
      </c>
      <c r="J316" s="16" t="s">
        <v>384</v>
      </c>
      <c r="K316" s="20"/>
      <c r="L316" s="21" t="s">
        <v>383</v>
      </c>
      <c r="M316" s="39">
        <v>15</v>
      </c>
      <c r="N316" s="18">
        <v>500</v>
      </c>
      <c r="O316" s="19">
        <v>35</v>
      </c>
      <c r="P316" s="23">
        <v>6.607929515418502</v>
      </c>
      <c r="Q316" s="23">
        <v>0.8200654018625585</v>
      </c>
      <c r="S316" s="34" t="s">
        <v>383</v>
      </c>
    </row>
    <row r="317" spans="1:19">
      <c r="A317" s="34" t="s">
        <v>461</v>
      </c>
      <c r="B317" s="34" t="s">
        <v>462</v>
      </c>
      <c r="C317" s="20">
        <v>1996</v>
      </c>
      <c r="D317" s="16" t="s">
        <v>419</v>
      </c>
      <c r="E317" t="s">
        <v>169</v>
      </c>
      <c r="F317" s="16"/>
      <c r="G317" s="16"/>
      <c r="H317" s="20" t="s">
        <v>383</v>
      </c>
      <c r="I317" s="20" t="s">
        <v>383</v>
      </c>
      <c r="J317" s="16" t="s">
        <v>384</v>
      </c>
      <c r="K317" s="20"/>
      <c r="L317" s="21" t="s">
        <v>383</v>
      </c>
      <c r="M317" s="39">
        <v>15</v>
      </c>
      <c r="N317" s="18">
        <v>600</v>
      </c>
      <c r="O317" s="19">
        <v>38</v>
      </c>
      <c r="P317" s="23">
        <v>2.5</v>
      </c>
      <c r="Q317" s="23">
        <v>0.3979400086720376</v>
      </c>
      <c r="S317" s="34" t="s">
        <v>383</v>
      </c>
    </row>
    <row r="318" spans="1:19">
      <c r="A318" s="34" t="s">
        <v>461</v>
      </c>
      <c r="B318" s="34" t="s">
        <v>462</v>
      </c>
      <c r="C318" s="20">
        <v>1996</v>
      </c>
      <c r="D318" s="16" t="s">
        <v>419</v>
      </c>
      <c r="E318" t="s">
        <v>169</v>
      </c>
      <c r="F318" s="16"/>
      <c r="G318" s="16"/>
      <c r="H318" s="20" t="s">
        <v>383</v>
      </c>
      <c r="I318" s="20" t="s">
        <v>383</v>
      </c>
      <c r="J318" s="16" t="s">
        <v>384</v>
      </c>
      <c r="K318" s="20"/>
      <c r="L318" s="21" t="s">
        <v>383</v>
      </c>
      <c r="M318" s="39">
        <v>15</v>
      </c>
      <c r="N318" s="18">
        <v>600</v>
      </c>
      <c r="O318" s="19">
        <v>28</v>
      </c>
      <c r="P318" s="23">
        <v>21.739130434782609</v>
      </c>
      <c r="Q318" s="23">
        <v>1.3372421683184259</v>
      </c>
      <c r="S318" s="34" t="s">
        <v>383</v>
      </c>
    </row>
    <row r="319" spans="1:19">
      <c r="A319" s="34" t="s">
        <v>461</v>
      </c>
      <c r="B319" s="34" t="s">
        <v>462</v>
      </c>
      <c r="C319" s="20">
        <v>1996</v>
      </c>
      <c r="D319" s="16" t="s">
        <v>419</v>
      </c>
      <c r="E319" t="s">
        <v>169</v>
      </c>
      <c r="F319" s="16"/>
      <c r="G319" s="16"/>
      <c r="H319" s="20" t="s">
        <v>383</v>
      </c>
      <c r="I319" s="20" t="s">
        <v>383</v>
      </c>
      <c r="J319" s="16" t="s">
        <v>384</v>
      </c>
      <c r="K319" s="20"/>
      <c r="L319" s="21" t="s">
        <v>383</v>
      </c>
      <c r="M319" s="39">
        <v>15</v>
      </c>
      <c r="N319" s="18">
        <v>700</v>
      </c>
      <c r="O319" s="19">
        <v>31</v>
      </c>
      <c r="P319" s="23">
        <v>10.563380281690142</v>
      </c>
      <c r="Q319" s="23">
        <v>1.0238029146726249</v>
      </c>
      <c r="S319" s="34" t="s">
        <v>383</v>
      </c>
    </row>
    <row r="320" spans="1:19">
      <c r="A320" s="34" t="s">
        <v>461</v>
      </c>
      <c r="B320" s="34" t="s">
        <v>462</v>
      </c>
      <c r="C320" s="20">
        <v>1996</v>
      </c>
      <c r="D320" s="16" t="s">
        <v>419</v>
      </c>
      <c r="E320" t="s">
        <v>169</v>
      </c>
      <c r="F320" s="16"/>
      <c r="G320" s="16"/>
      <c r="H320" s="20" t="s">
        <v>383</v>
      </c>
      <c r="I320" s="20" t="s">
        <v>383</v>
      </c>
      <c r="J320" s="16" t="s">
        <v>384</v>
      </c>
      <c r="K320" s="20"/>
      <c r="L320" s="21" t="s">
        <v>383</v>
      </c>
      <c r="M320" s="39">
        <v>15</v>
      </c>
      <c r="N320" s="18">
        <v>600</v>
      </c>
      <c r="O320" s="19">
        <v>38</v>
      </c>
      <c r="P320" s="23">
        <v>22.058823529411764</v>
      </c>
      <c r="Q320" s="23">
        <v>1.343582346349445</v>
      </c>
      <c r="S320" s="34" t="s">
        <v>383</v>
      </c>
    </row>
    <row r="321" spans="1:19">
      <c r="A321" s="34" t="s">
        <v>461</v>
      </c>
      <c r="B321" s="34" t="s">
        <v>462</v>
      </c>
      <c r="C321" s="20">
        <v>1996</v>
      </c>
      <c r="D321" s="16" t="s">
        <v>419</v>
      </c>
      <c r="E321" t="s">
        <v>169</v>
      </c>
      <c r="F321" s="16"/>
      <c r="G321" s="16"/>
      <c r="H321" s="20" t="s">
        <v>383</v>
      </c>
      <c r="I321" s="20" t="s">
        <v>383</v>
      </c>
      <c r="J321" s="16" t="s">
        <v>384</v>
      </c>
      <c r="K321" s="20"/>
      <c r="L321" s="21" t="s">
        <v>383</v>
      </c>
      <c r="M321" s="39">
        <v>15</v>
      </c>
      <c r="N321" s="18">
        <v>700</v>
      </c>
      <c r="O321" s="19">
        <v>41</v>
      </c>
      <c r="P321" s="23">
        <v>10.48951048951049</v>
      </c>
      <c r="Q321" s="23">
        <v>1.0207552215906195</v>
      </c>
      <c r="S321" s="34" t="s">
        <v>383</v>
      </c>
    </row>
    <row r="322" spans="1:19">
      <c r="A322" s="34" t="s">
        <v>463</v>
      </c>
      <c r="B322" s="34" t="s">
        <v>464</v>
      </c>
      <c r="C322" s="20">
        <v>2006</v>
      </c>
      <c r="D322" s="16" t="s">
        <v>419</v>
      </c>
      <c r="E322" t="s">
        <v>169</v>
      </c>
      <c r="F322" s="16"/>
      <c r="G322" s="16"/>
      <c r="H322" s="20" t="s">
        <v>383</v>
      </c>
      <c r="I322" s="20" t="s">
        <v>383</v>
      </c>
      <c r="J322" s="16" t="s">
        <v>384</v>
      </c>
      <c r="K322" s="20"/>
      <c r="L322" s="21">
        <v>0.32608695652173914</v>
      </c>
      <c r="M322" s="39">
        <v>10</v>
      </c>
      <c r="N322" s="18">
        <v>450</v>
      </c>
      <c r="O322" s="19">
        <v>35</v>
      </c>
      <c r="P322" s="23">
        <v>21.276595744680851</v>
      </c>
      <c r="Q322" s="23">
        <v>1.3279021420642825</v>
      </c>
      <c r="S322" s="34" t="s">
        <v>258</v>
      </c>
    </row>
    <row r="323" spans="1:19">
      <c r="A323" s="34" t="s">
        <v>463</v>
      </c>
      <c r="B323" s="34" t="s">
        <v>464</v>
      </c>
      <c r="C323" s="20">
        <v>2006</v>
      </c>
      <c r="D323" s="16" t="s">
        <v>419</v>
      </c>
      <c r="E323" t="s">
        <v>169</v>
      </c>
      <c r="F323" s="16"/>
      <c r="G323" s="16"/>
      <c r="H323" s="20" t="s">
        <v>383</v>
      </c>
      <c r="I323" s="20" t="s">
        <v>383</v>
      </c>
      <c r="J323" s="16" t="s">
        <v>384</v>
      </c>
      <c r="K323" s="20"/>
      <c r="L323" s="21">
        <v>0.36231884057971014</v>
      </c>
      <c r="M323" s="39">
        <v>10</v>
      </c>
      <c r="N323" s="18">
        <v>500</v>
      </c>
      <c r="O323" s="19">
        <v>36.5</v>
      </c>
      <c r="P323" s="23">
        <v>12.048192771084338</v>
      </c>
      <c r="Q323" s="23">
        <v>1.080921907623926</v>
      </c>
      <c r="S323" s="34" t="s">
        <v>258</v>
      </c>
    </row>
    <row r="324" spans="1:19">
      <c r="A324" s="34" t="s">
        <v>463</v>
      </c>
      <c r="B324" s="34" t="s">
        <v>464</v>
      </c>
      <c r="C324" s="20">
        <v>2006</v>
      </c>
      <c r="D324" s="16" t="s">
        <v>419</v>
      </c>
      <c r="E324" t="s">
        <v>169</v>
      </c>
      <c r="F324" s="16"/>
      <c r="G324" s="16"/>
      <c r="H324" s="20" t="s">
        <v>383</v>
      </c>
      <c r="I324" s="20" t="s">
        <v>383</v>
      </c>
      <c r="J324" s="16" t="s">
        <v>384</v>
      </c>
      <c r="K324" s="20"/>
      <c r="L324" s="21">
        <v>0.39855072463768121</v>
      </c>
      <c r="M324" s="39">
        <v>10</v>
      </c>
      <c r="N324" s="18">
        <v>550</v>
      </c>
      <c r="O324" s="19">
        <v>38</v>
      </c>
      <c r="P324" s="23">
        <v>4.4444444444444446</v>
      </c>
      <c r="Q324" s="23">
        <v>0.64781748188863753</v>
      </c>
      <c r="S324" s="34" t="s">
        <v>258</v>
      </c>
    </row>
    <row r="325" spans="1:19">
      <c r="A325" s="34" t="s">
        <v>463</v>
      </c>
      <c r="B325" s="34" t="s">
        <v>464</v>
      </c>
      <c r="C325" s="20">
        <v>2006</v>
      </c>
      <c r="D325" s="16" t="s">
        <v>419</v>
      </c>
      <c r="E325" t="s">
        <v>169</v>
      </c>
      <c r="F325" s="16"/>
      <c r="G325" s="16"/>
      <c r="H325" s="20" t="s">
        <v>383</v>
      </c>
      <c r="I325" s="20" t="s">
        <v>383</v>
      </c>
      <c r="J325" s="16" t="s">
        <v>384</v>
      </c>
      <c r="K325" s="20"/>
      <c r="L325" s="21">
        <v>0.43478260869565216</v>
      </c>
      <c r="M325" s="39">
        <v>10</v>
      </c>
      <c r="N325" s="18">
        <v>600</v>
      </c>
      <c r="O325" s="19">
        <v>39.5</v>
      </c>
      <c r="P325" s="23">
        <v>1.6103059581320451</v>
      </c>
      <c r="Q325" s="23">
        <v>0.20690839982341983</v>
      </c>
      <c r="S325" s="34" t="s">
        <v>258</v>
      </c>
    </row>
    <row r="326" spans="1:19">
      <c r="A326" s="34" t="s">
        <v>463</v>
      </c>
      <c r="B326" s="34" t="s">
        <v>464</v>
      </c>
      <c r="C326" s="20">
        <v>2006</v>
      </c>
      <c r="D326" s="16" t="s">
        <v>419</v>
      </c>
      <c r="E326" t="s">
        <v>169</v>
      </c>
      <c r="F326" s="16"/>
      <c r="G326" s="16"/>
      <c r="H326" s="20" t="s">
        <v>383</v>
      </c>
      <c r="I326" s="20" t="s">
        <v>383</v>
      </c>
      <c r="J326" s="16" t="s">
        <v>384</v>
      </c>
      <c r="K326" s="20"/>
      <c r="L326" s="21">
        <v>0.47101449275362317</v>
      </c>
      <c r="M326" s="39">
        <v>10</v>
      </c>
      <c r="N326" s="18">
        <v>650</v>
      </c>
      <c r="O326" s="19">
        <v>41</v>
      </c>
      <c r="P326" s="23">
        <v>1.4025245441795231</v>
      </c>
      <c r="Q326" s="23">
        <v>0.14691047014813444</v>
      </c>
      <c r="S326" s="34" t="s">
        <v>258</v>
      </c>
    </row>
    <row r="327" spans="1:19">
      <c r="A327" s="34" t="s">
        <v>463</v>
      </c>
      <c r="B327" s="34" t="s">
        <v>464</v>
      </c>
      <c r="C327" s="20">
        <v>2006</v>
      </c>
      <c r="D327" s="16" t="s">
        <v>419</v>
      </c>
      <c r="E327" t="s">
        <v>169</v>
      </c>
      <c r="F327" s="16"/>
      <c r="G327" s="16"/>
      <c r="H327" s="20" t="s">
        <v>383</v>
      </c>
      <c r="I327" s="20" t="s">
        <v>383</v>
      </c>
      <c r="J327" s="16" t="s">
        <v>384</v>
      </c>
      <c r="K327" s="20"/>
      <c r="L327" s="21">
        <v>0.5</v>
      </c>
      <c r="M327" s="39">
        <v>10</v>
      </c>
      <c r="N327" s="18">
        <v>690</v>
      </c>
      <c r="O327" s="19">
        <v>42.2</v>
      </c>
      <c r="P327" s="23">
        <v>1.3071895424836601</v>
      </c>
      <c r="Q327" s="23">
        <v>0.1163385648463824</v>
      </c>
      <c r="S327" s="34" t="s">
        <v>258</v>
      </c>
    </row>
    <row r="329" spans="1:19">
      <c r="A329" s="47"/>
    </row>
  </sheetData>
  <autoFilter ref="A1:S327" xr:uid="{15C03A97-7BAB-BC46-B9A2-322955692DEC}"/>
  <hyperlinks>
    <hyperlink ref="B2" r:id="rId1" display="https://doi-org.ezproxy.library.wur.nl/10.1016/j.ijfoodmicro.2004.05.022" xr:uid="{1E5EE162-B532-2941-92BF-C75E068CF1F7}"/>
    <hyperlink ref="B3" r:id="rId2" display="https://doi-org.ezproxy.library.wur.nl/10.1016/j.ijfoodmicro.2004.05.022" xr:uid="{81A84EE8-4784-D54D-AA6D-54937F3D4DB0}"/>
    <hyperlink ref="B4" r:id="rId3" display="https://doi-org.ezproxy.library.wur.nl/10.1016/j.ijfoodmicro.2004.05.022" xr:uid="{8EC74B43-8420-7C42-80B7-BDF68D970F6D}"/>
    <hyperlink ref="B5" r:id="rId4" display="https://doi-org.ezproxy.library.wur.nl/10.1016/j.ijfoodmicro.2004.05.022" xr:uid="{514B7F91-176C-9E4B-A7A0-32FD7C02521F}"/>
    <hyperlink ref="B6" r:id="rId5" display="https://doi-org.ezproxy.library.wur.nl/10.1016/j.ijfoodmicro.2004.05.022" xr:uid="{8BDED771-D176-2242-94EA-2BFDA646E963}"/>
    <hyperlink ref="B7" r:id="rId6" display="https://doi-org.ezproxy.library.wur.nl/10.1016/j.ijfoodmicro.2004.05.022" xr:uid="{61AFD92E-0769-B14C-A9A5-74A00D78DDBF}"/>
    <hyperlink ref="B8" r:id="rId7" display="https://doi-org.ezproxy.library.wur.nl/10.1016/j.ijfoodmicro.2004.05.022" xr:uid="{BA7FF2CE-1BF2-7A4A-8FF7-7AC4A7AA807B}"/>
    <hyperlink ref="B9" r:id="rId8" display="https://doi-org.ezproxy.library.wur.nl/10.1016/j.ijfoodmicro.2004.05.022" xr:uid="{95B997AC-0784-3247-9E0B-80882571B788}"/>
    <hyperlink ref="B10" r:id="rId9" display="https://doi-org.ezproxy.library.wur.nl/10.1016/j.ijfoodmicro.2004.05.022" xr:uid="{760474E7-60FC-6C42-BB77-B35960D77512}"/>
    <hyperlink ref="B13" r:id="rId10" display="https://doi-org.ezproxy.library.wur.nl/10.1016/j.ijfoodmicro.2004.05.022" xr:uid="{CF0F392B-E739-2647-A45B-410CB14AB5BB}"/>
    <hyperlink ref="B14" r:id="rId11" display="https://doi-org.ezproxy.library.wur.nl/10.1016/j.ijfoodmicro.2004.05.022" xr:uid="{72E4464E-EE7D-0B4E-A7F6-79D547537735}"/>
    <hyperlink ref="B15" r:id="rId12" display="https://doi-org.ezproxy.library.wur.nl/10.1016/j.ijfoodmicro.2004.05.022" xr:uid="{6F3AD668-A994-374E-BECF-454108374AA8}"/>
    <hyperlink ref="B16" r:id="rId13" display="https://doi-org.ezproxy.library.wur.nl/10.1016/j.ijfoodmicro.2004.05.022" xr:uid="{3B7EB638-3CD5-754F-9937-C1AED55D0F6C}"/>
    <hyperlink ref="B17" r:id="rId14" display="https://doi-org.ezproxy.library.wur.nl/10.1016/j.ijfoodmicro.2004.05.022" xr:uid="{D83288C5-E1D3-C241-9F32-3FF57091D8CA}"/>
    <hyperlink ref="B18" r:id="rId15" display="https://doi-org.ezproxy.library.wur.nl/10.1016/j.ijfoodmicro.2004.05.022" xr:uid="{837F70A9-8D70-A341-9B40-BC9EDB4C60FC}"/>
    <hyperlink ref="B19" r:id="rId16" display="https://doi-org.ezproxy.library.wur.nl/10.1016/j.ijfoodmicro.2004.05.022" xr:uid="{EB985CDB-912C-8E4F-B076-0BE4307400A2}"/>
    <hyperlink ref="B20" r:id="rId17" display="https://doi-org.ezproxy.library.wur.nl/10.1016/j.ijfoodmicro.2004.05.022" xr:uid="{73E93B47-F462-CB48-AD90-BCDADAB82ECB}"/>
    <hyperlink ref="B21" r:id="rId18" display="https://doi-org.ezproxy.library.wur.nl/10.1016/j.ijfoodmicro.2004.05.022" xr:uid="{31BDE5AA-6EC3-9449-B4C6-62AE0A071E2D}"/>
    <hyperlink ref="B22" r:id="rId19" display="https://doi-org.ezproxy.library.wur.nl/10.1016/j.ijfoodmicro.2004.05.022" xr:uid="{47D29F2A-D735-5B41-9565-3A607DBCB8DC}"/>
    <hyperlink ref="B23" r:id="rId20" tooltip="Persistent link using digital object identifier" display="https://doi-org.ezproxy.library.wur.nl/10.1016/j.fbp.2014.06.005" xr:uid="{C71AB53F-2378-2641-B823-28B5E11E3A32}"/>
    <hyperlink ref="B24" r:id="rId21" tooltip="Persistent link using digital object identifier" display="https://doi-org.ezproxy.library.wur.nl/10.1016/j.fbp.2014.06.005" xr:uid="{57F6C1B0-9409-9040-A2EF-118DBEA016E3}"/>
    <hyperlink ref="B25" r:id="rId22" tooltip="Persistent link using digital object identifier" display="https://doi-org.ezproxy.library.wur.nl/10.1016/j.fbp.2014.06.005" xr:uid="{EC59EF31-F575-E149-BEEE-F25011441AE2}"/>
    <hyperlink ref="B30" r:id="rId23" display="https://doi-org.ezproxy.library.wur.nl/10.1016/j.ijfoodmicro.2004.05.022" xr:uid="{63CD7CCA-F745-8F4A-9C7F-0641D9208F3A}"/>
    <hyperlink ref="B31" r:id="rId24" display="https://doi-org.ezproxy.library.wur.nl/10.1016/j.ijfoodmicro.2004.05.022" xr:uid="{35278190-B37D-4049-B2B7-A0758B03A9C3}"/>
    <hyperlink ref="B32" r:id="rId25" display="https://doi-org.ezproxy.library.wur.nl/10.1016/j.ijfoodmicro.2004.05.022" xr:uid="{C882214D-E2B0-BA40-A2A4-975CB8AABA87}"/>
    <hyperlink ref="B33" r:id="rId26" display="https://doi-org.ezproxy.library.wur.nl/10.1016/j.ijfoodmicro.2004.05.022" xr:uid="{C0E50FF7-35B2-944E-832E-2200F7DBC432}"/>
    <hyperlink ref="B34" r:id="rId27" display="https://doi-org.ezproxy.library.wur.nl/10.1016/j.ijfoodmicro.2004.05.022" xr:uid="{2281164F-487C-704E-ACF2-61641404E9DF}"/>
    <hyperlink ref="B35" r:id="rId28" display="https://doi-org.ezproxy.library.wur.nl/10.1016/j.ijfoodmicro.2004.05.022" xr:uid="{326FF43D-F834-1A49-A00D-33D0084A35FF}"/>
    <hyperlink ref="B36" r:id="rId29" display="https://doi-org.ezproxy.library.wur.nl/10.1016/j.ijfoodmicro.2004.05.022" xr:uid="{02A5D8F8-DB7A-9340-BF2A-D7D9769366D9}"/>
    <hyperlink ref="B37" r:id="rId30" display="https://doi-org.ezproxy.library.wur.nl/10.1016/j.ijfoodmicro.2004.05.022" xr:uid="{3C617412-83E9-4F4A-A57B-B91643D497FF}"/>
    <hyperlink ref="B38" r:id="rId31" display="https://doi-org.ezproxy.library.wur.nl/10.1016/j.ijfoodmicro.2004.05.022" xr:uid="{FDA67722-07E3-9C4E-B4F2-A0D3946AE00A}"/>
    <hyperlink ref="B39" r:id="rId32" display="https://doi-org.ezproxy.library.wur.nl/10.1016/j.ijfoodmicro.2004.05.022" xr:uid="{E8D823A7-2414-B146-8A98-3F21562CB0E9}"/>
    <hyperlink ref="B40" r:id="rId33" display="https://doi-org.ezproxy.library.wur.nl/10.1016/j.ijfoodmicro.2004.05.022" xr:uid="{3650CAFF-A8A7-2E4F-83A4-AA5D83B6486E}"/>
    <hyperlink ref="B41" r:id="rId34" display="https://doi-org.ezproxy.library.wur.nl/10.1016/j.ijfoodmicro.2004.05.022" xr:uid="{59928990-F99E-1144-BC04-27AC943D25C2}"/>
    <hyperlink ref="B42" r:id="rId35" display="https://doi-org.ezproxy.library.wur.nl/10.1016/j.ijfoodmicro.2004.05.022" xr:uid="{003F66DC-448F-1B46-B9EB-69ACE53BB862}"/>
    <hyperlink ref="B43" r:id="rId36" display="https://doi-org.ezproxy.library.wur.nl/10.1016/j.ijfoodmicro.2004.05.022" xr:uid="{466F271C-1EE7-0840-94F1-BCEC27D935CC}"/>
    <hyperlink ref="B44" r:id="rId37" display="https://doi-org.ezproxy.library.wur.nl/10.1016/j.ijfoodmicro.2004.05.022" xr:uid="{3A1C3CF6-593C-1B41-BE7D-03886CC130DC}"/>
    <hyperlink ref="B45" r:id="rId38" display="https://doi-org.ezproxy.library.wur.nl/10.1016/j.ijfoodmicro.2004.05.022" xr:uid="{2D979919-C40C-1D48-B1D9-AFEB6E8D5498}"/>
    <hyperlink ref="B46" r:id="rId39" display="https://doi-org.ezproxy.library.wur.nl/10.1016/j.ijfoodmicro.2004.05.022" xr:uid="{EE250EFF-0458-8948-BD53-E7A5F1288929}"/>
    <hyperlink ref="B47" r:id="rId40" display="https://doi-org.ezproxy.library.wur.nl/10.1016/j.ijfoodmicro.2004.05.022" xr:uid="{67DE2159-1D2E-344F-BF2C-93802CC60270}"/>
    <hyperlink ref="B48" r:id="rId41" display="https://doi-org.ezproxy.library.wur.nl/10.1016/j.ijfoodmicro.2004.05.022" xr:uid="{354E2244-A299-484C-A8D4-E18EF4D59600}"/>
    <hyperlink ref="B49" r:id="rId42" display="https://doi-org.ezproxy.library.wur.nl/10.1016/j.ijfoodmicro.2004.05.022" xr:uid="{3B60AEC8-A14C-4E4F-B24A-9F7511ECB99F}"/>
    <hyperlink ref="B50" r:id="rId43" display="https://doi-org.ezproxy.library.wur.nl/10.1016/j.ijfoodmicro.2004.05.022" xr:uid="{F92F0D76-6C56-CE49-9D5D-DF4C5DF09437}"/>
    <hyperlink ref="B51" r:id="rId44" display="https://doi-org.ezproxy.library.wur.nl/10.1016/j.ijfoodmicro.2004.05.022" xr:uid="{354F06FF-EA5F-E448-847E-EBAFFA5B5E1F}"/>
    <hyperlink ref="B52" r:id="rId45" display="https://doi-org.ezproxy.library.wur.nl/10.1016/j.ijfoodmicro.2004.05.022" xr:uid="{765BCB09-9C87-FE40-8B52-1282B4351A8D}"/>
    <hyperlink ref="B53" r:id="rId46" display="https://doi-org.ezproxy.library.wur.nl/10.1016/j.ijfoodmicro.2004.05.022" xr:uid="{172A2AE0-27ED-1742-943D-125384A2BFE1}"/>
    <hyperlink ref="B54" r:id="rId47" display="https://doi-org.ezproxy.library.wur.nl/10.1016/j.ijfoodmicro.2004.05.022" xr:uid="{3A99A835-DDF4-624F-9AD7-056B0D2E3739}"/>
    <hyperlink ref="B55" r:id="rId48" display="https://doi-org.ezproxy.library.wur.nl/10.1016/j.ijfoodmicro.2004.05.022" xr:uid="{BABB0B71-FA86-084C-8743-4E8099542829}"/>
    <hyperlink ref="B57" r:id="rId49" xr:uid="{C944CEB0-743C-8F4A-BBE4-19BFE4F5D941}"/>
    <hyperlink ref="B58" r:id="rId50" xr:uid="{1271D558-B2F3-BD4A-A5CE-B29C748B8E54}"/>
    <hyperlink ref="B59" r:id="rId51" xr:uid="{BD74B7B7-0E77-4C40-9A57-A30E48696999}"/>
    <hyperlink ref="B60" r:id="rId52" xr:uid="{A94957E2-D6D2-2540-A89F-4F746C32ECBF}"/>
    <hyperlink ref="B61" r:id="rId53" xr:uid="{B81C2391-E983-4443-B11D-2D69FE856FD6}"/>
    <hyperlink ref="B62" r:id="rId54" xr:uid="{E755D67C-1C3C-204F-9887-3C1378884F29}"/>
    <hyperlink ref="B63" r:id="rId55" xr:uid="{C4437C5F-1D1C-E34D-B526-18DD91CC48C9}"/>
    <hyperlink ref="B64" r:id="rId56" xr:uid="{8ED0302D-2813-8541-9A0F-A620940F9B2E}"/>
    <hyperlink ref="B65" r:id="rId57" xr:uid="{DFD25E7F-18E5-6D4C-B3CE-893912F41527}"/>
    <hyperlink ref="B66" r:id="rId58" xr:uid="{F7DD3111-F281-8D4B-B608-BFE7A020FC65}"/>
    <hyperlink ref="B67" r:id="rId59" xr:uid="{EBD7EB7D-14F5-9B44-961D-36A77631E835}"/>
    <hyperlink ref="B68" r:id="rId60" xr:uid="{76B2CD08-9799-DF44-BAC7-E2624CE3A1C7}"/>
    <hyperlink ref="B69" r:id="rId61" xr:uid="{8C1741B8-71E4-9D45-870E-FBDACDA52E72}"/>
    <hyperlink ref="B70" r:id="rId62" tooltip="Persistent link using digital object identifier" display="https://doi-org.ezproxy.library.wur.nl/10.1016/j.foodcont.2019.107070" xr:uid="{8E45E566-3F06-8645-9265-7EF5473FCCCD}"/>
    <hyperlink ref="B71" r:id="rId63" tooltip="Persistent link using digital object identifier" display="https://doi-org.ezproxy.library.wur.nl/10.1016/j.foodcont.2019.107070" xr:uid="{446ACD09-A4B5-7541-B8B7-D4621E779BFB}"/>
    <hyperlink ref="B72" r:id="rId64" tooltip="Persistent link using digital object identifier" display="https://doi-org.ezproxy.library.wur.nl/10.1016/j.foodcont.2019.107070" xr:uid="{9FAEF4F5-10F3-884E-BC7C-BFBF20448C2D}"/>
    <hyperlink ref="B73" r:id="rId65" tooltip="Persistent link using digital object identifier" display="https://doi-org.ezproxy.library.wur.nl/10.1016/j.foodcont.2019.107070" xr:uid="{D88C8BF8-EF73-C941-900A-543A73FD1D0E}"/>
    <hyperlink ref="B74" r:id="rId66" tooltip="Persistent link using digital object identifier" display="https://doi-org.ezproxy.library.wur.nl/10.1016/j.ifset.2019.01.009" xr:uid="{F53C6623-9759-F141-804B-494B3823E54C}"/>
    <hyperlink ref="B75" r:id="rId67" tooltip="Persistent link using digital object identifier" display="https://doi-org.ezproxy.library.wur.nl/10.1016/j.ifset.2019.01.009" xr:uid="{584A9152-D861-4949-B7F1-454A3B147906}"/>
    <hyperlink ref="B76" r:id="rId68" tooltip="Persistent link using digital object identifier" display="https://doi-org.ezproxy.library.wur.nl/10.1016/j.ifset.2019.01.009" xr:uid="{7C909518-F7BA-D34F-A168-7F12C9F97696}"/>
    <hyperlink ref="B77" r:id="rId69" tooltip="Persistent link using digital object identifier" display="https://doi-org.ezproxy.library.wur.nl/10.1016/j.foodcont.2004.09.002" xr:uid="{40242921-316E-4345-A467-3AB64BF7E828}"/>
    <hyperlink ref="B78" r:id="rId70" tooltip="Persistent link using digital object identifier" display="https://doi-org.ezproxy.library.wur.nl/10.1016/j.foodcont.2004.09.002" xr:uid="{2DF06EB2-A772-0C4A-9548-06CD753FEA60}"/>
    <hyperlink ref="B79" r:id="rId71" tooltip="Persistent link using digital object identifier" display="https://doi-org.ezproxy.library.wur.nl/10.1016/j.foodcont.2004.09.002" xr:uid="{B9D9D1F6-5728-3E44-9389-07EED5123104}"/>
    <hyperlink ref="B80" r:id="rId72" tooltip="Persistent link using digital object identifier" display="https://doi-org.ezproxy.library.wur.nl/10.1016/j.foodcont.2004.09.002" xr:uid="{6410AF1A-C6CF-E049-A633-054DDD289CAC}"/>
    <hyperlink ref="B81" r:id="rId73" tooltip="Persistent link using digital object identifier" display="https://doi-org.ezproxy.library.wur.nl/10.1016/j.foodcont.2004.09.002" xr:uid="{429CB3A8-4FA7-B64C-BE2F-D630FC36D1DB}"/>
    <hyperlink ref="B82" r:id="rId74" tooltip="Persistent link using digital object identifier" display="https://doi-org.ezproxy.library.wur.nl/10.1016/j.foodcont.2004.09.002" xr:uid="{9B89B2D5-80DF-6C4E-82DB-E516EAEB7B4A}"/>
    <hyperlink ref="B83" r:id="rId75" tooltip="Persistent link using digital object identifier" display="https://doi-org.ezproxy.library.wur.nl/10.1016/j.foodcont.2004.09.002" xr:uid="{D0D23CEF-11AD-C14D-B8AD-C6A51D611EA0}"/>
    <hyperlink ref="B84" r:id="rId76" tooltip="Persistent link using digital object identifier" display="https://doi-org.ezproxy.library.wur.nl/10.1016/j.foodcont.2004.09.002" xr:uid="{097A23F6-986C-1648-A8B7-DE725A90DBF7}"/>
    <hyperlink ref="B117" r:id="rId77" xr:uid="{EBD40F63-305A-CE42-9FA9-596693D84733}"/>
    <hyperlink ref="B134:B135" r:id="rId78" display="https://doi-org.ezproxy.library.wur.nl/10.1111/j.1472-765x.2012.03211.x" xr:uid="{CF6845DD-4E4B-604F-B142-4771629485AA}"/>
    <hyperlink ref="B136:B139" r:id="rId79" display="https://doi-org.ezproxy.library.wur.nl/10.1111/j.1472-765x.2012.03211.x" xr:uid="{E73B04D5-0401-594F-94FD-C580976875F5}"/>
    <hyperlink ref="B140:B150" r:id="rId80" display="https://doi-org.ezproxy.library.wur.nl/10.1111/j.1472-765x.2012.03211.x" xr:uid="{E0CF402B-79AB-E34D-BA37-82A788973B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4</vt:i4>
      </vt:variant>
    </vt:vector>
  </HeadingPairs>
  <TitlesOfParts>
    <vt:vector size="4" baseType="lpstr">
      <vt:lpstr>Metadata</vt:lpstr>
      <vt:lpstr>TP</vt:lpstr>
      <vt:lpstr>PEF</vt:lpstr>
      <vt:lpstr>HPP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Mannes, Rick</dc:creator>
  <cp:lastModifiedBy>Mannes, Rick</cp:lastModifiedBy>
  <dcterms:created xsi:type="dcterms:W3CDTF">2025-02-19T13:17:41Z</dcterms:created>
  <dcterms:modified xsi:type="dcterms:W3CDTF">2025-05-31T18:12:33Z</dcterms:modified>
</cp:coreProperties>
</file>