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00000_{184AAD3D-8CE7-414A-A456-D4093CF16BD4}" xr6:coauthVersionLast="31" xr6:coauthVersionMax="31" xr10:uidLastSave="{00000000-0000-0000-0000-000000000000}"/>
  <bookViews>
    <workbookView xWindow="0" yWindow="0" windowWidth="8652" windowHeight="3936" xr2:uid="{00000000-000D-0000-FFFF-FFFF00000000}"/>
  </bookViews>
  <sheets>
    <sheet name="lab02-3180111638" sheetId="1" r:id="rId1"/>
  </sheets>
  <definedNames>
    <definedName name="_xlnm._FilterDatabase" localSheetId="0" hidden="1">'lab02-3180111638'!$I$1:$J$1</definedName>
  </definedNames>
  <calcPr calcId="162913"/>
</workbook>
</file>

<file path=xl/calcChain.xml><?xml version="1.0" encoding="utf-8"?>
<calcChain xmlns="http://schemas.openxmlformats.org/spreadsheetml/2006/main">
  <c r="H11" i="1" l="1"/>
  <c r="H10" i="1"/>
  <c r="H4" i="1"/>
  <c r="H5" i="1"/>
  <c r="H6" i="1"/>
  <c r="H7" i="1"/>
  <c r="H8" i="1"/>
  <c r="H9" i="1"/>
  <c r="H3" i="1"/>
  <c r="G10" i="1"/>
  <c r="G3" i="1"/>
  <c r="G4" i="1"/>
  <c r="G5" i="1"/>
  <c r="G6" i="1"/>
  <c r="G7" i="1"/>
  <c r="G8" i="1"/>
  <c r="G9" i="1"/>
  <c r="G2" i="1"/>
  <c r="H2" i="1" s="1"/>
  <c r="J2" i="1"/>
  <c r="F9" i="1" s="1"/>
  <c r="E8" i="1"/>
  <c r="E9" i="1"/>
  <c r="E10" i="1"/>
  <c r="E3" i="1"/>
  <c r="E4" i="1"/>
  <c r="E5" i="1"/>
  <c r="E6" i="1"/>
  <c r="E7" i="1"/>
  <c r="E2" i="1"/>
  <c r="D3" i="1"/>
  <c r="D10" i="1"/>
  <c r="C2" i="1"/>
  <c r="D4" i="1"/>
  <c r="D5" i="1"/>
  <c r="D6" i="1"/>
  <c r="D7" i="1"/>
  <c r="D8" i="1"/>
  <c r="D9" i="1"/>
  <c r="D2" i="1"/>
  <c r="C4" i="1"/>
  <c r="C5" i="1"/>
  <c r="C6" i="1"/>
  <c r="C7" i="1"/>
  <c r="C8" i="1"/>
  <c r="C9" i="1"/>
  <c r="C10" i="1"/>
  <c r="C3" i="1"/>
  <c r="F8" i="1" l="1"/>
  <c r="F4" i="1"/>
  <c r="F7" i="1"/>
  <c r="F3" i="1"/>
  <c r="F10" i="1"/>
  <c r="F6" i="1"/>
  <c r="F2" i="1"/>
  <c r="F5" i="1"/>
</calcChain>
</file>

<file path=xl/sharedStrings.xml><?xml version="1.0" encoding="utf-8"?>
<sst xmlns="http://schemas.openxmlformats.org/spreadsheetml/2006/main" count="34" uniqueCount="31">
  <si>
    <t>Load / lbf</t>
  </si>
  <si>
    <t>Length / in</t>
  </si>
  <si>
    <t>Strain</t>
    <phoneticPr fontId="18" type="noConversion"/>
  </si>
  <si>
    <t>Stress</t>
    <phoneticPr fontId="18" type="noConversion"/>
  </si>
  <si>
    <t>Material</t>
  </si>
  <si>
    <t>E</t>
  </si>
  <si>
    <t>G</t>
  </si>
  <si>
    <t>nu</t>
  </si>
  <si>
    <t>rho</t>
  </si>
  <si>
    <t>Aluminum Alloys</t>
  </si>
  <si>
    <t>Beryllium Copper</t>
  </si>
  <si>
    <t>Carbon Steel</t>
  </si>
  <si>
    <t>Cast Iron</t>
  </si>
  <si>
    <t>Inconel</t>
  </si>
  <si>
    <t>Magnesium</t>
  </si>
  <si>
    <t>Molybdenum</t>
  </si>
  <si>
    <t>Monel Metal</t>
  </si>
  <si>
    <t>Nickel Silver</t>
  </si>
  <si>
    <t>Nickel Steel</t>
  </si>
  <si>
    <t>Nylon</t>
  </si>
  <si>
    <t>-</t>
  </si>
  <si>
    <t>Phosphor Bronze</t>
  </si>
  <si>
    <t>Stainless Steel</t>
  </si>
  <si>
    <t>Titanium</t>
  </si>
  <si>
    <t>Material</t>
    <phoneticPr fontId="18" type="noConversion"/>
  </si>
  <si>
    <t>Modulus</t>
    <phoneticPr fontId="18" type="noConversion"/>
  </si>
  <si>
    <t>Deviation</t>
    <phoneticPr fontId="18" type="noConversion"/>
  </si>
  <si>
    <t>Slope</t>
    <phoneticPr fontId="18" type="noConversion"/>
  </si>
  <si>
    <t>Intercept</t>
    <phoneticPr fontId="18" type="noConversion"/>
  </si>
  <si>
    <t>Fitted Stress</t>
    <phoneticPr fontId="18" type="noConversion"/>
  </si>
  <si>
    <t>Error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</si>
</sst>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B1" workbookViewId="0">
      <selection activeCell="G6" sqref="G6"/>
    </sheetView>
  </sheetViews>
  <sheetFormatPr defaultRowHeight="13.8" x14ac:dyDescent="0.25"/>
  <cols>
    <col min="1" max="1" width="12.5546875" customWidth="1"/>
    <col min="2" max="2" width="14" customWidth="1"/>
    <col min="4" max="4" width="8.88671875" customWidth="1"/>
    <col min="7" max="7" width="14" customWidth="1"/>
    <col min="9" max="9" width="15.6640625" customWidth="1"/>
    <col min="10" max="10" width="9.332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29</v>
      </c>
      <c r="H1" t="s">
        <v>30</v>
      </c>
      <c r="I1" t="s">
        <v>24</v>
      </c>
      <c r="J1" t="s">
        <v>25</v>
      </c>
    </row>
    <row r="2" spans="1:10" x14ac:dyDescent="0.25">
      <c r="A2">
        <v>0</v>
      </c>
      <c r="B2">
        <v>2</v>
      </c>
      <c r="C2" s="3">
        <f>(B2-$B$2)/$B$2</f>
        <v>0</v>
      </c>
      <c r="D2">
        <f>A2/(PI()*0.505^2)</f>
        <v>0</v>
      </c>
      <c r="E2" t="e">
        <f>D2/C2</f>
        <v>#DIV/0!</v>
      </c>
      <c r="F2" s="1" t="e">
        <f>($J$2-E2)/$J$2</f>
        <v>#DIV/0!</v>
      </c>
      <c r="G2" s="2">
        <f>$I$5*C2+$J$5</f>
        <v>0</v>
      </c>
      <c r="H2">
        <f>D2-G2</f>
        <v>0</v>
      </c>
      <c r="I2" t="s">
        <v>9</v>
      </c>
      <c r="J2">
        <f>VLOOKUP(I2,A30:E44,2,0)</f>
        <v>10200000</v>
      </c>
    </row>
    <row r="3" spans="1:10" x14ac:dyDescent="0.25">
      <c r="A3">
        <v>840.54858730000001</v>
      </c>
      <c r="B3">
        <v>2.0009999999999999</v>
      </c>
      <c r="C3">
        <f>(B3-$B$2)/$B$2</f>
        <v>4.9999999999994493E-4</v>
      </c>
      <c r="D3">
        <f>A3/(PI()/4*0.505^2)</f>
        <v>4196.5285780673903</v>
      </c>
      <c r="E3" s="3">
        <f t="shared" ref="E3:E10" si="0">D3/C3</f>
        <v>8393057.1561357044</v>
      </c>
      <c r="F3" s="1">
        <f t="shared" ref="F3:F10" si="1">($J$2-E3)/$J$2</f>
        <v>0.17715125920238192</v>
      </c>
      <c r="G3" s="2">
        <f t="shared" ref="G3:G9" si="2">$I$5*C3+$J$5</f>
        <v>4248.053110847145</v>
      </c>
      <c r="H3" s="5">
        <f>ABS(D3-G3)</f>
        <v>51.524532779754736</v>
      </c>
    </row>
    <row r="4" spans="1:10" x14ac:dyDescent="0.25">
      <c r="A4">
        <v>1687.848569</v>
      </c>
      <c r="B4">
        <v>2.0019999999999998</v>
      </c>
      <c r="C4">
        <f t="shared" ref="C4:C10" si="3">(B4-$B$2)/$B$2</f>
        <v>9.9999999999988987E-4</v>
      </c>
      <c r="D4">
        <f t="shared" ref="D4:D11" si="4">A4/(PI()/4*0.505^2)</f>
        <v>8426.7642136082959</v>
      </c>
      <c r="E4" s="3">
        <f t="shared" si="0"/>
        <v>8426764.2136092242</v>
      </c>
      <c r="F4" s="1">
        <f t="shared" si="1"/>
        <v>0.17384664572458586</v>
      </c>
      <c r="G4" s="2">
        <f t="shared" si="2"/>
        <v>8496.1062216942901</v>
      </c>
      <c r="H4" s="5">
        <f t="shared" ref="H4:H9" si="5">ABS(D4-G4)</f>
        <v>69.342008085994166</v>
      </c>
      <c r="I4" t="s">
        <v>27</v>
      </c>
      <c r="J4" t="s">
        <v>28</v>
      </c>
    </row>
    <row r="5" spans="1:10" x14ac:dyDescent="0.25">
      <c r="A5">
        <v>2540.2120960000002</v>
      </c>
      <c r="B5">
        <v>2.0030000000000001</v>
      </c>
      <c r="C5">
        <f t="shared" si="3"/>
        <v>1.5000000000000568E-3</v>
      </c>
      <c r="D5">
        <f t="shared" si="4"/>
        <v>12682.280139758037</v>
      </c>
      <c r="E5" s="3">
        <f t="shared" si="0"/>
        <v>8454853.4265050367</v>
      </c>
      <c r="F5" s="1">
        <f t="shared" si="1"/>
        <v>0.17109280132303561</v>
      </c>
      <c r="G5" s="2">
        <f t="shared" si="2"/>
        <v>12744.159332543322</v>
      </c>
      <c r="H5" s="5">
        <f t="shared" si="5"/>
        <v>61.879192785285341</v>
      </c>
      <c r="I5" s="6">
        <v>8496106.2216952257</v>
      </c>
      <c r="J5" s="6">
        <v>0</v>
      </c>
    </row>
    <row r="6" spans="1:10" x14ac:dyDescent="0.25">
      <c r="A6">
        <v>3299.7078489999999</v>
      </c>
      <c r="B6">
        <v>2.004</v>
      </c>
      <c r="C6">
        <f t="shared" si="3"/>
        <v>2.0000000000000018E-3</v>
      </c>
      <c r="D6">
        <f t="shared" si="4"/>
        <v>16474.143787549467</v>
      </c>
      <c r="E6" s="3">
        <f t="shared" si="0"/>
        <v>8237071.8937747264</v>
      </c>
      <c r="F6" s="1">
        <f t="shared" si="1"/>
        <v>0.19244393198286996</v>
      </c>
      <c r="G6" s="2">
        <f t="shared" si="2"/>
        <v>16992.212443390468</v>
      </c>
      <c r="H6" s="5">
        <f t="shared" si="5"/>
        <v>518.0686558410016</v>
      </c>
    </row>
    <row r="7" spans="1:10" x14ac:dyDescent="0.25">
      <c r="A7">
        <v>4262.4705750000003</v>
      </c>
      <c r="B7">
        <v>2.0049999999999999</v>
      </c>
      <c r="C7">
        <f t="shared" si="3"/>
        <v>2.4999999999999467E-3</v>
      </c>
      <c r="D7">
        <f t="shared" si="4"/>
        <v>21280.839503421339</v>
      </c>
      <c r="E7" s="3">
        <f t="shared" si="0"/>
        <v>8512335.8013687171</v>
      </c>
      <c r="F7" s="1">
        <f t="shared" si="1"/>
        <v>0.16545727437561597</v>
      </c>
      <c r="G7" s="2">
        <f t="shared" si="2"/>
        <v>21240.265554237612</v>
      </c>
      <c r="H7" s="5">
        <f t="shared" si="5"/>
        <v>40.573949183726654</v>
      </c>
    </row>
    <row r="8" spans="1:10" x14ac:dyDescent="0.25">
      <c r="A8">
        <v>5186.0924679999998</v>
      </c>
      <c r="B8">
        <v>2.0059999999999998</v>
      </c>
      <c r="C8">
        <f t="shared" si="3"/>
        <v>2.9999999999998916E-3</v>
      </c>
      <c r="D8">
        <f t="shared" si="4"/>
        <v>25892.120430980398</v>
      </c>
      <c r="E8" s="3">
        <f>D8/C8</f>
        <v>8630706.8103271108</v>
      </c>
      <c r="F8" s="1">
        <f t="shared" si="1"/>
        <v>0.15385227349734207</v>
      </c>
      <c r="G8" s="2">
        <f t="shared" si="2"/>
        <v>25488.318665084757</v>
      </c>
      <c r="H8" s="5">
        <f t="shared" si="5"/>
        <v>403.80176589564144</v>
      </c>
    </row>
    <row r="9" spans="1:10" x14ac:dyDescent="0.25">
      <c r="A9">
        <v>6033.5993479999997</v>
      </c>
      <c r="B9">
        <v>2.0070000000000001</v>
      </c>
      <c r="C9">
        <f t="shared" si="3"/>
        <v>3.5000000000000586E-3</v>
      </c>
      <c r="D9">
        <f t="shared" si="4"/>
        <v>30123.389028377194</v>
      </c>
      <c r="E9" s="3">
        <f t="shared" si="0"/>
        <v>8606682.5795361977</v>
      </c>
      <c r="F9" s="1">
        <f t="shared" si="1"/>
        <v>0.15620759024154923</v>
      </c>
      <c r="G9" s="2">
        <f t="shared" si="2"/>
        <v>29736.371775933789</v>
      </c>
      <c r="H9" s="5">
        <f t="shared" si="5"/>
        <v>387.0172524434056</v>
      </c>
    </row>
    <row r="10" spans="1:10" x14ac:dyDescent="0.25">
      <c r="A10">
        <v>6780.7956409999997</v>
      </c>
      <c r="B10">
        <v>2.008</v>
      </c>
      <c r="C10">
        <f t="shared" si="3"/>
        <v>4.0000000000000036E-3</v>
      </c>
      <c r="D10" s="3">
        <f t="shared" si="4"/>
        <v>33853.84630875018</v>
      </c>
      <c r="E10" s="3">
        <f t="shared" si="0"/>
        <v>8463461.5771875381</v>
      </c>
      <c r="F10" s="1">
        <f t="shared" si="1"/>
        <v>0.1702488649816139</v>
      </c>
      <c r="G10" s="2">
        <f>$I$5*C10+$J$5</f>
        <v>33984.424886780937</v>
      </c>
      <c r="H10" s="5">
        <f>ABS(D10-G10)</f>
        <v>130.57857803075603</v>
      </c>
    </row>
    <row r="11" spans="1:10" x14ac:dyDescent="0.25">
      <c r="D11" s="3"/>
      <c r="H11">
        <f>SUM(H2:H10)</f>
        <v>1662.7859350455656</v>
      </c>
    </row>
    <row r="30" spans="1:5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</row>
    <row r="31" spans="1:5" x14ac:dyDescent="0.25">
      <c r="A31" s="3" t="s">
        <v>9</v>
      </c>
      <c r="B31" s="4">
        <v>10200000</v>
      </c>
      <c r="C31" s="4">
        <v>3900000</v>
      </c>
      <c r="D31" s="3">
        <v>0.33</v>
      </c>
      <c r="E31" s="3">
        <v>9.8000000000000004E-2</v>
      </c>
    </row>
    <row r="32" spans="1:5" x14ac:dyDescent="0.25">
      <c r="A32" s="3" t="s">
        <v>10</v>
      </c>
      <c r="B32" s="4">
        <v>18000000</v>
      </c>
      <c r="C32" s="4">
        <v>7000000</v>
      </c>
      <c r="D32" s="3">
        <v>0.28999999999999998</v>
      </c>
      <c r="E32" s="3">
        <v>0.3</v>
      </c>
    </row>
    <row r="33" spans="1:5" x14ac:dyDescent="0.25">
      <c r="A33" s="3" t="s">
        <v>11</v>
      </c>
      <c r="B33" s="4">
        <v>29000000</v>
      </c>
      <c r="C33" s="4">
        <v>11500000</v>
      </c>
      <c r="D33" s="3">
        <v>0.28999999999999998</v>
      </c>
      <c r="E33" s="3">
        <v>0.28000000000000003</v>
      </c>
    </row>
    <row r="34" spans="1:5" x14ac:dyDescent="0.25">
      <c r="A34" s="3" t="s">
        <v>12</v>
      </c>
      <c r="B34" s="4">
        <v>14500000</v>
      </c>
      <c r="C34" s="4">
        <v>6000000</v>
      </c>
      <c r="D34" s="3">
        <v>0.21</v>
      </c>
      <c r="E34" s="3">
        <v>0.26</v>
      </c>
    </row>
    <row r="35" spans="1:5" x14ac:dyDescent="0.25">
      <c r="A35" s="3" t="s">
        <v>13</v>
      </c>
      <c r="B35" s="4">
        <v>31000000</v>
      </c>
      <c r="C35" s="4">
        <v>11500000</v>
      </c>
      <c r="D35" s="3">
        <v>0.28999999999999998</v>
      </c>
      <c r="E35" s="3">
        <v>0.31</v>
      </c>
    </row>
    <row r="36" spans="1:5" x14ac:dyDescent="0.25">
      <c r="A36" s="3" t="s">
        <v>14</v>
      </c>
      <c r="B36" s="4">
        <v>6500000</v>
      </c>
      <c r="C36" s="4">
        <v>2400000</v>
      </c>
      <c r="D36" s="3">
        <v>0.35</v>
      </c>
      <c r="E36" s="3">
        <v>7.0000000000000007E-2</v>
      </c>
    </row>
    <row r="37" spans="1:5" x14ac:dyDescent="0.25">
      <c r="A37" s="3" t="s">
        <v>15</v>
      </c>
      <c r="B37" s="4">
        <v>48000000</v>
      </c>
      <c r="C37" s="4">
        <v>17100000</v>
      </c>
      <c r="D37" s="3">
        <v>0.31</v>
      </c>
      <c r="E37" s="3">
        <v>0.37</v>
      </c>
    </row>
    <row r="38" spans="1:5" x14ac:dyDescent="0.25">
      <c r="A38" s="3" t="s">
        <v>16</v>
      </c>
      <c r="B38" s="4">
        <v>26000000</v>
      </c>
      <c r="C38" s="4">
        <v>9500000</v>
      </c>
      <c r="D38" s="3">
        <v>0.32</v>
      </c>
      <c r="E38" s="3">
        <v>0.32</v>
      </c>
    </row>
    <row r="39" spans="1:5" x14ac:dyDescent="0.25">
      <c r="A39" s="3" t="s">
        <v>17</v>
      </c>
      <c r="B39" s="4">
        <v>18500000</v>
      </c>
      <c r="C39" s="4">
        <v>7000000</v>
      </c>
      <c r="D39" s="3">
        <v>0.32</v>
      </c>
      <c r="E39" s="3">
        <v>0.32</v>
      </c>
    </row>
    <row r="40" spans="1:5" x14ac:dyDescent="0.25">
      <c r="A40" s="3" t="s">
        <v>18</v>
      </c>
      <c r="B40" s="4">
        <v>29000000</v>
      </c>
      <c r="C40" s="4">
        <v>11000000</v>
      </c>
      <c r="D40" s="3">
        <v>0.28999999999999998</v>
      </c>
      <c r="E40" s="3">
        <v>0.28000000000000003</v>
      </c>
    </row>
    <row r="41" spans="1:5" x14ac:dyDescent="0.25">
      <c r="A41" s="3" t="s">
        <v>19</v>
      </c>
      <c r="B41" s="4">
        <v>1500000</v>
      </c>
      <c r="C41" s="4">
        <v>600000</v>
      </c>
      <c r="D41" s="3" t="s">
        <v>20</v>
      </c>
      <c r="E41" s="3">
        <v>0.04</v>
      </c>
    </row>
    <row r="42" spans="1:5" x14ac:dyDescent="0.25">
      <c r="A42" s="3" t="s">
        <v>21</v>
      </c>
      <c r="B42" s="4">
        <v>16100000</v>
      </c>
      <c r="C42" s="4">
        <v>6000000</v>
      </c>
      <c r="D42" s="3">
        <v>0.35</v>
      </c>
      <c r="E42" s="3">
        <v>0.3</v>
      </c>
    </row>
    <row r="43" spans="1:5" x14ac:dyDescent="0.25">
      <c r="A43" s="3" t="s">
        <v>22</v>
      </c>
      <c r="B43" s="4">
        <v>27600000</v>
      </c>
      <c r="C43" s="4">
        <v>10600000</v>
      </c>
      <c r="D43" s="3">
        <v>0.31</v>
      </c>
      <c r="E43" s="3">
        <v>0.28000000000000003</v>
      </c>
    </row>
    <row r="44" spans="1:5" x14ac:dyDescent="0.25">
      <c r="A44" s="3" t="s">
        <v>23</v>
      </c>
      <c r="B44" s="4">
        <v>16500000</v>
      </c>
      <c r="C44" s="4">
        <v>6500000</v>
      </c>
      <c r="D44" s="3" t="s">
        <v>20</v>
      </c>
      <c r="E44" s="3">
        <v>0.16</v>
      </c>
    </row>
  </sheetData>
  <phoneticPr fontId="18" type="noConversion"/>
  <dataValidations count="1">
    <dataValidation type="list" allowBlank="1" showInputMessage="1" showErrorMessage="1" sqref="I2" xr:uid="{4A66C421-6C76-454A-8C61-AB8A43B47A98}">
      <formula1>$A$31:$A$44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lab02-3180111638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2018-09-28T06:22:47Z</dcterms:created>
  <dcterms:modified xsi:type="dcterms:W3CDTF">2018-09-28T07:59:03Z</dcterms:modified>
</cp:coreProperties>
</file>