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item" sheetId="1" r:id="rId1"/>
    <sheet name="chest" sheetId="2" r:id="rId2"/>
    <sheet name="权重配值" sheetId="4" r:id="rId3"/>
  </sheets>
  <calcPr calcId="125725"/>
</workbook>
</file>

<file path=xl/calcChain.xml><?xml version="1.0" encoding="utf-8"?>
<calcChain xmlns="http://schemas.openxmlformats.org/spreadsheetml/2006/main">
  <c r="S46" i="4"/>
  <c r="S36"/>
  <c r="S26"/>
  <c r="O26"/>
  <c r="O46"/>
  <c r="O36"/>
  <c r="K46"/>
  <c r="K36"/>
  <c r="K26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R25" s="1"/>
  <c r="Y12" s="1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N25" s="1"/>
  <c r="Y11" s="1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J25" s="1"/>
  <c r="Y10" s="1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F25" s="1"/>
  <c r="Y9" s="1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3"/>
  <c r="J36" l="1"/>
  <c r="X10" s="1"/>
  <c r="F3"/>
  <c r="V9" s="1"/>
  <c r="F46"/>
  <c r="F26"/>
  <c r="F11"/>
  <c r="Z9" s="1"/>
  <c r="F36"/>
  <c r="G3"/>
  <c r="U9" s="1"/>
  <c r="R36"/>
  <c r="X12" s="1"/>
  <c r="N36"/>
  <c r="X11" s="1"/>
  <c r="J26"/>
  <c r="W10" s="1"/>
  <c r="J46"/>
  <c r="AA10" s="1"/>
  <c r="J3"/>
  <c r="V10" s="1"/>
  <c r="J11"/>
  <c r="Z10" s="1"/>
  <c r="N3"/>
  <c r="V11" s="1"/>
  <c r="N26"/>
  <c r="W11" s="1"/>
  <c r="N46"/>
  <c r="AA11" s="1"/>
  <c r="N11"/>
  <c r="Z11" s="1"/>
  <c r="R26"/>
  <c r="W12" s="1"/>
  <c r="R46"/>
  <c r="AA12" s="1"/>
  <c r="R3"/>
  <c r="V12" s="1"/>
  <c r="R11"/>
  <c r="Z12" s="1"/>
  <c r="S3"/>
  <c r="U12" s="1"/>
  <c r="O3"/>
  <c r="U11" s="1"/>
  <c r="K3"/>
  <c r="U10" s="1"/>
</calcChain>
</file>

<file path=xl/sharedStrings.xml><?xml version="1.0" encoding="utf-8"?>
<sst xmlns="http://schemas.openxmlformats.org/spreadsheetml/2006/main" count="157" uniqueCount="78">
  <si>
    <t>安妮</t>
  </si>
  <si>
    <t>丁丁</t>
  </si>
  <si>
    <t>小黑</t>
  </si>
  <si>
    <t>美美</t>
  </si>
  <si>
    <t>小帅</t>
  </si>
  <si>
    <t>酷酷</t>
  </si>
  <si>
    <t>哞哞</t>
  </si>
  <si>
    <t>阿飞</t>
  </si>
  <si>
    <t>刘备</t>
  </si>
  <si>
    <t>赵云</t>
  </si>
  <si>
    <t>吕布</t>
  </si>
  <si>
    <t>貂蝉</t>
  </si>
  <si>
    <t>孙悟空</t>
  </si>
  <si>
    <t>杨戬</t>
  </si>
  <si>
    <t>紫霞</t>
  </si>
  <si>
    <t>贞德</t>
  </si>
  <si>
    <t>黄忠</t>
  </si>
  <si>
    <t>姜维</t>
  </si>
  <si>
    <t>孙尚香</t>
  </si>
  <si>
    <t>甄姬</t>
  </si>
  <si>
    <t>李广</t>
  </si>
  <si>
    <t>武则天</t>
  </si>
  <si>
    <t>周瑜</t>
  </si>
  <si>
    <t>诸葛亮</t>
  </si>
  <si>
    <t>小乔</t>
  </si>
  <si>
    <t>大乔</t>
  </si>
  <si>
    <t>黄月英</t>
  </si>
  <si>
    <t>嫦娥</t>
  </si>
  <si>
    <t>多重球</t>
  </si>
  <si>
    <t>射程球</t>
  </si>
  <si>
    <t>溜冰鞋</t>
  </si>
  <si>
    <t>攻击球</t>
  </si>
  <si>
    <t>增大球</t>
  </si>
  <si>
    <t>极速球</t>
  </si>
  <si>
    <t>冰球</t>
  </si>
  <si>
    <t>电球</t>
  </si>
  <si>
    <t>大雪球</t>
  </si>
  <si>
    <t>墨水球</t>
  </si>
  <si>
    <t>恶魔球</t>
  </si>
  <si>
    <t>暴风雪</t>
  </si>
  <si>
    <t>龙卷风</t>
  </si>
  <si>
    <t>陨石</t>
  </si>
  <si>
    <t>钻石</t>
    <phoneticPr fontId="19" type="noConversion"/>
  </si>
  <si>
    <t>头像框</t>
    <phoneticPr fontId="19" type="noConversion"/>
  </si>
  <si>
    <t>春意盎然</t>
  </si>
  <si>
    <t>夏日海浪</t>
  </si>
  <si>
    <t>秋之回忆</t>
  </si>
  <si>
    <t>冬雪晶莹</t>
  </si>
  <si>
    <t>地狱烈火</t>
  </si>
  <si>
    <t>银宝箱</t>
  </si>
  <si>
    <t>银宝箱</t>
    <phoneticPr fontId="19" type="noConversion"/>
  </si>
  <si>
    <t>金宝箱</t>
  </si>
  <si>
    <t>金宝箱</t>
    <phoneticPr fontId="19" type="noConversion"/>
  </si>
  <si>
    <t>史诗</t>
    <phoneticPr fontId="19" type="noConversion"/>
  </si>
  <si>
    <t>传奇</t>
    <phoneticPr fontId="19" type="noConversion"/>
  </si>
  <si>
    <t>权重</t>
  </si>
  <si>
    <t>权重</t>
    <phoneticPr fontId="19" type="noConversion"/>
  </si>
  <si>
    <t>钻石</t>
    <phoneticPr fontId="19" type="noConversion"/>
  </si>
  <si>
    <t>概率</t>
    <phoneticPr fontId="19" type="noConversion"/>
  </si>
  <si>
    <t>品质区分</t>
    <phoneticPr fontId="19" type="noConversion"/>
  </si>
  <si>
    <t>史诗宝箱</t>
  </si>
  <si>
    <t>传奇宝箱</t>
  </si>
  <si>
    <t>宝箱名</t>
  </si>
  <si>
    <t>倒计时秒</t>
  </si>
  <si>
    <t>金币最低</t>
  </si>
  <si>
    <t>金币最高</t>
  </si>
  <si>
    <t>物品总数</t>
  </si>
  <si>
    <t>稀有物品</t>
  </si>
  <si>
    <t>角色卡</t>
    <phoneticPr fontId="19" type="noConversion"/>
  </si>
  <si>
    <t>角色卡总量期望</t>
    <phoneticPr fontId="19" type="noConversion"/>
  </si>
  <si>
    <t>蓝色期望</t>
    <phoneticPr fontId="19" type="noConversion"/>
  </si>
  <si>
    <t>紫色期望</t>
    <phoneticPr fontId="19" type="noConversion"/>
  </si>
  <si>
    <t>金色期望</t>
    <phoneticPr fontId="19" type="noConversion"/>
  </si>
  <si>
    <t>钻石期望</t>
    <phoneticPr fontId="19" type="noConversion"/>
  </si>
  <si>
    <t>雪球道具</t>
    <phoneticPr fontId="19" type="noConversion"/>
  </si>
  <si>
    <t>银</t>
    <phoneticPr fontId="19" type="noConversion"/>
  </si>
  <si>
    <t>金</t>
    <phoneticPr fontId="19" type="noConversion"/>
  </si>
  <si>
    <t>类型</t>
    <phoneticPr fontId="19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</si>
</sst>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26">
    <xf numFmtId="0" fontId="0" fillId="0" borderId="0" xfId="0"/>
    <xf numFmtId="0" fontId="20" fillId="0" borderId="0" xfId="0" applyFont="1"/>
    <xf numFmtId="0" fontId="7" fillId="2" borderId="0" xfId="7">
      <alignment vertical="center"/>
    </xf>
    <xf numFmtId="0" fontId="1" fillId="0" borderId="0" xfId="42" applyFill="1">
      <alignment vertical="center"/>
    </xf>
    <xf numFmtId="0" fontId="9" fillId="4" borderId="0" xfId="9">
      <alignment vertical="center"/>
    </xf>
    <xf numFmtId="0" fontId="21" fillId="3" borderId="0" xfId="8" applyFont="1">
      <alignment vertical="center"/>
    </xf>
    <xf numFmtId="0" fontId="24" fillId="0" borderId="0" xfId="0" applyFont="1"/>
    <xf numFmtId="10" fontId="0" fillId="0" borderId="0" xfId="1" applyNumberFormat="1" applyFont="1" applyAlignment="1"/>
    <xf numFmtId="0" fontId="21" fillId="3" borderId="0" xfId="8" applyFont="1" applyAlignment="1"/>
    <xf numFmtId="0" fontId="1" fillId="33" borderId="0" xfId="42" applyFill="1">
      <alignment vertical="center"/>
    </xf>
    <xf numFmtId="0" fontId="8" fillId="3" borderId="0" xfId="8">
      <alignment vertical="center"/>
    </xf>
    <xf numFmtId="10" fontId="18" fillId="9" borderId="10" xfId="18" applyNumberFormat="1" applyBorder="1" applyAlignment="1"/>
    <xf numFmtId="0" fontId="22" fillId="33" borderId="0" xfId="42" applyFont="1" applyFill="1">
      <alignment vertical="center"/>
    </xf>
    <xf numFmtId="0" fontId="1" fillId="0" borderId="0" xfId="42">
      <alignment vertical="center"/>
    </xf>
    <xf numFmtId="0" fontId="23" fillId="0" borderId="0" xfId="0" applyFont="1"/>
    <xf numFmtId="0" fontId="1" fillId="0" borderId="0" xfId="42">
      <alignment vertical="center"/>
    </xf>
    <xf numFmtId="10" fontId="0" fillId="0" borderId="0" xfId="0" applyNumberFormat="1" applyAlignment="1">
      <alignment vertical="center"/>
    </xf>
    <xf numFmtId="0" fontId="1" fillId="0" borderId="0" xfId="42">
      <alignment vertical="center"/>
    </xf>
    <xf numFmtId="0" fontId="0" fillId="0" borderId="10" xfId="0" applyBorder="1"/>
    <xf numFmtId="0" fontId="23" fillId="0" borderId="10" xfId="0" applyFont="1" applyBorder="1"/>
    <xf numFmtId="0" fontId="20" fillId="0" borderId="10" xfId="0" applyFont="1" applyBorder="1"/>
    <xf numFmtId="10" fontId="0" fillId="0" borderId="10" xfId="1" applyNumberFormat="1" applyFont="1" applyBorder="1" applyAlignment="1"/>
    <xf numFmtId="0" fontId="1" fillId="0" borderId="0" xfId="42">
      <alignment vertical="center"/>
    </xf>
    <xf numFmtId="0" fontId="1" fillId="0" borderId="0" xfId="42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48"/>
  <sheetViews>
    <sheetView workbookViewId="0">
      <selection activeCell="F28" sqref="F28"/>
    </sheetView>
  </sheetViews>
  <sheetFormatPr defaultRowHeight="14.25"/>
  <sheetData>
    <row r="1" spans="2:4">
      <c r="B1" s="13">
        <v>10011001</v>
      </c>
      <c r="C1" s="13" t="s">
        <v>0</v>
      </c>
      <c r="D1" s="15">
        <v>1</v>
      </c>
    </row>
    <row r="2" spans="2:4">
      <c r="B2" s="13">
        <v>10011002</v>
      </c>
      <c r="C2" s="13" t="s">
        <v>1</v>
      </c>
      <c r="D2" s="15">
        <v>1</v>
      </c>
    </row>
    <row r="3" spans="2:4">
      <c r="B3" s="13">
        <v>10011003</v>
      </c>
      <c r="C3" s="13" t="s">
        <v>2</v>
      </c>
      <c r="D3" s="15">
        <v>1</v>
      </c>
    </row>
    <row r="4" spans="2:4">
      <c r="B4" s="13">
        <v>10011004</v>
      </c>
      <c r="C4" s="13" t="s">
        <v>3</v>
      </c>
      <c r="D4" s="15">
        <v>1</v>
      </c>
    </row>
    <row r="5" spans="2:4">
      <c r="B5" s="13">
        <v>10011005</v>
      </c>
      <c r="C5" s="13" t="s">
        <v>4</v>
      </c>
      <c r="D5" s="15">
        <v>1</v>
      </c>
    </row>
    <row r="6" spans="2:4">
      <c r="B6" s="13">
        <v>10011006</v>
      </c>
      <c r="C6" s="13" t="s">
        <v>5</v>
      </c>
      <c r="D6" s="15">
        <v>1</v>
      </c>
    </row>
    <row r="7" spans="2:4">
      <c r="B7" s="13">
        <v>10011007</v>
      </c>
      <c r="C7" s="13" t="s">
        <v>6</v>
      </c>
      <c r="D7" s="15">
        <v>1</v>
      </c>
    </row>
    <row r="8" spans="2:4">
      <c r="B8" s="13">
        <v>10011008</v>
      </c>
      <c r="C8" s="13" t="s">
        <v>7</v>
      </c>
      <c r="D8" s="15">
        <v>1</v>
      </c>
    </row>
    <row r="9" spans="2:4">
      <c r="B9" s="13">
        <v>10012001</v>
      </c>
      <c r="C9" s="13" t="s">
        <v>8</v>
      </c>
      <c r="D9" s="15">
        <v>2</v>
      </c>
    </row>
    <row r="10" spans="2:4">
      <c r="B10" s="13">
        <v>10012002</v>
      </c>
      <c r="C10" s="13" t="s">
        <v>9</v>
      </c>
      <c r="D10" s="15">
        <v>2</v>
      </c>
    </row>
    <row r="11" spans="2:4">
      <c r="B11" s="13">
        <v>10012003</v>
      </c>
      <c r="C11" s="13" t="s">
        <v>10</v>
      </c>
      <c r="D11" s="15">
        <v>2</v>
      </c>
    </row>
    <row r="12" spans="2:4">
      <c r="B12" s="13">
        <v>10012004</v>
      </c>
      <c r="C12" s="13" t="s">
        <v>11</v>
      </c>
      <c r="D12" s="15">
        <v>2</v>
      </c>
    </row>
    <row r="13" spans="2:4">
      <c r="B13" s="13">
        <v>10012005</v>
      </c>
      <c r="C13" s="13" t="s">
        <v>12</v>
      </c>
      <c r="D13" s="15">
        <v>2</v>
      </c>
    </row>
    <row r="14" spans="2:4">
      <c r="B14" s="13">
        <v>10012006</v>
      </c>
      <c r="C14" s="13" t="s">
        <v>13</v>
      </c>
      <c r="D14" s="15">
        <v>2</v>
      </c>
    </row>
    <row r="15" spans="2:4">
      <c r="B15" s="13">
        <v>10012007</v>
      </c>
      <c r="C15" s="13" t="s">
        <v>14</v>
      </c>
      <c r="D15" s="15">
        <v>2</v>
      </c>
    </row>
    <row r="16" spans="2:4">
      <c r="B16" s="13">
        <v>10012008</v>
      </c>
      <c r="C16" s="13" t="s">
        <v>15</v>
      </c>
      <c r="D16" s="15">
        <v>2</v>
      </c>
    </row>
    <row r="17" spans="2:4">
      <c r="B17" s="13">
        <v>10012009</v>
      </c>
      <c r="C17" s="13" t="s">
        <v>16</v>
      </c>
      <c r="D17" s="15">
        <v>2</v>
      </c>
    </row>
    <row r="18" spans="2:4">
      <c r="B18" s="13">
        <v>10012010</v>
      </c>
      <c r="C18" s="13" t="s">
        <v>17</v>
      </c>
      <c r="D18" s="15">
        <v>2</v>
      </c>
    </row>
    <row r="19" spans="2:4">
      <c r="B19" s="13">
        <v>10013001</v>
      </c>
      <c r="C19" s="13" t="s">
        <v>18</v>
      </c>
      <c r="D19" s="15">
        <v>3</v>
      </c>
    </row>
    <row r="20" spans="2:4">
      <c r="B20" s="13">
        <v>10013002</v>
      </c>
      <c r="C20" s="13" t="s">
        <v>19</v>
      </c>
      <c r="D20" s="15">
        <v>3</v>
      </c>
    </row>
    <row r="21" spans="2:4">
      <c r="B21" s="13">
        <v>10013003</v>
      </c>
      <c r="C21" s="13" t="s">
        <v>20</v>
      </c>
      <c r="D21" s="15">
        <v>3</v>
      </c>
    </row>
    <row r="22" spans="2:4">
      <c r="B22" s="13">
        <v>10013004</v>
      </c>
      <c r="C22" s="13" t="s">
        <v>21</v>
      </c>
      <c r="D22" s="15">
        <v>3</v>
      </c>
    </row>
    <row r="23" spans="2:4">
      <c r="B23" s="13">
        <v>10013005</v>
      </c>
      <c r="C23" s="13" t="s">
        <v>22</v>
      </c>
      <c r="D23" s="15">
        <v>3</v>
      </c>
    </row>
    <row r="24" spans="2:4">
      <c r="B24" s="13">
        <v>10013006</v>
      </c>
      <c r="C24" s="13" t="s">
        <v>23</v>
      </c>
      <c r="D24" s="15">
        <v>3</v>
      </c>
    </row>
    <row r="25" spans="2:4">
      <c r="B25" s="13">
        <v>10013007</v>
      </c>
      <c r="C25" s="13" t="s">
        <v>24</v>
      </c>
      <c r="D25" s="15">
        <v>3</v>
      </c>
    </row>
    <row r="26" spans="2:4">
      <c r="B26" s="13">
        <v>10013008</v>
      </c>
      <c r="C26" s="13" t="s">
        <v>25</v>
      </c>
      <c r="D26" s="15">
        <v>3</v>
      </c>
    </row>
    <row r="27" spans="2:4">
      <c r="B27" s="13">
        <v>10013009</v>
      </c>
      <c r="C27" s="13" t="s">
        <v>26</v>
      </c>
      <c r="D27" s="15">
        <v>3</v>
      </c>
    </row>
    <row r="28" spans="2:4">
      <c r="B28" s="13">
        <v>10013010</v>
      </c>
      <c r="C28" s="13" t="s">
        <v>27</v>
      </c>
      <c r="D28" s="15">
        <v>3</v>
      </c>
    </row>
    <row r="29" spans="2:4">
      <c r="B29" s="13">
        <v>20010001</v>
      </c>
      <c r="C29" s="13" t="s">
        <v>28</v>
      </c>
      <c r="D29" s="15">
        <v>3</v>
      </c>
    </row>
    <row r="30" spans="2:4">
      <c r="B30" s="13">
        <v>20010002</v>
      </c>
      <c r="C30" s="13" t="s">
        <v>29</v>
      </c>
      <c r="D30" s="15">
        <v>3</v>
      </c>
    </row>
    <row r="31" spans="2:4">
      <c r="B31" s="13">
        <v>20010003</v>
      </c>
      <c r="C31" s="13" t="s">
        <v>30</v>
      </c>
      <c r="D31" s="15">
        <v>3</v>
      </c>
    </row>
    <row r="32" spans="2:4">
      <c r="B32" s="13">
        <v>20010004</v>
      </c>
      <c r="C32" s="13" t="s">
        <v>31</v>
      </c>
      <c r="D32" s="15">
        <v>3</v>
      </c>
    </row>
    <row r="33" spans="2:4">
      <c r="B33" s="13">
        <v>20010005</v>
      </c>
      <c r="C33" s="13" t="s">
        <v>32</v>
      </c>
      <c r="D33" s="15">
        <v>3</v>
      </c>
    </row>
    <row r="34" spans="2:4">
      <c r="B34" s="13">
        <v>20010006</v>
      </c>
      <c r="C34" s="13" t="s">
        <v>33</v>
      </c>
      <c r="D34" s="15">
        <v>3</v>
      </c>
    </row>
    <row r="35" spans="2:4">
      <c r="B35" s="13">
        <v>20010007</v>
      </c>
      <c r="C35" s="13" t="s">
        <v>34</v>
      </c>
      <c r="D35" s="15">
        <v>3</v>
      </c>
    </row>
    <row r="36" spans="2:4">
      <c r="B36" s="13">
        <v>20010008</v>
      </c>
      <c r="C36" s="13" t="s">
        <v>35</v>
      </c>
      <c r="D36" s="15">
        <v>3</v>
      </c>
    </row>
    <row r="37" spans="2:4">
      <c r="B37" s="13">
        <v>20010009</v>
      </c>
      <c r="C37" s="13" t="s">
        <v>36</v>
      </c>
      <c r="D37" s="15">
        <v>3</v>
      </c>
    </row>
    <row r="38" spans="2:4">
      <c r="B38" s="13">
        <v>20010010</v>
      </c>
      <c r="C38" s="13" t="s">
        <v>37</v>
      </c>
      <c r="D38" s="15">
        <v>3</v>
      </c>
    </row>
    <row r="39" spans="2:4">
      <c r="B39" s="13">
        <v>20010011</v>
      </c>
      <c r="C39" s="13" t="s">
        <v>38</v>
      </c>
      <c r="D39" s="15">
        <v>3</v>
      </c>
    </row>
    <row r="40" spans="2:4">
      <c r="B40" s="13">
        <v>20010012</v>
      </c>
      <c r="C40" s="13" t="s">
        <v>39</v>
      </c>
      <c r="D40" s="15">
        <v>3</v>
      </c>
    </row>
    <row r="41" spans="2:4">
      <c r="B41" s="13">
        <v>20010013</v>
      </c>
      <c r="C41" s="13" t="s">
        <v>40</v>
      </c>
      <c r="D41" s="15">
        <v>3</v>
      </c>
    </row>
    <row r="42" spans="2:4">
      <c r="B42" s="13">
        <v>20010014</v>
      </c>
      <c r="C42" s="13" t="s">
        <v>41</v>
      </c>
      <c r="D42" s="15">
        <v>3</v>
      </c>
    </row>
    <row r="43" spans="2:4">
      <c r="B43" s="3">
        <v>2</v>
      </c>
      <c r="C43" s="1" t="s">
        <v>42</v>
      </c>
    </row>
    <row r="44" spans="2:4">
      <c r="B44" s="3">
        <v>2012001</v>
      </c>
      <c r="C44" s="17" t="s">
        <v>44</v>
      </c>
    </row>
    <row r="45" spans="2:4">
      <c r="B45" s="3">
        <v>2012002</v>
      </c>
      <c r="C45" s="17" t="s">
        <v>45</v>
      </c>
    </row>
    <row r="46" spans="2:4">
      <c r="B46" s="3">
        <v>2012003</v>
      </c>
      <c r="C46" s="17" t="s">
        <v>46</v>
      </c>
    </row>
    <row r="47" spans="2:4">
      <c r="B47" s="3">
        <v>2012004</v>
      </c>
      <c r="C47" s="17" t="s">
        <v>47</v>
      </c>
    </row>
    <row r="48" spans="2:4">
      <c r="B48" s="3">
        <v>2013001</v>
      </c>
      <c r="C48" s="17" t="s">
        <v>48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"/>
  <sheetViews>
    <sheetView workbookViewId="0">
      <selection activeCell="B31" sqref="B31"/>
    </sheetView>
  </sheetViews>
  <sheetFormatPr defaultRowHeight="14.25"/>
  <cols>
    <col min="8" max="8" width="19.5" customWidth="1"/>
  </cols>
  <sheetData>
    <row r="2" spans="1:14">
      <c r="A2" s="23" t="s">
        <v>62</v>
      </c>
      <c r="B2" s="23" t="s">
        <v>55</v>
      </c>
      <c r="C2" s="23" t="s">
        <v>63</v>
      </c>
      <c r="D2" s="23" t="s">
        <v>64</v>
      </c>
      <c r="E2" s="23" t="s">
        <v>65</v>
      </c>
      <c r="F2" s="23" t="s">
        <v>66</v>
      </c>
      <c r="G2" s="23" t="s">
        <v>67</v>
      </c>
      <c r="H2" s="1" t="s">
        <v>69</v>
      </c>
      <c r="I2" s="1" t="s">
        <v>70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43</v>
      </c>
    </row>
    <row r="3" spans="1:14">
      <c r="A3" s="22" t="s">
        <v>49</v>
      </c>
      <c r="B3" s="22">
        <v>500</v>
      </c>
      <c r="C3" s="22">
        <v>7200</v>
      </c>
      <c r="D3" s="22">
        <v>45</v>
      </c>
      <c r="E3" s="22">
        <v>63</v>
      </c>
      <c r="F3" s="22">
        <v>9</v>
      </c>
      <c r="G3" s="22"/>
    </row>
    <row r="4" spans="1:14">
      <c r="A4" s="22" t="s">
        <v>51</v>
      </c>
      <c r="B4" s="22">
        <v>300</v>
      </c>
      <c r="C4" s="22">
        <v>14400</v>
      </c>
      <c r="D4" s="22">
        <v>135</v>
      </c>
      <c r="E4" s="22">
        <v>189</v>
      </c>
      <c r="F4" s="22">
        <v>29</v>
      </c>
      <c r="G4" s="22">
        <v>2</v>
      </c>
    </row>
    <row r="5" spans="1:14">
      <c r="A5" s="22" t="s">
        <v>60</v>
      </c>
      <c r="B5" s="22">
        <v>150</v>
      </c>
      <c r="C5" s="22">
        <v>28800</v>
      </c>
      <c r="D5" s="22">
        <v>405</v>
      </c>
      <c r="E5" s="22">
        <v>567</v>
      </c>
      <c r="F5" s="22">
        <v>88</v>
      </c>
      <c r="G5" s="22">
        <v>6</v>
      </c>
    </row>
    <row r="6" spans="1:14">
      <c r="A6" s="22" t="s">
        <v>61</v>
      </c>
      <c r="B6" s="22">
        <v>50</v>
      </c>
      <c r="C6" s="22">
        <v>43200</v>
      </c>
      <c r="D6" s="22">
        <v>1215</v>
      </c>
      <c r="E6" s="22">
        <v>1701</v>
      </c>
      <c r="F6" s="22">
        <v>264</v>
      </c>
      <c r="G6" s="22">
        <v>18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0"/>
  <sheetViews>
    <sheetView tabSelected="1" workbookViewId="0">
      <selection activeCell="U14" sqref="U14"/>
    </sheetView>
  </sheetViews>
  <sheetFormatPr defaultRowHeight="14.25"/>
  <cols>
    <col min="1" max="1" width="4.875" customWidth="1"/>
    <col min="2" max="2" width="9.5" bestFit="1" customWidth="1"/>
    <col min="4" max="6" width="7.625" customWidth="1"/>
    <col min="7" max="7" width="7.625" style="18" customWidth="1"/>
    <col min="8" max="10" width="7.625" customWidth="1"/>
    <col min="11" max="11" width="7.625" style="18" customWidth="1"/>
    <col min="12" max="14" width="7.625" customWidth="1"/>
    <col min="15" max="15" width="7.625" style="18" customWidth="1"/>
    <col min="16" max="19" width="7.625" customWidth="1"/>
    <col min="20" max="20" width="7" customWidth="1"/>
    <col min="21" max="21" width="13.875" customWidth="1"/>
  </cols>
  <sheetData>
    <row r="1" spans="1:27" s="14" customFormat="1">
      <c r="E1" s="6" t="s">
        <v>50</v>
      </c>
      <c r="G1" s="19"/>
      <c r="I1" s="6" t="s">
        <v>52</v>
      </c>
      <c r="K1" s="19"/>
      <c r="M1" s="6" t="s">
        <v>53</v>
      </c>
      <c r="O1" s="19"/>
      <c r="Q1" s="6" t="s">
        <v>54</v>
      </c>
    </row>
    <row r="2" spans="1:27">
      <c r="A2" s="1" t="s">
        <v>77</v>
      </c>
      <c r="D2" s="1" t="s">
        <v>56</v>
      </c>
      <c r="E2" s="1" t="s">
        <v>58</v>
      </c>
      <c r="F2" s="1" t="s">
        <v>59</v>
      </c>
      <c r="G2" s="20" t="s">
        <v>68</v>
      </c>
      <c r="H2" s="1" t="s">
        <v>56</v>
      </c>
      <c r="I2" s="1" t="s">
        <v>58</v>
      </c>
      <c r="J2" s="1" t="s">
        <v>59</v>
      </c>
      <c r="K2" s="20" t="s">
        <v>68</v>
      </c>
      <c r="L2" s="1" t="s">
        <v>56</v>
      </c>
      <c r="M2" s="1" t="s">
        <v>58</v>
      </c>
      <c r="N2" s="1" t="s">
        <v>59</v>
      </c>
      <c r="O2" s="20" t="s">
        <v>68</v>
      </c>
      <c r="P2" s="1" t="s">
        <v>56</v>
      </c>
      <c r="Q2" s="1" t="s">
        <v>58</v>
      </c>
      <c r="R2" s="1" t="s">
        <v>59</v>
      </c>
      <c r="S2" s="1" t="s">
        <v>68</v>
      </c>
      <c r="U2" s="23" t="s">
        <v>62</v>
      </c>
      <c r="V2" s="23" t="s">
        <v>55</v>
      </c>
      <c r="W2" s="23" t="s">
        <v>63</v>
      </c>
      <c r="X2" s="23" t="s">
        <v>64</v>
      </c>
      <c r="Y2" s="23" t="s">
        <v>65</v>
      </c>
      <c r="Z2" s="23" t="s">
        <v>66</v>
      </c>
      <c r="AA2" s="23" t="s">
        <v>67</v>
      </c>
    </row>
    <row r="3" spans="1:27">
      <c r="A3">
        <v>3</v>
      </c>
      <c r="B3" s="10">
        <v>10011001</v>
      </c>
      <c r="C3" s="10" t="s">
        <v>0</v>
      </c>
      <c r="D3">
        <v>50</v>
      </c>
      <c r="E3" s="7">
        <f>D3/SUM(D$3:D$50)</f>
        <v>0.10638297872340426</v>
      </c>
      <c r="F3" s="24">
        <f>SUM(E3:E10)</f>
        <v>0.85106382978723416</v>
      </c>
      <c r="G3" s="11">
        <f>SUMIF(A3:A50,3,E3:E50)</f>
        <v>0.85106382978723416</v>
      </c>
      <c r="H3">
        <v>100</v>
      </c>
      <c r="I3" s="7">
        <f>H3/SUM(H$3:H$50)</f>
        <v>9.8619329388560162E-2</v>
      </c>
      <c r="J3" s="24">
        <f>SUM(I3:I10)</f>
        <v>0.78895463510848129</v>
      </c>
      <c r="K3" s="11">
        <f>SUMIF($A$3:$A$50,3,I3:I50)</f>
        <v>0.92702169625246622</v>
      </c>
      <c r="L3">
        <v>100</v>
      </c>
      <c r="M3" s="7">
        <f>L3/SUM(L$3:L$50)</f>
        <v>6.968641114982578E-2</v>
      </c>
      <c r="N3" s="24">
        <f>SUM(M3:M10)</f>
        <v>0.55749128919860624</v>
      </c>
      <c r="O3" s="11">
        <f>SUMIF($A$3:$A$50,3,M3:M50)</f>
        <v>0.94773519163763098</v>
      </c>
      <c r="P3">
        <v>100</v>
      </c>
      <c r="Q3" s="7">
        <f>P3/SUM(P$3:P$50)</f>
        <v>6.8728522336769765E-2</v>
      </c>
      <c r="R3" s="24">
        <f>SUM(Q3:Q10)</f>
        <v>0.54982817869415801</v>
      </c>
      <c r="S3" s="11">
        <f>SUMIF($A$3:$A$50,3,Q3:Q50)</f>
        <v>0.94845360824742231</v>
      </c>
      <c r="U3" s="23" t="s">
        <v>49</v>
      </c>
      <c r="V3" s="23">
        <v>500</v>
      </c>
      <c r="W3" s="23">
        <v>7200</v>
      </c>
      <c r="X3" s="23">
        <v>45</v>
      </c>
      <c r="Y3" s="23">
        <v>63</v>
      </c>
      <c r="Z3" s="23">
        <v>9</v>
      </c>
      <c r="AA3" s="23"/>
    </row>
    <row r="4" spans="1:27">
      <c r="A4">
        <v>3</v>
      </c>
      <c r="B4" s="10">
        <v>10011002</v>
      </c>
      <c r="C4" s="10" t="s">
        <v>1</v>
      </c>
      <c r="D4">
        <v>50</v>
      </c>
      <c r="E4" s="7">
        <f t="shared" ref="E4:E50" si="0">D4/SUM(D$3:D$50)</f>
        <v>0.10638297872340426</v>
      </c>
      <c r="F4" s="25"/>
      <c r="G4" s="21"/>
      <c r="H4">
        <v>100</v>
      </c>
      <c r="I4" s="7">
        <f t="shared" ref="I4:I50" si="1">H4/SUM(H$3:H$50)</f>
        <v>9.8619329388560162E-2</v>
      </c>
      <c r="J4" s="25"/>
      <c r="K4" s="21"/>
      <c r="L4">
        <v>100</v>
      </c>
      <c r="M4" s="7">
        <f t="shared" ref="M4:M50" si="2">L4/SUM(L$3:L$50)</f>
        <v>6.968641114982578E-2</v>
      </c>
      <c r="N4" s="25"/>
      <c r="O4" s="21"/>
      <c r="P4">
        <v>100</v>
      </c>
      <c r="Q4" s="7">
        <f t="shared" ref="Q4:Q50" si="3">P4/SUM(P$3:P$50)</f>
        <v>6.8728522336769765E-2</v>
      </c>
      <c r="R4" s="25"/>
      <c r="S4" s="21"/>
      <c r="U4" s="23" t="s">
        <v>51</v>
      </c>
      <c r="V4" s="23">
        <v>300</v>
      </c>
      <c r="W4" s="23">
        <v>14400</v>
      </c>
      <c r="X4" s="23">
        <v>135</v>
      </c>
      <c r="Y4" s="23">
        <v>189</v>
      </c>
      <c r="Z4" s="23">
        <v>29</v>
      </c>
      <c r="AA4" s="23">
        <v>2</v>
      </c>
    </row>
    <row r="5" spans="1:27">
      <c r="A5">
        <v>3</v>
      </c>
      <c r="B5" s="10">
        <v>10011003</v>
      </c>
      <c r="C5" s="10" t="s">
        <v>2</v>
      </c>
      <c r="D5">
        <v>50</v>
      </c>
      <c r="E5" s="7">
        <f t="shared" si="0"/>
        <v>0.10638297872340426</v>
      </c>
      <c r="F5" s="25"/>
      <c r="G5" s="21"/>
      <c r="H5">
        <v>100</v>
      </c>
      <c r="I5" s="7">
        <f t="shared" si="1"/>
        <v>9.8619329388560162E-2</v>
      </c>
      <c r="J5" s="25"/>
      <c r="K5" s="21"/>
      <c r="L5">
        <v>100</v>
      </c>
      <c r="M5" s="7">
        <f t="shared" si="2"/>
        <v>6.968641114982578E-2</v>
      </c>
      <c r="N5" s="25"/>
      <c r="O5" s="21"/>
      <c r="P5">
        <v>100</v>
      </c>
      <c r="Q5" s="7">
        <f t="shared" si="3"/>
        <v>6.8728522336769765E-2</v>
      </c>
      <c r="R5" s="25"/>
      <c r="S5" s="21"/>
      <c r="U5" s="23" t="s">
        <v>60</v>
      </c>
      <c r="V5" s="23">
        <v>150</v>
      </c>
      <c r="W5" s="23">
        <v>28800</v>
      </c>
      <c r="X5" s="23">
        <v>405</v>
      </c>
      <c r="Y5" s="23">
        <v>567</v>
      </c>
      <c r="Z5" s="23">
        <v>88</v>
      </c>
      <c r="AA5" s="23">
        <v>6</v>
      </c>
    </row>
    <row r="6" spans="1:27">
      <c r="A6">
        <v>3</v>
      </c>
      <c r="B6" s="10">
        <v>10011004</v>
      </c>
      <c r="C6" s="10" t="s">
        <v>3</v>
      </c>
      <c r="D6">
        <v>50</v>
      </c>
      <c r="E6" s="7">
        <f t="shared" si="0"/>
        <v>0.10638297872340426</v>
      </c>
      <c r="F6" s="25"/>
      <c r="G6" s="21"/>
      <c r="H6">
        <v>100</v>
      </c>
      <c r="I6" s="7">
        <f t="shared" si="1"/>
        <v>9.8619329388560162E-2</v>
      </c>
      <c r="J6" s="25"/>
      <c r="K6" s="21"/>
      <c r="L6">
        <v>100</v>
      </c>
      <c r="M6" s="7">
        <f t="shared" si="2"/>
        <v>6.968641114982578E-2</v>
      </c>
      <c r="N6" s="25"/>
      <c r="O6" s="21"/>
      <c r="P6">
        <v>100</v>
      </c>
      <c r="Q6" s="7">
        <f t="shared" si="3"/>
        <v>6.8728522336769765E-2</v>
      </c>
      <c r="R6" s="25"/>
      <c r="S6" s="21"/>
      <c r="U6" s="23" t="s">
        <v>61</v>
      </c>
      <c r="V6" s="23">
        <v>50</v>
      </c>
      <c r="W6" s="23">
        <v>43200</v>
      </c>
      <c r="X6" s="23">
        <v>1215</v>
      </c>
      <c r="Y6" s="23">
        <v>1701</v>
      </c>
      <c r="Z6" s="23">
        <v>264</v>
      </c>
      <c r="AA6" s="23">
        <v>18</v>
      </c>
    </row>
    <row r="7" spans="1:27">
      <c r="A7">
        <v>3</v>
      </c>
      <c r="B7" s="10">
        <v>10011005</v>
      </c>
      <c r="C7" s="10" t="s">
        <v>4</v>
      </c>
      <c r="D7">
        <v>50</v>
      </c>
      <c r="E7" s="7">
        <f t="shared" si="0"/>
        <v>0.10638297872340426</v>
      </c>
      <c r="F7" s="25"/>
      <c r="G7" s="21"/>
      <c r="H7">
        <v>100</v>
      </c>
      <c r="I7" s="7">
        <f t="shared" si="1"/>
        <v>9.8619329388560162E-2</v>
      </c>
      <c r="J7" s="25"/>
      <c r="K7" s="21"/>
      <c r="L7">
        <v>100</v>
      </c>
      <c r="M7" s="7">
        <f t="shared" si="2"/>
        <v>6.968641114982578E-2</v>
      </c>
      <c r="N7" s="25"/>
      <c r="O7" s="21"/>
      <c r="P7">
        <v>100</v>
      </c>
      <c r="Q7" s="7">
        <f t="shared" si="3"/>
        <v>6.8728522336769765E-2</v>
      </c>
      <c r="R7" s="25"/>
      <c r="S7" s="21"/>
    </row>
    <row r="8" spans="1:27">
      <c r="A8">
        <v>3</v>
      </c>
      <c r="B8" s="10">
        <v>10011006</v>
      </c>
      <c r="C8" s="10" t="s">
        <v>5</v>
      </c>
      <c r="D8">
        <v>50</v>
      </c>
      <c r="E8" s="7">
        <f t="shared" si="0"/>
        <v>0.10638297872340426</v>
      </c>
      <c r="F8" s="25"/>
      <c r="G8" s="21"/>
      <c r="H8">
        <v>100</v>
      </c>
      <c r="I8" s="7">
        <f t="shared" si="1"/>
        <v>9.8619329388560162E-2</v>
      </c>
      <c r="J8" s="25"/>
      <c r="K8" s="21"/>
      <c r="L8">
        <v>100</v>
      </c>
      <c r="M8" s="7">
        <f t="shared" si="2"/>
        <v>6.968641114982578E-2</v>
      </c>
      <c r="N8" s="25"/>
      <c r="O8" s="21"/>
      <c r="P8">
        <v>100</v>
      </c>
      <c r="Q8" s="7">
        <f t="shared" si="3"/>
        <v>6.8728522336769765E-2</v>
      </c>
      <c r="R8" s="25"/>
      <c r="S8" s="21"/>
      <c r="U8" s="1" t="s">
        <v>69</v>
      </c>
      <c r="V8" s="1" t="s">
        <v>70</v>
      </c>
      <c r="W8" s="1" t="s">
        <v>71</v>
      </c>
      <c r="X8" s="1" t="s">
        <v>72</v>
      </c>
      <c r="Y8" s="1" t="s">
        <v>73</v>
      </c>
      <c r="Z8" s="1" t="s">
        <v>74</v>
      </c>
      <c r="AA8" s="1" t="s">
        <v>43</v>
      </c>
    </row>
    <row r="9" spans="1:27">
      <c r="A9">
        <v>3</v>
      </c>
      <c r="B9" s="10">
        <v>10011007</v>
      </c>
      <c r="C9" s="10" t="s">
        <v>6</v>
      </c>
      <c r="D9">
        <v>50</v>
      </c>
      <c r="E9" s="7">
        <f t="shared" si="0"/>
        <v>0.10638297872340426</v>
      </c>
      <c r="F9" s="25"/>
      <c r="G9" s="21"/>
      <c r="H9">
        <v>100</v>
      </c>
      <c r="I9" s="7">
        <f t="shared" si="1"/>
        <v>9.8619329388560162E-2</v>
      </c>
      <c r="J9" s="25"/>
      <c r="K9" s="21"/>
      <c r="L9">
        <v>100</v>
      </c>
      <c r="M9" s="7">
        <f t="shared" si="2"/>
        <v>6.968641114982578E-2</v>
      </c>
      <c r="N9" s="25"/>
      <c r="O9" s="21"/>
      <c r="P9">
        <v>100</v>
      </c>
      <c r="Q9" s="7">
        <f t="shared" si="3"/>
        <v>6.8728522336769765E-2</v>
      </c>
      <c r="R9" s="25"/>
      <c r="S9" s="21"/>
      <c r="T9" s="1" t="s">
        <v>75</v>
      </c>
      <c r="U9">
        <f>Z3*G3+AA3</f>
        <v>7.6595744680851077</v>
      </c>
      <c r="V9">
        <f>(Z3-AA3)*F3</f>
        <v>7.6595744680851077</v>
      </c>
      <c r="Y9">
        <f>(Z3-AA3)*F25</f>
        <v>0</v>
      </c>
      <c r="Z9">
        <f>(Z3-AA3)*F11</f>
        <v>1.3404255319148932</v>
      </c>
    </row>
    <row r="10" spans="1:27">
      <c r="A10">
        <v>3</v>
      </c>
      <c r="B10" s="10">
        <v>10011008</v>
      </c>
      <c r="C10" s="10" t="s">
        <v>7</v>
      </c>
      <c r="D10">
        <v>50</v>
      </c>
      <c r="E10" s="7">
        <f t="shared" si="0"/>
        <v>0.10638297872340426</v>
      </c>
      <c r="F10" s="25"/>
      <c r="G10" s="21"/>
      <c r="H10">
        <v>100</v>
      </c>
      <c r="I10" s="7">
        <f t="shared" si="1"/>
        <v>9.8619329388560162E-2</v>
      </c>
      <c r="J10" s="25"/>
      <c r="K10" s="21"/>
      <c r="L10">
        <v>100</v>
      </c>
      <c r="M10" s="7">
        <f t="shared" si="2"/>
        <v>6.968641114982578E-2</v>
      </c>
      <c r="N10" s="25"/>
      <c r="O10" s="21"/>
      <c r="P10">
        <v>100</v>
      </c>
      <c r="Q10" s="7">
        <f t="shared" si="3"/>
        <v>6.8728522336769765E-2</v>
      </c>
      <c r="R10" s="25"/>
      <c r="S10" s="21"/>
      <c r="T10" s="1" t="s">
        <v>76</v>
      </c>
      <c r="U10">
        <f>Z4*K3</f>
        <v>26.883629191321521</v>
      </c>
      <c r="V10">
        <f>(Z4-AA4)*J3</f>
        <v>21.301775147928996</v>
      </c>
      <c r="W10">
        <f>AA4*K26+(Z4-AA4)*J26</f>
        <v>4.0516107823800134</v>
      </c>
      <c r="X10">
        <f>AA4*K36+(Z4-AA4)*J36</f>
        <v>1.6206443129520054</v>
      </c>
      <c r="Y10">
        <f>(Z4-AA4)*J25</f>
        <v>0</v>
      </c>
      <c r="Z10">
        <f>(Z4-AA4)*J11</f>
        <v>1.8639053254437867</v>
      </c>
      <c r="AA10">
        <f>AA4*K46+(Z4-AA4)*J46</f>
        <v>0.16206443129520054</v>
      </c>
    </row>
    <row r="11" spans="1:27">
      <c r="A11">
        <v>2</v>
      </c>
      <c r="B11" s="10">
        <v>20010001</v>
      </c>
      <c r="C11" s="10" t="s">
        <v>28</v>
      </c>
      <c r="D11">
        <v>5</v>
      </c>
      <c r="E11" s="7">
        <f t="shared" si="0"/>
        <v>1.0638297872340425E-2</v>
      </c>
      <c r="F11" s="24">
        <f>SUM(E11:E24)</f>
        <v>0.14893617021276592</v>
      </c>
      <c r="G11" s="21"/>
      <c r="H11">
        <v>5</v>
      </c>
      <c r="I11" s="7">
        <f t="shared" si="1"/>
        <v>4.9309664694280079E-3</v>
      </c>
      <c r="J11" s="24">
        <f>SUM(I11:I24)</f>
        <v>6.9033530571992102E-2</v>
      </c>
      <c r="K11" s="21"/>
      <c r="L11">
        <v>5</v>
      </c>
      <c r="M11" s="7">
        <f t="shared" si="2"/>
        <v>3.4843205574912892E-3</v>
      </c>
      <c r="N11" s="24">
        <f>SUM(M11:M24)</f>
        <v>4.8780487804878044E-2</v>
      </c>
      <c r="O11" s="21"/>
      <c r="P11">
        <v>5</v>
      </c>
      <c r="Q11" s="7">
        <f t="shared" si="3"/>
        <v>3.4364261168384879E-3</v>
      </c>
      <c r="R11" s="24">
        <f>SUM(Q11:Q24)</f>
        <v>4.8109965635738848E-2</v>
      </c>
      <c r="S11" s="21"/>
      <c r="T11" s="1" t="s">
        <v>53</v>
      </c>
      <c r="U11">
        <f>Z5*O3</f>
        <v>83.400696864111524</v>
      </c>
      <c r="V11">
        <f>(Z5-AA5)*N3</f>
        <v>45.714285714285715</v>
      </c>
      <c r="W11">
        <f>O26*AA4+(Z4-AA4)*N26</f>
        <v>11.177577009651259</v>
      </c>
      <c r="X11">
        <f>AA5*O36+(Z5-AA5)*N36</f>
        <v>4.0657395701643493</v>
      </c>
      <c r="Y11">
        <f>(Z5-AA5)*N25</f>
        <v>0</v>
      </c>
      <c r="Z11">
        <f>(Z5-AA5)*N11</f>
        <v>3.9999999999999996</v>
      </c>
      <c r="AA11">
        <f>AA5*O46+(Z5-AA5)*N46</f>
        <v>0.33881163084702903</v>
      </c>
    </row>
    <row r="12" spans="1:27">
      <c r="A12">
        <v>2</v>
      </c>
      <c r="B12" s="10">
        <v>20010002</v>
      </c>
      <c r="C12" s="10" t="s">
        <v>29</v>
      </c>
      <c r="D12">
        <v>5</v>
      </c>
      <c r="E12" s="7">
        <f t="shared" si="0"/>
        <v>1.0638297872340425E-2</v>
      </c>
      <c r="F12" s="25"/>
      <c r="G12" s="21"/>
      <c r="H12">
        <v>5</v>
      </c>
      <c r="I12" s="7">
        <f t="shared" si="1"/>
        <v>4.9309664694280079E-3</v>
      </c>
      <c r="J12" s="25"/>
      <c r="K12" s="21"/>
      <c r="L12">
        <v>5</v>
      </c>
      <c r="M12" s="7">
        <f t="shared" si="2"/>
        <v>3.4843205574912892E-3</v>
      </c>
      <c r="N12" s="25"/>
      <c r="O12" s="21"/>
      <c r="P12">
        <v>5</v>
      </c>
      <c r="Q12" s="7">
        <f t="shared" si="3"/>
        <v>3.4364261168384879E-3</v>
      </c>
      <c r="R12" s="25"/>
      <c r="S12" s="21"/>
      <c r="T12" s="1" t="s">
        <v>54</v>
      </c>
      <c r="U12">
        <f>Z6*S3</f>
        <v>250.39175257731949</v>
      </c>
      <c r="V12">
        <f>(Z6-AA6)*R3</f>
        <v>135.25773195876286</v>
      </c>
      <c r="W12">
        <f>AA6*S26+(Z6-AA6)*R26</f>
        <v>99.920697858842175</v>
      </c>
      <c r="X12">
        <f>AA6*S36+(Z6-AA6)*R36</f>
        <v>15.987311657414752</v>
      </c>
      <c r="Y12">
        <f>(Z6-AA6)*R25</f>
        <v>0</v>
      </c>
      <c r="Z12">
        <f>(Z6-AA6)*R11</f>
        <v>11.835051546391757</v>
      </c>
      <c r="AA12">
        <f>AA6*S46+(Z6-AA6)*R46</f>
        <v>0.999206978588422</v>
      </c>
    </row>
    <row r="13" spans="1:27">
      <c r="A13">
        <v>2</v>
      </c>
      <c r="B13" s="10">
        <v>20010003</v>
      </c>
      <c r="C13" s="10" t="s">
        <v>30</v>
      </c>
      <c r="D13">
        <v>5</v>
      </c>
      <c r="E13" s="7">
        <f t="shared" si="0"/>
        <v>1.0638297872340425E-2</v>
      </c>
      <c r="F13" s="25"/>
      <c r="G13" s="21"/>
      <c r="H13">
        <v>5</v>
      </c>
      <c r="I13" s="7">
        <f t="shared" si="1"/>
        <v>4.9309664694280079E-3</v>
      </c>
      <c r="J13" s="25"/>
      <c r="K13" s="21"/>
      <c r="L13">
        <v>5</v>
      </c>
      <c r="M13" s="7">
        <f t="shared" si="2"/>
        <v>3.4843205574912892E-3</v>
      </c>
      <c r="N13" s="25"/>
      <c r="O13" s="21"/>
      <c r="P13">
        <v>5</v>
      </c>
      <c r="Q13" s="7">
        <f t="shared" si="3"/>
        <v>3.4364261168384879E-3</v>
      </c>
      <c r="R13" s="25"/>
      <c r="S13" s="21"/>
    </row>
    <row r="14" spans="1:27">
      <c r="A14">
        <v>2</v>
      </c>
      <c r="B14" s="10">
        <v>20010004</v>
      </c>
      <c r="C14" s="10" t="s">
        <v>31</v>
      </c>
      <c r="D14">
        <v>5</v>
      </c>
      <c r="E14" s="7">
        <f t="shared" si="0"/>
        <v>1.0638297872340425E-2</v>
      </c>
      <c r="F14" s="25"/>
      <c r="G14" s="21"/>
      <c r="H14">
        <v>5</v>
      </c>
      <c r="I14" s="7">
        <f t="shared" si="1"/>
        <v>4.9309664694280079E-3</v>
      </c>
      <c r="J14" s="25"/>
      <c r="K14" s="21"/>
      <c r="L14">
        <v>5</v>
      </c>
      <c r="M14" s="7">
        <f t="shared" si="2"/>
        <v>3.4843205574912892E-3</v>
      </c>
      <c r="N14" s="25"/>
      <c r="O14" s="21"/>
      <c r="P14">
        <v>5</v>
      </c>
      <c r="Q14" s="7">
        <f t="shared" si="3"/>
        <v>3.4364261168384879E-3</v>
      </c>
      <c r="R14" s="25"/>
      <c r="S14" s="21"/>
    </row>
    <row r="15" spans="1:27">
      <c r="A15">
        <v>2</v>
      </c>
      <c r="B15" s="10">
        <v>20010005</v>
      </c>
      <c r="C15" s="10" t="s">
        <v>32</v>
      </c>
      <c r="D15">
        <v>5</v>
      </c>
      <c r="E15" s="7">
        <f t="shared" si="0"/>
        <v>1.0638297872340425E-2</v>
      </c>
      <c r="F15" s="25"/>
      <c r="G15" s="21"/>
      <c r="H15">
        <v>5</v>
      </c>
      <c r="I15" s="7">
        <f t="shared" si="1"/>
        <v>4.9309664694280079E-3</v>
      </c>
      <c r="J15" s="25"/>
      <c r="K15" s="21"/>
      <c r="L15">
        <v>5</v>
      </c>
      <c r="M15" s="7">
        <f t="shared" si="2"/>
        <v>3.4843205574912892E-3</v>
      </c>
      <c r="N15" s="25"/>
      <c r="O15" s="21"/>
      <c r="P15">
        <v>5</v>
      </c>
      <c r="Q15" s="7">
        <f t="shared" si="3"/>
        <v>3.4364261168384879E-3</v>
      </c>
      <c r="R15" s="25"/>
      <c r="S15" s="21"/>
    </row>
    <row r="16" spans="1:27">
      <c r="A16">
        <v>2</v>
      </c>
      <c r="B16" s="10">
        <v>20010006</v>
      </c>
      <c r="C16" s="10" t="s">
        <v>33</v>
      </c>
      <c r="D16">
        <v>5</v>
      </c>
      <c r="E16" s="7">
        <f t="shared" si="0"/>
        <v>1.0638297872340425E-2</v>
      </c>
      <c r="F16" s="25"/>
      <c r="G16" s="21"/>
      <c r="H16">
        <v>5</v>
      </c>
      <c r="I16" s="7">
        <f t="shared" si="1"/>
        <v>4.9309664694280079E-3</v>
      </c>
      <c r="J16" s="25"/>
      <c r="K16" s="21"/>
      <c r="L16">
        <v>5</v>
      </c>
      <c r="M16" s="7">
        <f t="shared" si="2"/>
        <v>3.4843205574912892E-3</v>
      </c>
      <c r="N16" s="25"/>
      <c r="O16" s="21"/>
      <c r="P16">
        <v>5</v>
      </c>
      <c r="Q16" s="7">
        <f t="shared" si="3"/>
        <v>3.4364261168384879E-3</v>
      </c>
      <c r="R16" s="25"/>
      <c r="S16" s="21"/>
    </row>
    <row r="17" spans="1:19">
      <c r="A17">
        <v>2</v>
      </c>
      <c r="B17" s="10">
        <v>20010007</v>
      </c>
      <c r="C17" s="10" t="s">
        <v>34</v>
      </c>
      <c r="D17">
        <v>5</v>
      </c>
      <c r="E17" s="7">
        <f t="shared" si="0"/>
        <v>1.0638297872340425E-2</v>
      </c>
      <c r="F17" s="25"/>
      <c r="G17" s="21"/>
      <c r="H17">
        <v>5</v>
      </c>
      <c r="I17" s="7">
        <f t="shared" si="1"/>
        <v>4.9309664694280079E-3</v>
      </c>
      <c r="J17" s="25"/>
      <c r="K17" s="21"/>
      <c r="L17">
        <v>5</v>
      </c>
      <c r="M17" s="7">
        <f t="shared" si="2"/>
        <v>3.4843205574912892E-3</v>
      </c>
      <c r="N17" s="25"/>
      <c r="O17" s="21"/>
      <c r="P17">
        <v>5</v>
      </c>
      <c r="Q17" s="7">
        <f t="shared" si="3"/>
        <v>3.4364261168384879E-3</v>
      </c>
      <c r="R17" s="25"/>
      <c r="S17" s="21"/>
    </row>
    <row r="18" spans="1:19">
      <c r="A18">
        <v>2</v>
      </c>
      <c r="B18" s="10">
        <v>20010008</v>
      </c>
      <c r="C18" s="10" t="s">
        <v>35</v>
      </c>
      <c r="D18">
        <v>5</v>
      </c>
      <c r="E18" s="7">
        <f t="shared" si="0"/>
        <v>1.0638297872340425E-2</v>
      </c>
      <c r="F18" s="25"/>
      <c r="G18" s="21"/>
      <c r="H18">
        <v>5</v>
      </c>
      <c r="I18" s="7">
        <f t="shared" si="1"/>
        <v>4.9309664694280079E-3</v>
      </c>
      <c r="J18" s="25"/>
      <c r="K18" s="21"/>
      <c r="L18">
        <v>5</v>
      </c>
      <c r="M18" s="7">
        <f t="shared" si="2"/>
        <v>3.4843205574912892E-3</v>
      </c>
      <c r="N18" s="25"/>
      <c r="O18" s="21"/>
      <c r="P18">
        <v>5</v>
      </c>
      <c r="Q18" s="7">
        <f t="shared" si="3"/>
        <v>3.4364261168384879E-3</v>
      </c>
      <c r="R18" s="25"/>
      <c r="S18" s="21"/>
    </row>
    <row r="19" spans="1:19">
      <c r="A19">
        <v>2</v>
      </c>
      <c r="B19" s="10">
        <v>20010009</v>
      </c>
      <c r="C19" s="10" t="s">
        <v>36</v>
      </c>
      <c r="D19">
        <v>5</v>
      </c>
      <c r="E19" s="7">
        <f t="shared" si="0"/>
        <v>1.0638297872340425E-2</v>
      </c>
      <c r="F19" s="25"/>
      <c r="G19" s="21"/>
      <c r="H19">
        <v>5</v>
      </c>
      <c r="I19" s="7">
        <f t="shared" si="1"/>
        <v>4.9309664694280079E-3</v>
      </c>
      <c r="J19" s="25"/>
      <c r="K19" s="21"/>
      <c r="L19">
        <v>5</v>
      </c>
      <c r="M19" s="7">
        <f t="shared" si="2"/>
        <v>3.4843205574912892E-3</v>
      </c>
      <c r="N19" s="25"/>
      <c r="O19" s="21"/>
      <c r="P19">
        <v>5</v>
      </c>
      <c r="Q19" s="7">
        <f t="shared" si="3"/>
        <v>3.4364261168384879E-3</v>
      </c>
      <c r="R19" s="25"/>
      <c r="S19" s="21"/>
    </row>
    <row r="20" spans="1:19">
      <c r="A20">
        <v>2</v>
      </c>
      <c r="B20" s="10">
        <v>20010010</v>
      </c>
      <c r="C20" s="10" t="s">
        <v>37</v>
      </c>
      <c r="D20">
        <v>5</v>
      </c>
      <c r="E20" s="7">
        <f t="shared" si="0"/>
        <v>1.0638297872340425E-2</v>
      </c>
      <c r="F20" s="25"/>
      <c r="G20" s="21"/>
      <c r="H20">
        <v>5</v>
      </c>
      <c r="I20" s="7">
        <f t="shared" si="1"/>
        <v>4.9309664694280079E-3</v>
      </c>
      <c r="J20" s="25"/>
      <c r="K20" s="21"/>
      <c r="L20">
        <v>5</v>
      </c>
      <c r="M20" s="7">
        <f t="shared" si="2"/>
        <v>3.4843205574912892E-3</v>
      </c>
      <c r="N20" s="25"/>
      <c r="O20" s="21"/>
      <c r="P20">
        <v>5</v>
      </c>
      <c r="Q20" s="7">
        <f t="shared" si="3"/>
        <v>3.4364261168384879E-3</v>
      </c>
      <c r="R20" s="25"/>
      <c r="S20" s="21"/>
    </row>
    <row r="21" spans="1:19">
      <c r="A21">
        <v>2</v>
      </c>
      <c r="B21" s="10">
        <v>20010011</v>
      </c>
      <c r="C21" s="10" t="s">
        <v>38</v>
      </c>
      <c r="D21">
        <v>5</v>
      </c>
      <c r="E21" s="7">
        <f t="shared" si="0"/>
        <v>1.0638297872340425E-2</v>
      </c>
      <c r="F21" s="25"/>
      <c r="G21" s="21"/>
      <c r="H21">
        <v>5</v>
      </c>
      <c r="I21" s="7">
        <f t="shared" si="1"/>
        <v>4.9309664694280079E-3</v>
      </c>
      <c r="J21" s="25"/>
      <c r="K21" s="21"/>
      <c r="L21">
        <v>5</v>
      </c>
      <c r="M21" s="7">
        <f t="shared" si="2"/>
        <v>3.4843205574912892E-3</v>
      </c>
      <c r="N21" s="25"/>
      <c r="O21" s="21"/>
      <c r="P21">
        <v>5</v>
      </c>
      <c r="Q21" s="7">
        <f t="shared" si="3"/>
        <v>3.4364261168384879E-3</v>
      </c>
      <c r="R21" s="25"/>
      <c r="S21" s="21"/>
    </row>
    <row r="22" spans="1:19">
      <c r="A22">
        <v>2</v>
      </c>
      <c r="B22" s="10">
        <v>20010012</v>
      </c>
      <c r="C22" s="10" t="s">
        <v>39</v>
      </c>
      <c r="D22">
        <v>5</v>
      </c>
      <c r="E22" s="7">
        <f t="shared" si="0"/>
        <v>1.0638297872340425E-2</v>
      </c>
      <c r="F22" s="25"/>
      <c r="G22" s="21"/>
      <c r="H22">
        <v>5</v>
      </c>
      <c r="I22" s="7">
        <f t="shared" si="1"/>
        <v>4.9309664694280079E-3</v>
      </c>
      <c r="J22" s="25"/>
      <c r="K22" s="21"/>
      <c r="L22">
        <v>5</v>
      </c>
      <c r="M22" s="7">
        <f t="shared" si="2"/>
        <v>3.4843205574912892E-3</v>
      </c>
      <c r="N22" s="25"/>
      <c r="O22" s="21"/>
      <c r="P22">
        <v>5</v>
      </c>
      <c r="Q22" s="7">
        <f t="shared" si="3"/>
        <v>3.4364261168384879E-3</v>
      </c>
      <c r="R22" s="25"/>
      <c r="S22" s="21"/>
    </row>
    <row r="23" spans="1:19">
      <c r="A23">
        <v>2</v>
      </c>
      <c r="B23" s="10">
        <v>20010013</v>
      </c>
      <c r="C23" s="10" t="s">
        <v>40</v>
      </c>
      <c r="D23">
        <v>5</v>
      </c>
      <c r="E23" s="7">
        <f t="shared" si="0"/>
        <v>1.0638297872340425E-2</v>
      </c>
      <c r="F23" s="25"/>
      <c r="G23" s="21"/>
      <c r="H23">
        <v>5</v>
      </c>
      <c r="I23" s="7">
        <f t="shared" si="1"/>
        <v>4.9309664694280079E-3</v>
      </c>
      <c r="J23" s="25"/>
      <c r="K23" s="21"/>
      <c r="L23">
        <v>5</v>
      </c>
      <c r="M23" s="7">
        <f t="shared" si="2"/>
        <v>3.4843205574912892E-3</v>
      </c>
      <c r="N23" s="25"/>
      <c r="O23" s="21"/>
      <c r="P23">
        <v>5</v>
      </c>
      <c r="Q23" s="7">
        <f t="shared" si="3"/>
        <v>3.4364261168384879E-3</v>
      </c>
      <c r="R23" s="25"/>
      <c r="S23" s="21"/>
    </row>
    <row r="24" spans="1:19">
      <c r="A24">
        <v>2</v>
      </c>
      <c r="B24" s="10">
        <v>20010014</v>
      </c>
      <c r="C24" s="10" t="s">
        <v>41</v>
      </c>
      <c r="D24">
        <v>5</v>
      </c>
      <c r="E24" s="7">
        <f t="shared" si="0"/>
        <v>1.0638297872340425E-2</v>
      </c>
      <c r="F24" s="25"/>
      <c r="G24" s="21"/>
      <c r="H24">
        <v>5</v>
      </c>
      <c r="I24" s="7">
        <f t="shared" si="1"/>
        <v>4.9309664694280079E-3</v>
      </c>
      <c r="J24" s="25"/>
      <c r="K24" s="21"/>
      <c r="L24">
        <v>5</v>
      </c>
      <c r="M24" s="7">
        <f t="shared" si="2"/>
        <v>3.4843205574912892E-3</v>
      </c>
      <c r="N24" s="25"/>
      <c r="O24" s="21"/>
      <c r="P24">
        <v>5</v>
      </c>
      <c r="Q24" s="7">
        <f t="shared" si="3"/>
        <v>3.4364261168384879E-3</v>
      </c>
      <c r="R24" s="25"/>
      <c r="S24" s="21"/>
    </row>
    <row r="25" spans="1:19">
      <c r="A25">
        <v>1</v>
      </c>
      <c r="B25" s="5">
        <v>2</v>
      </c>
      <c r="C25" s="8" t="s">
        <v>57</v>
      </c>
      <c r="D25">
        <v>0</v>
      </c>
      <c r="E25" s="7">
        <f t="shared" si="0"/>
        <v>0</v>
      </c>
      <c r="F25" s="16">
        <f>E25</f>
        <v>0</v>
      </c>
      <c r="G25" s="21"/>
      <c r="H25">
        <v>0</v>
      </c>
      <c r="I25" s="7">
        <f t="shared" si="1"/>
        <v>0</v>
      </c>
      <c r="J25" s="16">
        <f>I25</f>
        <v>0</v>
      </c>
      <c r="K25" s="21"/>
      <c r="L25">
        <v>0</v>
      </c>
      <c r="M25" s="7">
        <f t="shared" si="2"/>
        <v>0</v>
      </c>
      <c r="N25" s="16">
        <f>M25</f>
        <v>0</v>
      </c>
      <c r="O25" s="21"/>
      <c r="P25">
        <v>0</v>
      </c>
      <c r="Q25" s="7">
        <f t="shared" si="3"/>
        <v>0</v>
      </c>
      <c r="R25" s="16">
        <f>Q25</f>
        <v>0</v>
      </c>
      <c r="S25" s="21"/>
    </row>
    <row r="26" spans="1:19">
      <c r="A26">
        <v>3</v>
      </c>
      <c r="B26" s="4">
        <v>10012001</v>
      </c>
      <c r="C26" s="4" t="s">
        <v>8</v>
      </c>
      <c r="D26">
        <v>0</v>
      </c>
      <c r="E26" s="7">
        <f t="shared" si="0"/>
        <v>0</v>
      </c>
      <c r="F26" s="24">
        <f>SUM(E26:E35)</f>
        <v>0</v>
      </c>
      <c r="G26" s="21"/>
      <c r="H26">
        <v>10</v>
      </c>
      <c r="I26" s="7">
        <f t="shared" si="1"/>
        <v>9.8619329388560158E-3</v>
      </c>
      <c r="J26" s="24">
        <f>SUM(I26:I35)</f>
        <v>9.8619329388560148E-2</v>
      </c>
      <c r="K26" s="21">
        <f>SUM(H26:H35)/SUM(H26:H50)</f>
        <v>0.69444444444444442</v>
      </c>
      <c r="L26">
        <v>50</v>
      </c>
      <c r="M26" s="7">
        <f t="shared" si="2"/>
        <v>3.484320557491289E-2</v>
      </c>
      <c r="N26" s="24">
        <f>SUM(M26:M35)</f>
        <v>0.34843205574912889</v>
      </c>
      <c r="O26" s="21">
        <f>SUM(L26:L35)/SUM(L26:L50)</f>
        <v>0.88495575221238942</v>
      </c>
      <c r="P26">
        <v>50</v>
      </c>
      <c r="Q26" s="7">
        <f t="shared" si="3"/>
        <v>3.4364261168384883E-2</v>
      </c>
      <c r="R26" s="24">
        <f>SUM(Q26:Q35)</f>
        <v>0.34364261168384874</v>
      </c>
      <c r="S26" s="21">
        <f>SUM(P26:P35)/SUM(P26:P50)</f>
        <v>0.85470085470085466</v>
      </c>
    </row>
    <row r="27" spans="1:19">
      <c r="A27">
        <v>3</v>
      </c>
      <c r="B27" s="4">
        <v>10012002</v>
      </c>
      <c r="C27" s="4" t="s">
        <v>9</v>
      </c>
      <c r="D27">
        <v>0</v>
      </c>
      <c r="E27" s="7">
        <f t="shared" si="0"/>
        <v>0</v>
      </c>
      <c r="F27" s="25"/>
      <c r="G27" s="21"/>
      <c r="H27">
        <v>10</v>
      </c>
      <c r="I27" s="7">
        <f t="shared" si="1"/>
        <v>9.8619329388560158E-3</v>
      </c>
      <c r="J27" s="25"/>
      <c r="K27" s="21"/>
      <c r="L27">
        <v>50</v>
      </c>
      <c r="M27" s="7">
        <f t="shared" si="2"/>
        <v>3.484320557491289E-2</v>
      </c>
      <c r="N27" s="25"/>
      <c r="O27" s="21"/>
      <c r="P27">
        <v>50</v>
      </c>
      <c r="Q27" s="7">
        <f t="shared" si="3"/>
        <v>3.4364261168384883E-2</v>
      </c>
      <c r="R27" s="25"/>
      <c r="S27" s="21"/>
    </row>
    <row r="28" spans="1:19">
      <c r="A28">
        <v>3</v>
      </c>
      <c r="B28" s="4">
        <v>10012003</v>
      </c>
      <c r="C28" s="4" t="s">
        <v>10</v>
      </c>
      <c r="D28">
        <v>0</v>
      </c>
      <c r="E28" s="7">
        <f t="shared" si="0"/>
        <v>0</v>
      </c>
      <c r="F28" s="25"/>
      <c r="G28" s="21"/>
      <c r="H28">
        <v>10</v>
      </c>
      <c r="I28" s="7">
        <f t="shared" si="1"/>
        <v>9.8619329388560158E-3</v>
      </c>
      <c r="J28" s="25"/>
      <c r="K28" s="21"/>
      <c r="L28">
        <v>50</v>
      </c>
      <c r="M28" s="7">
        <f t="shared" si="2"/>
        <v>3.484320557491289E-2</v>
      </c>
      <c r="N28" s="25"/>
      <c r="O28" s="21"/>
      <c r="P28">
        <v>50</v>
      </c>
      <c r="Q28" s="7">
        <f t="shared" si="3"/>
        <v>3.4364261168384883E-2</v>
      </c>
      <c r="R28" s="25"/>
      <c r="S28" s="21"/>
    </row>
    <row r="29" spans="1:19">
      <c r="A29">
        <v>3</v>
      </c>
      <c r="B29" s="4">
        <v>10012004</v>
      </c>
      <c r="C29" s="4" t="s">
        <v>11</v>
      </c>
      <c r="D29">
        <v>0</v>
      </c>
      <c r="E29" s="7">
        <f t="shared" si="0"/>
        <v>0</v>
      </c>
      <c r="F29" s="25"/>
      <c r="G29" s="21"/>
      <c r="H29">
        <v>10</v>
      </c>
      <c r="I29" s="7">
        <f t="shared" si="1"/>
        <v>9.8619329388560158E-3</v>
      </c>
      <c r="J29" s="25"/>
      <c r="K29" s="21"/>
      <c r="L29">
        <v>50</v>
      </c>
      <c r="M29" s="7">
        <f t="shared" si="2"/>
        <v>3.484320557491289E-2</v>
      </c>
      <c r="N29" s="25"/>
      <c r="O29" s="21"/>
      <c r="P29">
        <v>50</v>
      </c>
      <c r="Q29" s="7">
        <f t="shared" si="3"/>
        <v>3.4364261168384883E-2</v>
      </c>
      <c r="R29" s="25"/>
      <c r="S29" s="21"/>
    </row>
    <row r="30" spans="1:19">
      <c r="A30">
        <v>3</v>
      </c>
      <c r="B30" s="4">
        <v>10012005</v>
      </c>
      <c r="C30" s="4" t="s">
        <v>12</v>
      </c>
      <c r="D30">
        <v>0</v>
      </c>
      <c r="E30" s="7">
        <f t="shared" si="0"/>
        <v>0</v>
      </c>
      <c r="F30" s="25"/>
      <c r="G30" s="21"/>
      <c r="H30">
        <v>10</v>
      </c>
      <c r="I30" s="7">
        <f t="shared" si="1"/>
        <v>9.8619329388560158E-3</v>
      </c>
      <c r="J30" s="25"/>
      <c r="K30" s="21"/>
      <c r="L30">
        <v>50</v>
      </c>
      <c r="M30" s="7">
        <f t="shared" si="2"/>
        <v>3.484320557491289E-2</v>
      </c>
      <c r="N30" s="25"/>
      <c r="O30" s="21"/>
      <c r="P30">
        <v>50</v>
      </c>
      <c r="Q30" s="7">
        <f t="shared" si="3"/>
        <v>3.4364261168384883E-2</v>
      </c>
      <c r="R30" s="25"/>
      <c r="S30" s="21"/>
    </row>
    <row r="31" spans="1:19">
      <c r="A31">
        <v>3</v>
      </c>
      <c r="B31" s="4">
        <v>10012006</v>
      </c>
      <c r="C31" s="4" t="s">
        <v>13</v>
      </c>
      <c r="D31">
        <v>0</v>
      </c>
      <c r="E31" s="7">
        <f t="shared" si="0"/>
        <v>0</v>
      </c>
      <c r="F31" s="25"/>
      <c r="G31" s="21"/>
      <c r="H31">
        <v>10</v>
      </c>
      <c r="I31" s="7">
        <f t="shared" si="1"/>
        <v>9.8619329388560158E-3</v>
      </c>
      <c r="J31" s="25"/>
      <c r="K31" s="21"/>
      <c r="L31">
        <v>50</v>
      </c>
      <c r="M31" s="7">
        <f t="shared" si="2"/>
        <v>3.484320557491289E-2</v>
      </c>
      <c r="N31" s="25"/>
      <c r="O31" s="21"/>
      <c r="P31">
        <v>50</v>
      </c>
      <c r="Q31" s="7">
        <f t="shared" si="3"/>
        <v>3.4364261168384883E-2</v>
      </c>
      <c r="R31" s="25"/>
      <c r="S31" s="21"/>
    </row>
    <row r="32" spans="1:19">
      <c r="A32">
        <v>3</v>
      </c>
      <c r="B32" s="4">
        <v>10012007</v>
      </c>
      <c r="C32" s="4" t="s">
        <v>14</v>
      </c>
      <c r="D32">
        <v>0</v>
      </c>
      <c r="E32" s="7">
        <f t="shared" si="0"/>
        <v>0</v>
      </c>
      <c r="F32" s="25"/>
      <c r="G32" s="21"/>
      <c r="H32">
        <v>10</v>
      </c>
      <c r="I32" s="7">
        <f t="shared" si="1"/>
        <v>9.8619329388560158E-3</v>
      </c>
      <c r="J32" s="25"/>
      <c r="K32" s="21"/>
      <c r="L32">
        <v>50</v>
      </c>
      <c r="M32" s="7">
        <f t="shared" si="2"/>
        <v>3.484320557491289E-2</v>
      </c>
      <c r="N32" s="25"/>
      <c r="O32" s="21"/>
      <c r="P32">
        <v>50</v>
      </c>
      <c r="Q32" s="7">
        <f t="shared" si="3"/>
        <v>3.4364261168384883E-2</v>
      </c>
      <c r="R32" s="25"/>
      <c r="S32" s="21"/>
    </row>
    <row r="33" spans="1:19">
      <c r="A33">
        <v>3</v>
      </c>
      <c r="B33" s="4">
        <v>10012008</v>
      </c>
      <c r="C33" s="4" t="s">
        <v>15</v>
      </c>
      <c r="D33">
        <v>0</v>
      </c>
      <c r="E33" s="7">
        <f t="shared" si="0"/>
        <v>0</v>
      </c>
      <c r="F33" s="25"/>
      <c r="G33" s="21"/>
      <c r="H33">
        <v>10</v>
      </c>
      <c r="I33" s="7">
        <f t="shared" si="1"/>
        <v>9.8619329388560158E-3</v>
      </c>
      <c r="J33" s="25"/>
      <c r="K33" s="21"/>
      <c r="L33">
        <v>50</v>
      </c>
      <c r="M33" s="7">
        <f t="shared" si="2"/>
        <v>3.484320557491289E-2</v>
      </c>
      <c r="N33" s="25"/>
      <c r="O33" s="21"/>
      <c r="P33">
        <v>50</v>
      </c>
      <c r="Q33" s="7">
        <f t="shared" si="3"/>
        <v>3.4364261168384883E-2</v>
      </c>
      <c r="R33" s="25"/>
      <c r="S33" s="21"/>
    </row>
    <row r="34" spans="1:19">
      <c r="A34">
        <v>3</v>
      </c>
      <c r="B34" s="4">
        <v>10012009</v>
      </c>
      <c r="C34" s="4" t="s">
        <v>16</v>
      </c>
      <c r="D34">
        <v>0</v>
      </c>
      <c r="E34" s="7">
        <f t="shared" si="0"/>
        <v>0</v>
      </c>
      <c r="F34" s="25"/>
      <c r="G34" s="21"/>
      <c r="H34">
        <v>10</v>
      </c>
      <c r="I34" s="7">
        <f t="shared" si="1"/>
        <v>9.8619329388560158E-3</v>
      </c>
      <c r="J34" s="25"/>
      <c r="K34" s="21"/>
      <c r="L34">
        <v>50</v>
      </c>
      <c r="M34" s="7">
        <f t="shared" si="2"/>
        <v>3.484320557491289E-2</v>
      </c>
      <c r="N34" s="25"/>
      <c r="O34" s="21"/>
      <c r="P34">
        <v>50</v>
      </c>
      <c r="Q34" s="7">
        <f t="shared" si="3"/>
        <v>3.4364261168384883E-2</v>
      </c>
      <c r="R34" s="25"/>
      <c r="S34" s="21"/>
    </row>
    <row r="35" spans="1:19">
      <c r="A35">
        <v>3</v>
      </c>
      <c r="B35" s="4">
        <v>10012010</v>
      </c>
      <c r="C35" s="4" t="s">
        <v>17</v>
      </c>
      <c r="D35">
        <v>0</v>
      </c>
      <c r="E35" s="7">
        <f t="shared" si="0"/>
        <v>0</v>
      </c>
      <c r="F35" s="25"/>
      <c r="G35" s="21"/>
      <c r="H35">
        <v>10</v>
      </c>
      <c r="I35" s="7">
        <f t="shared" si="1"/>
        <v>9.8619329388560158E-3</v>
      </c>
      <c r="J35" s="25"/>
      <c r="K35" s="21"/>
      <c r="L35">
        <v>50</v>
      </c>
      <c r="M35" s="7">
        <f t="shared" si="2"/>
        <v>3.484320557491289E-2</v>
      </c>
      <c r="N35" s="25"/>
      <c r="O35" s="21"/>
      <c r="P35">
        <v>50</v>
      </c>
      <c r="Q35" s="7">
        <f t="shared" si="3"/>
        <v>3.4364261168384883E-2</v>
      </c>
      <c r="R35" s="25"/>
      <c r="S35" s="21"/>
    </row>
    <row r="36" spans="1:19">
      <c r="A36">
        <v>3</v>
      </c>
      <c r="B36" s="2">
        <v>10013001</v>
      </c>
      <c r="C36" s="2" t="s">
        <v>18</v>
      </c>
      <c r="D36">
        <v>0</v>
      </c>
      <c r="E36" s="7">
        <f t="shared" si="0"/>
        <v>0</v>
      </c>
      <c r="F36" s="24">
        <f>SUM(E36:E45)</f>
        <v>0</v>
      </c>
      <c r="G36" s="21"/>
      <c r="H36">
        <v>4</v>
      </c>
      <c r="I36" s="7">
        <f t="shared" si="1"/>
        <v>3.9447731755424065E-3</v>
      </c>
      <c r="J36" s="24">
        <f>SUM(I36:I45)</f>
        <v>3.9447731755424063E-2</v>
      </c>
      <c r="K36" s="21">
        <f>SUM(H36:H45)/SUM(H26:H50)</f>
        <v>0.27777777777777779</v>
      </c>
      <c r="L36">
        <v>6</v>
      </c>
      <c r="M36" s="7">
        <f t="shared" si="2"/>
        <v>4.181184668989547E-3</v>
      </c>
      <c r="N36" s="24">
        <f>SUM(M36:M45)</f>
        <v>4.1811846689895481E-2</v>
      </c>
      <c r="O36" s="21">
        <f>SUM(L36:L45)/SUM(L26:L50)</f>
        <v>0.10619469026548672</v>
      </c>
      <c r="P36">
        <v>8</v>
      </c>
      <c r="Q36" s="7">
        <f t="shared" si="3"/>
        <v>5.4982817869415812E-3</v>
      </c>
      <c r="R36" s="24">
        <f>SUM(Q36:Q45)</f>
        <v>5.4982817869415813E-2</v>
      </c>
      <c r="S36" s="21">
        <f>SUM(P36:P45)/SUM(P26:P50)</f>
        <v>0.13675213675213677</v>
      </c>
    </row>
    <row r="37" spans="1:19">
      <c r="A37">
        <v>3</v>
      </c>
      <c r="B37" s="2">
        <v>10013002</v>
      </c>
      <c r="C37" s="2" t="s">
        <v>19</v>
      </c>
      <c r="D37">
        <v>0</v>
      </c>
      <c r="E37" s="7">
        <f t="shared" si="0"/>
        <v>0</v>
      </c>
      <c r="F37" s="25"/>
      <c r="G37" s="21"/>
      <c r="H37">
        <v>4</v>
      </c>
      <c r="I37" s="7">
        <f t="shared" si="1"/>
        <v>3.9447731755424065E-3</v>
      </c>
      <c r="J37" s="25"/>
      <c r="K37" s="21"/>
      <c r="L37">
        <v>6</v>
      </c>
      <c r="M37" s="7">
        <f t="shared" si="2"/>
        <v>4.181184668989547E-3</v>
      </c>
      <c r="N37" s="25"/>
      <c r="O37" s="21"/>
      <c r="P37">
        <v>8</v>
      </c>
      <c r="Q37" s="7">
        <f t="shared" si="3"/>
        <v>5.4982817869415812E-3</v>
      </c>
      <c r="R37" s="25"/>
      <c r="S37" s="21"/>
    </row>
    <row r="38" spans="1:19">
      <c r="A38">
        <v>3</v>
      </c>
      <c r="B38" s="2">
        <v>10013003</v>
      </c>
      <c r="C38" s="2" t="s">
        <v>20</v>
      </c>
      <c r="D38">
        <v>0</v>
      </c>
      <c r="E38" s="7">
        <f t="shared" si="0"/>
        <v>0</v>
      </c>
      <c r="F38" s="25"/>
      <c r="G38" s="21"/>
      <c r="H38">
        <v>4</v>
      </c>
      <c r="I38" s="7">
        <f t="shared" si="1"/>
        <v>3.9447731755424065E-3</v>
      </c>
      <c r="J38" s="25"/>
      <c r="K38" s="21"/>
      <c r="L38">
        <v>6</v>
      </c>
      <c r="M38" s="7">
        <f t="shared" si="2"/>
        <v>4.181184668989547E-3</v>
      </c>
      <c r="N38" s="25"/>
      <c r="O38" s="21"/>
      <c r="P38">
        <v>8</v>
      </c>
      <c r="Q38" s="7">
        <f t="shared" si="3"/>
        <v>5.4982817869415812E-3</v>
      </c>
      <c r="R38" s="25"/>
      <c r="S38" s="21"/>
    </row>
    <row r="39" spans="1:19">
      <c r="A39">
        <v>3</v>
      </c>
      <c r="B39" s="2">
        <v>10013004</v>
      </c>
      <c r="C39" s="2" t="s">
        <v>21</v>
      </c>
      <c r="D39">
        <v>0</v>
      </c>
      <c r="E39" s="7">
        <f t="shared" si="0"/>
        <v>0</v>
      </c>
      <c r="F39" s="25"/>
      <c r="G39" s="21"/>
      <c r="H39">
        <v>4</v>
      </c>
      <c r="I39" s="7">
        <f t="shared" si="1"/>
        <v>3.9447731755424065E-3</v>
      </c>
      <c r="J39" s="25"/>
      <c r="K39" s="21"/>
      <c r="L39">
        <v>6</v>
      </c>
      <c r="M39" s="7">
        <f t="shared" si="2"/>
        <v>4.181184668989547E-3</v>
      </c>
      <c r="N39" s="25"/>
      <c r="O39" s="21"/>
      <c r="P39">
        <v>8</v>
      </c>
      <c r="Q39" s="7">
        <f t="shared" si="3"/>
        <v>5.4982817869415812E-3</v>
      </c>
      <c r="R39" s="25"/>
      <c r="S39" s="21"/>
    </row>
    <row r="40" spans="1:19">
      <c r="A40">
        <v>3</v>
      </c>
      <c r="B40" s="2">
        <v>10013005</v>
      </c>
      <c r="C40" s="2" t="s">
        <v>22</v>
      </c>
      <c r="D40">
        <v>0</v>
      </c>
      <c r="E40" s="7">
        <f t="shared" si="0"/>
        <v>0</v>
      </c>
      <c r="F40" s="25"/>
      <c r="G40" s="21"/>
      <c r="H40">
        <v>4</v>
      </c>
      <c r="I40" s="7">
        <f t="shared" si="1"/>
        <v>3.9447731755424065E-3</v>
      </c>
      <c r="J40" s="25"/>
      <c r="K40" s="21"/>
      <c r="L40">
        <v>6</v>
      </c>
      <c r="M40" s="7">
        <f t="shared" si="2"/>
        <v>4.181184668989547E-3</v>
      </c>
      <c r="N40" s="25"/>
      <c r="O40" s="21"/>
      <c r="P40">
        <v>8</v>
      </c>
      <c r="Q40" s="7">
        <f t="shared" si="3"/>
        <v>5.4982817869415812E-3</v>
      </c>
      <c r="R40" s="25"/>
      <c r="S40" s="21"/>
    </row>
    <row r="41" spans="1:19">
      <c r="A41">
        <v>3</v>
      </c>
      <c r="B41" s="2">
        <v>10013006</v>
      </c>
      <c r="C41" s="2" t="s">
        <v>23</v>
      </c>
      <c r="D41">
        <v>0</v>
      </c>
      <c r="E41" s="7">
        <f t="shared" si="0"/>
        <v>0</v>
      </c>
      <c r="F41" s="25"/>
      <c r="G41" s="21"/>
      <c r="H41">
        <v>4</v>
      </c>
      <c r="I41" s="7">
        <f t="shared" si="1"/>
        <v>3.9447731755424065E-3</v>
      </c>
      <c r="J41" s="25"/>
      <c r="K41" s="21"/>
      <c r="L41">
        <v>6</v>
      </c>
      <c r="M41" s="7">
        <f t="shared" si="2"/>
        <v>4.181184668989547E-3</v>
      </c>
      <c r="N41" s="25"/>
      <c r="O41" s="21"/>
      <c r="P41">
        <v>8</v>
      </c>
      <c r="Q41" s="7">
        <f t="shared" si="3"/>
        <v>5.4982817869415812E-3</v>
      </c>
      <c r="R41" s="25"/>
      <c r="S41" s="21"/>
    </row>
    <row r="42" spans="1:19">
      <c r="A42">
        <v>3</v>
      </c>
      <c r="B42" s="2">
        <v>10013007</v>
      </c>
      <c r="C42" s="2" t="s">
        <v>24</v>
      </c>
      <c r="D42">
        <v>0</v>
      </c>
      <c r="E42" s="7">
        <f t="shared" si="0"/>
        <v>0</v>
      </c>
      <c r="F42" s="25"/>
      <c r="G42" s="21"/>
      <c r="H42">
        <v>4</v>
      </c>
      <c r="I42" s="7">
        <f t="shared" si="1"/>
        <v>3.9447731755424065E-3</v>
      </c>
      <c r="J42" s="25"/>
      <c r="K42" s="21"/>
      <c r="L42">
        <v>6</v>
      </c>
      <c r="M42" s="7">
        <f t="shared" si="2"/>
        <v>4.181184668989547E-3</v>
      </c>
      <c r="N42" s="25"/>
      <c r="O42" s="21"/>
      <c r="P42">
        <v>8</v>
      </c>
      <c r="Q42" s="7">
        <f t="shared" si="3"/>
        <v>5.4982817869415812E-3</v>
      </c>
      <c r="R42" s="25"/>
      <c r="S42" s="21"/>
    </row>
    <row r="43" spans="1:19">
      <c r="A43">
        <v>3</v>
      </c>
      <c r="B43" s="2">
        <v>10013008</v>
      </c>
      <c r="C43" s="2" t="s">
        <v>25</v>
      </c>
      <c r="D43">
        <v>0</v>
      </c>
      <c r="E43" s="7">
        <f t="shared" si="0"/>
        <v>0</v>
      </c>
      <c r="F43" s="25"/>
      <c r="G43" s="21"/>
      <c r="H43">
        <v>4</v>
      </c>
      <c r="I43" s="7">
        <f t="shared" si="1"/>
        <v>3.9447731755424065E-3</v>
      </c>
      <c r="J43" s="25"/>
      <c r="K43" s="21"/>
      <c r="L43">
        <v>6</v>
      </c>
      <c r="M43" s="7">
        <f t="shared" si="2"/>
        <v>4.181184668989547E-3</v>
      </c>
      <c r="N43" s="25"/>
      <c r="O43" s="21"/>
      <c r="P43">
        <v>8</v>
      </c>
      <c r="Q43" s="7">
        <f t="shared" si="3"/>
        <v>5.4982817869415812E-3</v>
      </c>
      <c r="R43" s="25"/>
      <c r="S43" s="21"/>
    </row>
    <row r="44" spans="1:19">
      <c r="A44">
        <v>3</v>
      </c>
      <c r="B44" s="2">
        <v>10013009</v>
      </c>
      <c r="C44" s="2" t="s">
        <v>26</v>
      </c>
      <c r="D44">
        <v>0</v>
      </c>
      <c r="E44" s="7">
        <f t="shared" si="0"/>
        <v>0</v>
      </c>
      <c r="F44" s="25"/>
      <c r="G44" s="21"/>
      <c r="H44">
        <v>4</v>
      </c>
      <c r="I44" s="7">
        <f t="shared" si="1"/>
        <v>3.9447731755424065E-3</v>
      </c>
      <c r="J44" s="25"/>
      <c r="K44" s="21"/>
      <c r="L44">
        <v>6</v>
      </c>
      <c r="M44" s="7">
        <f t="shared" si="2"/>
        <v>4.181184668989547E-3</v>
      </c>
      <c r="N44" s="25"/>
      <c r="O44" s="21"/>
      <c r="P44">
        <v>8</v>
      </c>
      <c r="Q44" s="7">
        <f t="shared" si="3"/>
        <v>5.4982817869415812E-3</v>
      </c>
      <c r="R44" s="25"/>
      <c r="S44" s="21"/>
    </row>
    <row r="45" spans="1:19">
      <c r="A45">
        <v>3</v>
      </c>
      <c r="B45" s="2">
        <v>10013010</v>
      </c>
      <c r="C45" s="2" t="s">
        <v>27</v>
      </c>
      <c r="D45">
        <v>0</v>
      </c>
      <c r="E45" s="7">
        <f t="shared" si="0"/>
        <v>0</v>
      </c>
      <c r="F45" s="25"/>
      <c r="G45" s="21"/>
      <c r="H45">
        <v>4</v>
      </c>
      <c r="I45" s="7">
        <f t="shared" si="1"/>
        <v>3.9447731755424065E-3</v>
      </c>
      <c r="J45" s="25"/>
      <c r="K45" s="21"/>
      <c r="L45">
        <v>6</v>
      </c>
      <c r="M45" s="7">
        <f t="shared" si="2"/>
        <v>4.181184668989547E-3</v>
      </c>
      <c r="N45" s="25"/>
      <c r="O45" s="21"/>
      <c r="P45">
        <v>8</v>
      </c>
      <c r="Q45" s="7">
        <f t="shared" si="3"/>
        <v>5.4982817869415812E-3</v>
      </c>
      <c r="R45" s="25"/>
      <c r="S45" s="21"/>
    </row>
    <row r="46" spans="1:19">
      <c r="A46">
        <v>4</v>
      </c>
      <c r="B46" s="9">
        <v>2012001</v>
      </c>
      <c r="C46" s="9" t="s">
        <v>44</v>
      </c>
      <c r="D46">
        <v>0</v>
      </c>
      <c r="E46" s="7">
        <f t="shared" si="0"/>
        <v>0</v>
      </c>
      <c r="F46" s="24">
        <f>SUM(E46:E50)</f>
        <v>0</v>
      </c>
      <c r="G46" s="21"/>
      <c r="H46">
        <v>1</v>
      </c>
      <c r="I46" s="7">
        <f t="shared" si="1"/>
        <v>9.8619329388560163E-4</v>
      </c>
      <c r="J46" s="24">
        <f>SUM(I46:I50)</f>
        <v>3.9447731755424065E-3</v>
      </c>
      <c r="K46" s="21">
        <f>SUM(H46:H50)/SUM(H26:H50)</f>
        <v>2.7777777777777776E-2</v>
      </c>
      <c r="L46">
        <v>1</v>
      </c>
      <c r="M46" s="7">
        <f t="shared" si="2"/>
        <v>6.9686411149825784E-4</v>
      </c>
      <c r="N46" s="24">
        <f>SUM(M46:M50)</f>
        <v>3.4843205574912892E-3</v>
      </c>
      <c r="O46" s="21">
        <f>SUM(L46:L50)/SUM(L26:L50)</f>
        <v>8.8495575221238937E-3</v>
      </c>
      <c r="P46">
        <v>1</v>
      </c>
      <c r="Q46" s="7">
        <f t="shared" si="3"/>
        <v>6.8728522336769765E-4</v>
      </c>
      <c r="R46" s="24">
        <f>SUM(Q46:Q50)</f>
        <v>3.4364261168384883E-3</v>
      </c>
      <c r="S46" s="21">
        <f>SUM(P46:P50)/SUM(P26:P50)</f>
        <v>8.5470085470085479E-3</v>
      </c>
    </row>
    <row r="47" spans="1:19">
      <c r="A47">
        <v>4</v>
      </c>
      <c r="B47" s="12">
        <v>2012002</v>
      </c>
      <c r="C47" s="12" t="s">
        <v>45</v>
      </c>
      <c r="D47">
        <v>0</v>
      </c>
      <c r="E47" s="7">
        <f t="shared" si="0"/>
        <v>0</v>
      </c>
      <c r="F47" s="25"/>
      <c r="G47" s="21"/>
      <c r="H47">
        <v>1</v>
      </c>
      <c r="I47" s="7">
        <f t="shared" si="1"/>
        <v>9.8619329388560163E-4</v>
      </c>
      <c r="J47" s="25"/>
      <c r="K47" s="21"/>
      <c r="L47">
        <v>1</v>
      </c>
      <c r="M47" s="7">
        <f t="shared" si="2"/>
        <v>6.9686411149825784E-4</v>
      </c>
      <c r="N47" s="25"/>
      <c r="O47" s="21"/>
      <c r="P47">
        <v>1</v>
      </c>
      <c r="Q47" s="7">
        <f t="shared" si="3"/>
        <v>6.8728522336769765E-4</v>
      </c>
      <c r="R47" s="25"/>
      <c r="S47" s="21"/>
    </row>
    <row r="48" spans="1:19">
      <c r="A48">
        <v>4</v>
      </c>
      <c r="B48" s="12">
        <v>2012003</v>
      </c>
      <c r="C48" s="12" t="s">
        <v>46</v>
      </c>
      <c r="D48">
        <v>0</v>
      </c>
      <c r="E48" s="7">
        <f t="shared" si="0"/>
        <v>0</v>
      </c>
      <c r="F48" s="25"/>
      <c r="G48" s="21"/>
      <c r="H48">
        <v>1</v>
      </c>
      <c r="I48" s="7">
        <f t="shared" si="1"/>
        <v>9.8619329388560163E-4</v>
      </c>
      <c r="J48" s="25"/>
      <c r="K48" s="21"/>
      <c r="L48">
        <v>1</v>
      </c>
      <c r="M48" s="7">
        <f t="shared" si="2"/>
        <v>6.9686411149825784E-4</v>
      </c>
      <c r="N48" s="25"/>
      <c r="O48" s="21"/>
      <c r="P48">
        <v>1</v>
      </c>
      <c r="Q48" s="7">
        <f t="shared" si="3"/>
        <v>6.8728522336769765E-4</v>
      </c>
      <c r="R48" s="25"/>
      <c r="S48" s="21"/>
    </row>
    <row r="49" spans="1:19">
      <c r="A49">
        <v>4</v>
      </c>
      <c r="B49" s="12">
        <v>2012004</v>
      </c>
      <c r="C49" s="12" t="s">
        <v>47</v>
      </c>
      <c r="D49">
        <v>0</v>
      </c>
      <c r="E49" s="7">
        <f t="shared" si="0"/>
        <v>0</v>
      </c>
      <c r="F49" s="25"/>
      <c r="G49" s="21"/>
      <c r="H49">
        <v>1</v>
      </c>
      <c r="I49" s="7">
        <f t="shared" si="1"/>
        <v>9.8619329388560163E-4</v>
      </c>
      <c r="J49" s="25"/>
      <c r="K49" s="21"/>
      <c r="L49">
        <v>1</v>
      </c>
      <c r="M49" s="7">
        <f t="shared" si="2"/>
        <v>6.9686411149825784E-4</v>
      </c>
      <c r="N49" s="25"/>
      <c r="O49" s="21"/>
      <c r="P49">
        <v>1</v>
      </c>
      <c r="Q49" s="7">
        <f t="shared" si="3"/>
        <v>6.8728522336769765E-4</v>
      </c>
      <c r="R49" s="25"/>
      <c r="S49" s="21"/>
    </row>
    <row r="50" spans="1:19">
      <c r="A50">
        <v>4</v>
      </c>
      <c r="B50" s="12">
        <v>2013001</v>
      </c>
      <c r="C50" s="12" t="s">
        <v>48</v>
      </c>
      <c r="D50">
        <v>0</v>
      </c>
      <c r="E50" s="7">
        <f t="shared" si="0"/>
        <v>0</v>
      </c>
      <c r="F50" s="25"/>
      <c r="G50" s="21"/>
      <c r="H50">
        <v>0</v>
      </c>
      <c r="I50" s="7">
        <f t="shared" si="1"/>
        <v>0</v>
      </c>
      <c r="J50" s="25"/>
      <c r="K50" s="21"/>
      <c r="L50">
        <v>1</v>
      </c>
      <c r="M50" s="7">
        <f t="shared" si="2"/>
        <v>6.9686411149825784E-4</v>
      </c>
      <c r="N50" s="25"/>
      <c r="O50" s="21"/>
      <c r="P50">
        <v>1</v>
      </c>
      <c r="Q50" s="7">
        <f t="shared" si="3"/>
        <v>6.8728522336769765E-4</v>
      </c>
      <c r="R50" s="25"/>
      <c r="S50" s="21"/>
    </row>
  </sheetData>
  <mergeCells count="20">
    <mergeCell ref="J3:J10"/>
    <mergeCell ref="J11:J24"/>
    <mergeCell ref="J26:J35"/>
    <mergeCell ref="J36:J45"/>
    <mergeCell ref="J46:J50"/>
    <mergeCell ref="F3:F10"/>
    <mergeCell ref="F11:F24"/>
    <mergeCell ref="F26:F35"/>
    <mergeCell ref="F36:F45"/>
    <mergeCell ref="F46:F50"/>
    <mergeCell ref="R3:R10"/>
    <mergeCell ref="R11:R24"/>
    <mergeCell ref="R26:R35"/>
    <mergeCell ref="R36:R45"/>
    <mergeCell ref="R46:R50"/>
    <mergeCell ref="N3:N10"/>
    <mergeCell ref="N11:N24"/>
    <mergeCell ref="N26:N35"/>
    <mergeCell ref="N36:N45"/>
    <mergeCell ref="N46:N50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chest</vt:lpstr>
      <vt:lpstr>权重配值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2017-02-25T07:35:41Z</dcterms:modified>
</cp:coreProperties>
</file>