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4fba77562bcc5210/桌面/研究所/Capital Market/HW1/"/>
    </mc:Choice>
  </mc:AlternateContent>
  <xr:revisionPtr revIDLastSave="3" documentId="13_ncr:1_{7D802DEA-E8FF-4BC3-BBD8-E4DF59956E59}" xr6:coauthVersionLast="47" xr6:coauthVersionMax="47" xr10:uidLastSave="{112FDFE6-4B79-4354-8C4D-BD9C63C558B9}"/>
  <bookViews>
    <workbookView xWindow="-110" yWindow="-110" windowWidth="19420" windowHeight="10300" activeTab="2" xr2:uid="{43CBB12E-D70F-44AF-AD15-E2E03EF5124A}"/>
  </bookViews>
  <sheets>
    <sheet name="initial value" sheetId="2" r:id="rId1"/>
    <sheet name="with sovler, no short" sheetId="6" r:id="rId2"/>
    <sheet name="with solver, short" sheetId="8" r:id="rId3"/>
  </sheets>
  <definedNames>
    <definedName name="solver_adj" localSheetId="0" hidden="1">'initial value'!$B$99:$K$99</definedName>
    <definedName name="solver_adj" localSheetId="2" hidden="1">'with solver, short'!$B$99:$K$99</definedName>
    <definedName name="solver_adj" localSheetId="1" hidden="1">'with sovler, no short'!$B$99:$K$99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0" hidden="1">'initial value'!$B$100</definedName>
    <definedName name="solver_lhs1" localSheetId="2" hidden="1">'with solver, short'!$B$100</definedName>
    <definedName name="solver_lhs1" localSheetId="1" hidden="1">'with sovler, no short'!$B$100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2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1</definedName>
    <definedName name="solver_num" localSheetId="1" hidden="1">1</definedName>
    <definedName name="solver_nwt" localSheetId="2" hidden="1">1</definedName>
    <definedName name="solver_nwt" localSheetId="1" hidden="1">1</definedName>
    <definedName name="solver_opt" localSheetId="0" hidden="1">'initial value'!$C$119</definedName>
    <definedName name="solver_opt" localSheetId="2" hidden="1">'with solver, short'!$C$119</definedName>
    <definedName name="solver_opt" localSheetId="1" hidden="1">'with sovler, no short'!$C$119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hs1" localSheetId="0" hidden="1">1</definedName>
    <definedName name="solver_rhs1" localSheetId="2" hidden="1">1</definedName>
    <definedName name="solver_rhs1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 iterate="1" iterateCount="100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8" l="1"/>
  <c r="W5" i="8"/>
  <c r="AI5" i="8"/>
  <c r="W6" i="8"/>
  <c r="AI6" i="8"/>
  <c r="W7" i="8"/>
  <c r="AI7" i="8"/>
  <c r="W8" i="8"/>
  <c r="AI8" i="8"/>
  <c r="W9" i="8"/>
  <c r="AI9" i="8"/>
  <c r="W10" i="8"/>
  <c r="AI10" i="8"/>
  <c r="W11" i="8"/>
  <c r="AI11" i="8"/>
  <c r="W12" i="8"/>
  <c r="AI12" i="8"/>
  <c r="W13" i="8"/>
  <c r="AI13" i="8"/>
  <c r="W14" i="8"/>
  <c r="AI14" i="8"/>
  <c r="W15" i="8"/>
  <c r="AI15" i="8"/>
  <c r="W16" i="8"/>
  <c r="AI16" i="8"/>
  <c r="W17" i="8"/>
  <c r="AI17" i="8"/>
  <c r="W18" i="8"/>
  <c r="AI18" i="8"/>
  <c r="W19" i="8"/>
  <c r="AI19" i="8"/>
  <c r="W20" i="8"/>
  <c r="AI20" i="8"/>
  <c r="W21" i="8"/>
  <c r="AI21" i="8"/>
  <c r="W22" i="8"/>
  <c r="AI22" i="8"/>
  <c r="W23" i="8"/>
  <c r="AI23" i="8"/>
  <c r="W24" i="8"/>
  <c r="AI24" i="8"/>
  <c r="W25" i="8"/>
  <c r="AI25" i="8"/>
  <c r="W26" i="8"/>
  <c r="AI26" i="8"/>
  <c r="W27" i="8"/>
  <c r="AI27" i="8"/>
  <c r="W28" i="8"/>
  <c r="AI28" i="8"/>
  <c r="W29" i="8"/>
  <c r="AI29" i="8"/>
  <c r="W30" i="8"/>
  <c r="AI30" i="8"/>
  <c r="W31" i="8"/>
  <c r="AI31" i="8"/>
  <c r="W32" i="8"/>
  <c r="AI32" i="8"/>
  <c r="W33" i="8"/>
  <c r="AI33" i="8"/>
  <c r="W34" i="8"/>
  <c r="AI34" i="8"/>
  <c r="W35" i="8"/>
  <c r="AI35" i="8"/>
  <c r="W36" i="8"/>
  <c r="AI36" i="8"/>
  <c r="W37" i="8"/>
  <c r="AI37" i="8"/>
  <c r="W38" i="8"/>
  <c r="AI38" i="8"/>
  <c r="W39" i="8"/>
  <c r="AI39" i="8"/>
  <c r="W40" i="8"/>
  <c r="AI40" i="8"/>
  <c r="W41" i="8"/>
  <c r="AI41" i="8"/>
  <c r="W42" i="8"/>
  <c r="AI42" i="8"/>
  <c r="W43" i="8"/>
  <c r="AI43" i="8"/>
  <c r="W44" i="8"/>
  <c r="AI44" i="8"/>
  <c r="W45" i="8"/>
  <c r="AI45" i="8"/>
  <c r="W46" i="8"/>
  <c r="AI46" i="8"/>
  <c r="W47" i="8"/>
  <c r="AI47" i="8"/>
  <c r="W48" i="8"/>
  <c r="AI48" i="8"/>
  <c r="W49" i="8"/>
  <c r="AI49" i="8"/>
  <c r="W50" i="8"/>
  <c r="AI50" i="8"/>
  <c r="W51" i="8"/>
  <c r="AI51" i="8"/>
  <c r="W52" i="8"/>
  <c r="AI52" i="8"/>
  <c r="W53" i="8"/>
  <c r="AI53" i="8"/>
  <c r="W54" i="8"/>
  <c r="AI54" i="8"/>
  <c r="W55" i="8"/>
  <c r="AI55" i="8"/>
  <c r="W56" i="8"/>
  <c r="AI56" i="8"/>
  <c r="W57" i="8"/>
  <c r="AI57" i="8"/>
  <c r="W58" i="8"/>
  <c r="AI58" i="8"/>
  <c r="W59" i="8"/>
  <c r="AI59" i="8"/>
  <c r="W60" i="8"/>
  <c r="AI60" i="8"/>
  <c r="W61" i="8"/>
  <c r="AI61" i="8"/>
  <c r="W62" i="8"/>
  <c r="AI62" i="8"/>
  <c r="W63" i="8"/>
  <c r="AI63" i="8"/>
  <c r="AI67" i="8"/>
  <c r="V5" i="8"/>
  <c r="AH5" i="8"/>
  <c r="V6" i="8"/>
  <c r="AH6" i="8"/>
  <c r="V7" i="8"/>
  <c r="AH7" i="8"/>
  <c r="V8" i="8"/>
  <c r="AH8" i="8"/>
  <c r="V9" i="8"/>
  <c r="AH9" i="8"/>
  <c r="V10" i="8"/>
  <c r="AH10" i="8"/>
  <c r="V11" i="8"/>
  <c r="AH11" i="8"/>
  <c r="V12" i="8"/>
  <c r="AH12" i="8"/>
  <c r="V13" i="8"/>
  <c r="AH13" i="8"/>
  <c r="V14" i="8"/>
  <c r="AH14" i="8"/>
  <c r="V15" i="8"/>
  <c r="AH15" i="8"/>
  <c r="V16" i="8"/>
  <c r="AH16" i="8"/>
  <c r="V17" i="8"/>
  <c r="AH17" i="8"/>
  <c r="V18" i="8"/>
  <c r="AH18" i="8"/>
  <c r="V19" i="8"/>
  <c r="AH19" i="8"/>
  <c r="V20" i="8"/>
  <c r="AH20" i="8"/>
  <c r="V21" i="8"/>
  <c r="AH21" i="8"/>
  <c r="V22" i="8"/>
  <c r="AH22" i="8"/>
  <c r="V23" i="8"/>
  <c r="AH23" i="8"/>
  <c r="V24" i="8"/>
  <c r="AH24" i="8"/>
  <c r="V25" i="8"/>
  <c r="AH25" i="8"/>
  <c r="V26" i="8"/>
  <c r="AH26" i="8"/>
  <c r="V27" i="8"/>
  <c r="AH27" i="8"/>
  <c r="V28" i="8"/>
  <c r="AH28" i="8"/>
  <c r="V29" i="8"/>
  <c r="AH29" i="8"/>
  <c r="V30" i="8"/>
  <c r="AH30" i="8"/>
  <c r="V31" i="8"/>
  <c r="AH31" i="8"/>
  <c r="V32" i="8"/>
  <c r="AH32" i="8"/>
  <c r="V33" i="8"/>
  <c r="AH33" i="8"/>
  <c r="V34" i="8"/>
  <c r="AH34" i="8"/>
  <c r="V35" i="8"/>
  <c r="AH35" i="8"/>
  <c r="V36" i="8"/>
  <c r="AH36" i="8"/>
  <c r="V37" i="8"/>
  <c r="AH37" i="8"/>
  <c r="V38" i="8"/>
  <c r="AH38" i="8"/>
  <c r="V39" i="8"/>
  <c r="AH39" i="8"/>
  <c r="V40" i="8"/>
  <c r="AH40" i="8"/>
  <c r="V41" i="8"/>
  <c r="AH41" i="8"/>
  <c r="V42" i="8"/>
  <c r="AH42" i="8"/>
  <c r="V43" i="8"/>
  <c r="AH43" i="8"/>
  <c r="V44" i="8"/>
  <c r="AH44" i="8"/>
  <c r="V45" i="8"/>
  <c r="AH45" i="8"/>
  <c r="V46" i="8"/>
  <c r="AH46" i="8"/>
  <c r="V47" i="8"/>
  <c r="AH47" i="8"/>
  <c r="V48" i="8"/>
  <c r="AH48" i="8"/>
  <c r="V49" i="8"/>
  <c r="AH49" i="8"/>
  <c r="V50" i="8"/>
  <c r="AH50" i="8"/>
  <c r="V51" i="8"/>
  <c r="AH51" i="8"/>
  <c r="V52" i="8"/>
  <c r="AH52" i="8"/>
  <c r="V53" i="8"/>
  <c r="AH53" i="8"/>
  <c r="V54" i="8"/>
  <c r="AH54" i="8"/>
  <c r="V55" i="8"/>
  <c r="AH55" i="8"/>
  <c r="V56" i="8"/>
  <c r="AH56" i="8"/>
  <c r="V57" i="8"/>
  <c r="AH57" i="8"/>
  <c r="V58" i="8"/>
  <c r="AH58" i="8"/>
  <c r="V59" i="8"/>
  <c r="AH59" i="8"/>
  <c r="V60" i="8"/>
  <c r="AH60" i="8"/>
  <c r="V61" i="8"/>
  <c r="AH61" i="8"/>
  <c r="V62" i="8"/>
  <c r="AH62" i="8"/>
  <c r="V63" i="8"/>
  <c r="AH63" i="8"/>
  <c r="AH67" i="8"/>
  <c r="U5" i="8"/>
  <c r="AG5" i="8"/>
  <c r="U6" i="8"/>
  <c r="AG6" i="8"/>
  <c r="U7" i="8"/>
  <c r="AG7" i="8"/>
  <c r="U8" i="8"/>
  <c r="AG8" i="8"/>
  <c r="U9" i="8"/>
  <c r="AG9" i="8"/>
  <c r="U10" i="8"/>
  <c r="AG10" i="8"/>
  <c r="U11" i="8"/>
  <c r="AG11" i="8"/>
  <c r="U12" i="8"/>
  <c r="AG12" i="8"/>
  <c r="U13" i="8"/>
  <c r="AG13" i="8"/>
  <c r="U14" i="8"/>
  <c r="AG14" i="8"/>
  <c r="U15" i="8"/>
  <c r="AG15" i="8"/>
  <c r="U16" i="8"/>
  <c r="AG16" i="8"/>
  <c r="U17" i="8"/>
  <c r="AG17" i="8"/>
  <c r="U18" i="8"/>
  <c r="AG18" i="8"/>
  <c r="U19" i="8"/>
  <c r="AG19" i="8"/>
  <c r="U20" i="8"/>
  <c r="AG20" i="8"/>
  <c r="U21" i="8"/>
  <c r="AG21" i="8"/>
  <c r="U22" i="8"/>
  <c r="AG22" i="8"/>
  <c r="U23" i="8"/>
  <c r="AG23" i="8"/>
  <c r="U24" i="8"/>
  <c r="AG24" i="8"/>
  <c r="U25" i="8"/>
  <c r="AG25" i="8"/>
  <c r="U26" i="8"/>
  <c r="AG26" i="8"/>
  <c r="U27" i="8"/>
  <c r="AG27" i="8"/>
  <c r="U28" i="8"/>
  <c r="AG28" i="8"/>
  <c r="U29" i="8"/>
  <c r="AG29" i="8"/>
  <c r="U30" i="8"/>
  <c r="AG30" i="8"/>
  <c r="U31" i="8"/>
  <c r="AG31" i="8"/>
  <c r="U32" i="8"/>
  <c r="AG32" i="8"/>
  <c r="U33" i="8"/>
  <c r="AG33" i="8"/>
  <c r="U34" i="8"/>
  <c r="AG34" i="8"/>
  <c r="U35" i="8"/>
  <c r="AG35" i="8"/>
  <c r="U36" i="8"/>
  <c r="AG36" i="8"/>
  <c r="U37" i="8"/>
  <c r="AG37" i="8"/>
  <c r="U38" i="8"/>
  <c r="AG38" i="8"/>
  <c r="U39" i="8"/>
  <c r="AG39" i="8"/>
  <c r="U40" i="8"/>
  <c r="AG40" i="8"/>
  <c r="U41" i="8"/>
  <c r="AG41" i="8"/>
  <c r="U42" i="8"/>
  <c r="AG42" i="8"/>
  <c r="U43" i="8"/>
  <c r="AG43" i="8"/>
  <c r="U44" i="8"/>
  <c r="AG44" i="8"/>
  <c r="U45" i="8"/>
  <c r="AG45" i="8"/>
  <c r="U46" i="8"/>
  <c r="AG46" i="8"/>
  <c r="U47" i="8"/>
  <c r="AG47" i="8"/>
  <c r="U48" i="8"/>
  <c r="AG48" i="8"/>
  <c r="U49" i="8"/>
  <c r="AG49" i="8"/>
  <c r="U50" i="8"/>
  <c r="AG50" i="8"/>
  <c r="U51" i="8"/>
  <c r="AG51" i="8"/>
  <c r="U52" i="8"/>
  <c r="AG52" i="8"/>
  <c r="U53" i="8"/>
  <c r="AG53" i="8"/>
  <c r="U54" i="8"/>
  <c r="AG54" i="8"/>
  <c r="U55" i="8"/>
  <c r="AG55" i="8"/>
  <c r="U56" i="8"/>
  <c r="AG56" i="8"/>
  <c r="U57" i="8"/>
  <c r="AG57" i="8"/>
  <c r="U58" i="8"/>
  <c r="AG58" i="8"/>
  <c r="U59" i="8"/>
  <c r="AG59" i="8"/>
  <c r="U60" i="8"/>
  <c r="AG60" i="8"/>
  <c r="U61" i="8"/>
  <c r="AG61" i="8"/>
  <c r="U62" i="8"/>
  <c r="AG62" i="8"/>
  <c r="U63" i="8"/>
  <c r="AG63" i="8"/>
  <c r="AG67" i="8"/>
  <c r="T5" i="8"/>
  <c r="AF5" i="8"/>
  <c r="T6" i="8"/>
  <c r="AF6" i="8"/>
  <c r="T7" i="8"/>
  <c r="AF7" i="8"/>
  <c r="T8" i="8"/>
  <c r="AF8" i="8"/>
  <c r="T9" i="8"/>
  <c r="AF9" i="8"/>
  <c r="T10" i="8"/>
  <c r="AF10" i="8"/>
  <c r="T11" i="8"/>
  <c r="AF11" i="8"/>
  <c r="T12" i="8"/>
  <c r="AF12" i="8"/>
  <c r="T13" i="8"/>
  <c r="AF13" i="8"/>
  <c r="T14" i="8"/>
  <c r="AF14" i="8"/>
  <c r="T15" i="8"/>
  <c r="AF15" i="8"/>
  <c r="T16" i="8"/>
  <c r="AF16" i="8"/>
  <c r="T17" i="8"/>
  <c r="AF17" i="8"/>
  <c r="T18" i="8"/>
  <c r="AF18" i="8"/>
  <c r="T19" i="8"/>
  <c r="AF19" i="8"/>
  <c r="T20" i="8"/>
  <c r="AF20" i="8"/>
  <c r="T21" i="8"/>
  <c r="AF21" i="8"/>
  <c r="T22" i="8"/>
  <c r="AF22" i="8"/>
  <c r="T23" i="8"/>
  <c r="AF23" i="8"/>
  <c r="T24" i="8"/>
  <c r="AF24" i="8"/>
  <c r="T25" i="8"/>
  <c r="AF25" i="8"/>
  <c r="T26" i="8"/>
  <c r="AF26" i="8"/>
  <c r="T27" i="8"/>
  <c r="AF27" i="8"/>
  <c r="T28" i="8"/>
  <c r="AF28" i="8"/>
  <c r="T29" i="8"/>
  <c r="AF29" i="8"/>
  <c r="T30" i="8"/>
  <c r="AF30" i="8"/>
  <c r="T31" i="8"/>
  <c r="AF31" i="8"/>
  <c r="T32" i="8"/>
  <c r="AF32" i="8"/>
  <c r="T33" i="8"/>
  <c r="AF33" i="8"/>
  <c r="T34" i="8"/>
  <c r="AF34" i="8"/>
  <c r="T35" i="8"/>
  <c r="AF35" i="8"/>
  <c r="T36" i="8"/>
  <c r="AF36" i="8"/>
  <c r="T37" i="8"/>
  <c r="AF37" i="8"/>
  <c r="T38" i="8"/>
  <c r="AF38" i="8"/>
  <c r="T39" i="8"/>
  <c r="AF39" i="8"/>
  <c r="T40" i="8"/>
  <c r="AF40" i="8"/>
  <c r="T41" i="8"/>
  <c r="AF41" i="8"/>
  <c r="T42" i="8"/>
  <c r="AF42" i="8"/>
  <c r="T43" i="8"/>
  <c r="AF43" i="8"/>
  <c r="T44" i="8"/>
  <c r="AF44" i="8"/>
  <c r="T45" i="8"/>
  <c r="AF45" i="8"/>
  <c r="T46" i="8"/>
  <c r="AF46" i="8"/>
  <c r="T47" i="8"/>
  <c r="AF47" i="8"/>
  <c r="T48" i="8"/>
  <c r="AF48" i="8"/>
  <c r="T49" i="8"/>
  <c r="AF49" i="8"/>
  <c r="T50" i="8"/>
  <c r="AF50" i="8"/>
  <c r="T51" i="8"/>
  <c r="AF51" i="8"/>
  <c r="T52" i="8"/>
  <c r="AF52" i="8"/>
  <c r="T53" i="8"/>
  <c r="AF53" i="8"/>
  <c r="T54" i="8"/>
  <c r="AF54" i="8"/>
  <c r="T55" i="8"/>
  <c r="AF55" i="8"/>
  <c r="T56" i="8"/>
  <c r="AF56" i="8"/>
  <c r="T57" i="8"/>
  <c r="AF57" i="8"/>
  <c r="T58" i="8"/>
  <c r="AF58" i="8"/>
  <c r="T59" i="8"/>
  <c r="AF59" i="8"/>
  <c r="T60" i="8"/>
  <c r="AF60" i="8"/>
  <c r="T61" i="8"/>
  <c r="AF61" i="8"/>
  <c r="T62" i="8"/>
  <c r="AF62" i="8"/>
  <c r="T63" i="8"/>
  <c r="AF63" i="8"/>
  <c r="AF67" i="8"/>
  <c r="S5" i="8"/>
  <c r="AE5" i="8"/>
  <c r="S6" i="8"/>
  <c r="AE6" i="8"/>
  <c r="S7" i="8"/>
  <c r="AE7" i="8"/>
  <c r="S8" i="8"/>
  <c r="AE8" i="8"/>
  <c r="S9" i="8"/>
  <c r="AE9" i="8"/>
  <c r="S10" i="8"/>
  <c r="AE10" i="8"/>
  <c r="S11" i="8"/>
  <c r="AE11" i="8"/>
  <c r="S12" i="8"/>
  <c r="AE12" i="8"/>
  <c r="S13" i="8"/>
  <c r="AE13" i="8"/>
  <c r="S14" i="8"/>
  <c r="AE14" i="8"/>
  <c r="S15" i="8"/>
  <c r="AE15" i="8"/>
  <c r="S16" i="8"/>
  <c r="AE16" i="8"/>
  <c r="S17" i="8"/>
  <c r="AE17" i="8"/>
  <c r="S18" i="8"/>
  <c r="AE18" i="8"/>
  <c r="S19" i="8"/>
  <c r="AE19" i="8"/>
  <c r="S20" i="8"/>
  <c r="AE20" i="8"/>
  <c r="S21" i="8"/>
  <c r="AE21" i="8"/>
  <c r="S22" i="8"/>
  <c r="AE22" i="8"/>
  <c r="S23" i="8"/>
  <c r="AE23" i="8"/>
  <c r="S24" i="8"/>
  <c r="AE24" i="8"/>
  <c r="S25" i="8"/>
  <c r="AE25" i="8"/>
  <c r="S26" i="8"/>
  <c r="AE26" i="8"/>
  <c r="S27" i="8"/>
  <c r="AE27" i="8"/>
  <c r="S28" i="8"/>
  <c r="AE28" i="8"/>
  <c r="S29" i="8"/>
  <c r="AE29" i="8"/>
  <c r="S30" i="8"/>
  <c r="AE30" i="8"/>
  <c r="S31" i="8"/>
  <c r="AE31" i="8"/>
  <c r="S32" i="8"/>
  <c r="AE32" i="8"/>
  <c r="S33" i="8"/>
  <c r="AE33" i="8"/>
  <c r="S34" i="8"/>
  <c r="AE34" i="8"/>
  <c r="S35" i="8"/>
  <c r="AE35" i="8"/>
  <c r="S36" i="8"/>
  <c r="AE36" i="8"/>
  <c r="S37" i="8"/>
  <c r="AE37" i="8"/>
  <c r="S38" i="8"/>
  <c r="AE38" i="8"/>
  <c r="S39" i="8"/>
  <c r="AE39" i="8"/>
  <c r="S40" i="8"/>
  <c r="AE40" i="8"/>
  <c r="S41" i="8"/>
  <c r="AE41" i="8"/>
  <c r="S42" i="8"/>
  <c r="AE42" i="8"/>
  <c r="S43" i="8"/>
  <c r="AE43" i="8"/>
  <c r="S44" i="8"/>
  <c r="AE44" i="8"/>
  <c r="S45" i="8"/>
  <c r="AE45" i="8"/>
  <c r="S46" i="8"/>
  <c r="AE46" i="8"/>
  <c r="S47" i="8"/>
  <c r="AE47" i="8"/>
  <c r="S48" i="8"/>
  <c r="AE48" i="8"/>
  <c r="S49" i="8"/>
  <c r="AE49" i="8"/>
  <c r="S50" i="8"/>
  <c r="AE50" i="8"/>
  <c r="S51" i="8"/>
  <c r="AE51" i="8"/>
  <c r="S52" i="8"/>
  <c r="AE52" i="8"/>
  <c r="S53" i="8"/>
  <c r="AE53" i="8"/>
  <c r="S54" i="8"/>
  <c r="AE54" i="8"/>
  <c r="S55" i="8"/>
  <c r="AE55" i="8"/>
  <c r="S56" i="8"/>
  <c r="AE56" i="8"/>
  <c r="S57" i="8"/>
  <c r="AE57" i="8"/>
  <c r="S58" i="8"/>
  <c r="AE58" i="8"/>
  <c r="S59" i="8"/>
  <c r="AE59" i="8"/>
  <c r="S60" i="8"/>
  <c r="AE60" i="8"/>
  <c r="S61" i="8"/>
  <c r="AE61" i="8"/>
  <c r="S62" i="8"/>
  <c r="AE62" i="8"/>
  <c r="S63" i="8"/>
  <c r="AE63" i="8"/>
  <c r="AE67" i="8"/>
  <c r="R5" i="8"/>
  <c r="AD5" i="8"/>
  <c r="R6" i="8"/>
  <c r="AD6" i="8"/>
  <c r="R7" i="8"/>
  <c r="AD7" i="8"/>
  <c r="R8" i="8"/>
  <c r="AD8" i="8"/>
  <c r="R9" i="8"/>
  <c r="AD9" i="8"/>
  <c r="R10" i="8"/>
  <c r="AD10" i="8"/>
  <c r="R11" i="8"/>
  <c r="AD11" i="8"/>
  <c r="R12" i="8"/>
  <c r="AD12" i="8"/>
  <c r="R13" i="8"/>
  <c r="AD13" i="8"/>
  <c r="R14" i="8"/>
  <c r="AD14" i="8"/>
  <c r="R15" i="8"/>
  <c r="AD15" i="8"/>
  <c r="R16" i="8"/>
  <c r="AD16" i="8"/>
  <c r="R17" i="8"/>
  <c r="AD17" i="8"/>
  <c r="R18" i="8"/>
  <c r="AD18" i="8"/>
  <c r="R19" i="8"/>
  <c r="AD19" i="8"/>
  <c r="R20" i="8"/>
  <c r="AD20" i="8"/>
  <c r="R21" i="8"/>
  <c r="AD21" i="8"/>
  <c r="R22" i="8"/>
  <c r="AD22" i="8"/>
  <c r="R23" i="8"/>
  <c r="AD23" i="8"/>
  <c r="R24" i="8"/>
  <c r="AD24" i="8"/>
  <c r="R25" i="8"/>
  <c r="AD25" i="8"/>
  <c r="R26" i="8"/>
  <c r="AD26" i="8"/>
  <c r="R27" i="8"/>
  <c r="AD27" i="8"/>
  <c r="R28" i="8"/>
  <c r="AD28" i="8"/>
  <c r="R29" i="8"/>
  <c r="AD29" i="8"/>
  <c r="R30" i="8"/>
  <c r="AD30" i="8"/>
  <c r="R31" i="8"/>
  <c r="AD31" i="8"/>
  <c r="R32" i="8"/>
  <c r="AD32" i="8"/>
  <c r="R33" i="8"/>
  <c r="AD33" i="8"/>
  <c r="R34" i="8"/>
  <c r="AD34" i="8"/>
  <c r="R35" i="8"/>
  <c r="AD35" i="8"/>
  <c r="R36" i="8"/>
  <c r="AD36" i="8"/>
  <c r="R37" i="8"/>
  <c r="AD37" i="8"/>
  <c r="R38" i="8"/>
  <c r="AD38" i="8"/>
  <c r="R39" i="8"/>
  <c r="AD39" i="8"/>
  <c r="R40" i="8"/>
  <c r="AD40" i="8"/>
  <c r="R41" i="8"/>
  <c r="AD41" i="8"/>
  <c r="R42" i="8"/>
  <c r="AD42" i="8"/>
  <c r="R43" i="8"/>
  <c r="AD43" i="8"/>
  <c r="R44" i="8"/>
  <c r="AD44" i="8"/>
  <c r="R45" i="8"/>
  <c r="AD45" i="8"/>
  <c r="R46" i="8"/>
  <c r="AD46" i="8"/>
  <c r="R47" i="8"/>
  <c r="AD47" i="8"/>
  <c r="R48" i="8"/>
  <c r="AD48" i="8"/>
  <c r="R49" i="8"/>
  <c r="AD49" i="8"/>
  <c r="R50" i="8"/>
  <c r="AD50" i="8"/>
  <c r="R51" i="8"/>
  <c r="AD51" i="8"/>
  <c r="R52" i="8"/>
  <c r="AD52" i="8"/>
  <c r="R53" i="8"/>
  <c r="AD53" i="8"/>
  <c r="R54" i="8"/>
  <c r="AD54" i="8"/>
  <c r="R55" i="8"/>
  <c r="AD55" i="8"/>
  <c r="R56" i="8"/>
  <c r="AD56" i="8"/>
  <c r="R57" i="8"/>
  <c r="AD57" i="8"/>
  <c r="R58" i="8"/>
  <c r="AD58" i="8"/>
  <c r="R59" i="8"/>
  <c r="AD59" i="8"/>
  <c r="R60" i="8"/>
  <c r="AD60" i="8"/>
  <c r="R61" i="8"/>
  <c r="AD61" i="8"/>
  <c r="R62" i="8"/>
  <c r="AD62" i="8"/>
  <c r="R63" i="8"/>
  <c r="AD63" i="8"/>
  <c r="AD67" i="8"/>
  <c r="Q5" i="8"/>
  <c r="AC5" i="8"/>
  <c r="Q6" i="8"/>
  <c r="AC6" i="8"/>
  <c r="Q7" i="8"/>
  <c r="AC7" i="8"/>
  <c r="Q8" i="8"/>
  <c r="AC8" i="8"/>
  <c r="Q9" i="8"/>
  <c r="AC9" i="8"/>
  <c r="Q10" i="8"/>
  <c r="AC10" i="8"/>
  <c r="Q11" i="8"/>
  <c r="AC11" i="8"/>
  <c r="Q12" i="8"/>
  <c r="AC12" i="8"/>
  <c r="Q13" i="8"/>
  <c r="AC13" i="8"/>
  <c r="Q14" i="8"/>
  <c r="AC14" i="8"/>
  <c r="Q15" i="8"/>
  <c r="AC15" i="8"/>
  <c r="Q16" i="8"/>
  <c r="AC16" i="8"/>
  <c r="Q17" i="8"/>
  <c r="AC17" i="8"/>
  <c r="Q18" i="8"/>
  <c r="AC18" i="8"/>
  <c r="Q19" i="8"/>
  <c r="AC19" i="8"/>
  <c r="Q20" i="8"/>
  <c r="AC20" i="8"/>
  <c r="Q21" i="8"/>
  <c r="AC21" i="8"/>
  <c r="Q22" i="8"/>
  <c r="AC22" i="8"/>
  <c r="Q23" i="8"/>
  <c r="AC23" i="8"/>
  <c r="Q24" i="8"/>
  <c r="AC24" i="8"/>
  <c r="Q25" i="8"/>
  <c r="AC25" i="8"/>
  <c r="Q26" i="8"/>
  <c r="AC26" i="8"/>
  <c r="Q27" i="8"/>
  <c r="AC27" i="8"/>
  <c r="Q28" i="8"/>
  <c r="AC28" i="8"/>
  <c r="Q29" i="8"/>
  <c r="AC29" i="8"/>
  <c r="Q30" i="8"/>
  <c r="AC30" i="8"/>
  <c r="Q31" i="8"/>
  <c r="AC31" i="8"/>
  <c r="Q32" i="8"/>
  <c r="AC32" i="8"/>
  <c r="Q33" i="8"/>
  <c r="AC33" i="8"/>
  <c r="Q34" i="8"/>
  <c r="AC34" i="8"/>
  <c r="Q35" i="8"/>
  <c r="AC35" i="8"/>
  <c r="Q36" i="8"/>
  <c r="AC36" i="8"/>
  <c r="Q37" i="8"/>
  <c r="AC37" i="8"/>
  <c r="Q38" i="8"/>
  <c r="AC38" i="8"/>
  <c r="Q39" i="8"/>
  <c r="AC39" i="8"/>
  <c r="Q40" i="8"/>
  <c r="AC40" i="8"/>
  <c r="Q41" i="8"/>
  <c r="AC41" i="8"/>
  <c r="Q42" i="8"/>
  <c r="AC42" i="8"/>
  <c r="Q43" i="8"/>
  <c r="AC43" i="8"/>
  <c r="Q44" i="8"/>
  <c r="AC44" i="8"/>
  <c r="Q45" i="8"/>
  <c r="AC45" i="8"/>
  <c r="Q46" i="8"/>
  <c r="AC46" i="8"/>
  <c r="Q47" i="8"/>
  <c r="AC47" i="8"/>
  <c r="Q48" i="8"/>
  <c r="AC48" i="8"/>
  <c r="Q49" i="8"/>
  <c r="AC49" i="8"/>
  <c r="Q50" i="8"/>
  <c r="AC50" i="8"/>
  <c r="Q51" i="8"/>
  <c r="AC51" i="8"/>
  <c r="Q52" i="8"/>
  <c r="AC52" i="8"/>
  <c r="Q53" i="8"/>
  <c r="AC53" i="8"/>
  <c r="Q54" i="8"/>
  <c r="AC54" i="8"/>
  <c r="Q55" i="8"/>
  <c r="AC55" i="8"/>
  <c r="Q56" i="8"/>
  <c r="AC56" i="8"/>
  <c r="Q57" i="8"/>
  <c r="AC57" i="8"/>
  <c r="Q58" i="8"/>
  <c r="AC58" i="8"/>
  <c r="Q59" i="8"/>
  <c r="AC59" i="8"/>
  <c r="Q60" i="8"/>
  <c r="AC60" i="8"/>
  <c r="Q61" i="8"/>
  <c r="AC61" i="8"/>
  <c r="Q62" i="8"/>
  <c r="AC62" i="8"/>
  <c r="Q63" i="8"/>
  <c r="AC63" i="8"/>
  <c r="AC67" i="8"/>
  <c r="P5" i="8"/>
  <c r="AB5" i="8"/>
  <c r="P6" i="8"/>
  <c r="AB6" i="8"/>
  <c r="P7" i="8"/>
  <c r="AB7" i="8"/>
  <c r="P8" i="8"/>
  <c r="AB8" i="8"/>
  <c r="P9" i="8"/>
  <c r="AB9" i="8"/>
  <c r="P10" i="8"/>
  <c r="AB10" i="8"/>
  <c r="P11" i="8"/>
  <c r="AB11" i="8"/>
  <c r="P12" i="8"/>
  <c r="AB12" i="8"/>
  <c r="P13" i="8"/>
  <c r="AB13" i="8"/>
  <c r="P14" i="8"/>
  <c r="AB14" i="8"/>
  <c r="P15" i="8"/>
  <c r="AB15" i="8"/>
  <c r="P16" i="8"/>
  <c r="AB16" i="8"/>
  <c r="P17" i="8"/>
  <c r="AB17" i="8"/>
  <c r="P18" i="8"/>
  <c r="AB18" i="8"/>
  <c r="P19" i="8"/>
  <c r="AB19" i="8"/>
  <c r="P20" i="8"/>
  <c r="AB20" i="8"/>
  <c r="P21" i="8"/>
  <c r="AB21" i="8"/>
  <c r="P22" i="8"/>
  <c r="AB22" i="8"/>
  <c r="P23" i="8"/>
  <c r="AB23" i="8"/>
  <c r="P24" i="8"/>
  <c r="AB24" i="8"/>
  <c r="P25" i="8"/>
  <c r="AB25" i="8"/>
  <c r="P26" i="8"/>
  <c r="AB26" i="8"/>
  <c r="P27" i="8"/>
  <c r="AB27" i="8"/>
  <c r="P28" i="8"/>
  <c r="AB28" i="8"/>
  <c r="P29" i="8"/>
  <c r="AB29" i="8"/>
  <c r="P30" i="8"/>
  <c r="AB30" i="8"/>
  <c r="P31" i="8"/>
  <c r="AB31" i="8"/>
  <c r="P32" i="8"/>
  <c r="AB32" i="8"/>
  <c r="P33" i="8"/>
  <c r="AB33" i="8"/>
  <c r="P34" i="8"/>
  <c r="AB34" i="8"/>
  <c r="P35" i="8"/>
  <c r="AB35" i="8"/>
  <c r="P36" i="8"/>
  <c r="AB36" i="8"/>
  <c r="P37" i="8"/>
  <c r="AB37" i="8"/>
  <c r="P38" i="8"/>
  <c r="AB38" i="8"/>
  <c r="P39" i="8"/>
  <c r="AB39" i="8"/>
  <c r="P40" i="8"/>
  <c r="AB40" i="8"/>
  <c r="P41" i="8"/>
  <c r="AB41" i="8"/>
  <c r="P42" i="8"/>
  <c r="AB42" i="8"/>
  <c r="P43" i="8"/>
  <c r="AB43" i="8"/>
  <c r="P44" i="8"/>
  <c r="AB44" i="8"/>
  <c r="P45" i="8"/>
  <c r="AB45" i="8"/>
  <c r="P46" i="8"/>
  <c r="AB46" i="8"/>
  <c r="P47" i="8"/>
  <c r="AB47" i="8"/>
  <c r="P48" i="8"/>
  <c r="AB48" i="8"/>
  <c r="P49" i="8"/>
  <c r="AB49" i="8"/>
  <c r="P50" i="8"/>
  <c r="AB50" i="8"/>
  <c r="P51" i="8"/>
  <c r="AB51" i="8"/>
  <c r="P52" i="8"/>
  <c r="AB52" i="8"/>
  <c r="P53" i="8"/>
  <c r="AB53" i="8"/>
  <c r="P54" i="8"/>
  <c r="AB54" i="8"/>
  <c r="P55" i="8"/>
  <c r="AB55" i="8"/>
  <c r="P56" i="8"/>
  <c r="AB56" i="8"/>
  <c r="P57" i="8"/>
  <c r="AB57" i="8"/>
  <c r="P58" i="8"/>
  <c r="AB58" i="8"/>
  <c r="P59" i="8"/>
  <c r="AB59" i="8"/>
  <c r="P60" i="8"/>
  <c r="AB60" i="8"/>
  <c r="P61" i="8"/>
  <c r="AB61" i="8"/>
  <c r="P62" i="8"/>
  <c r="AB62" i="8"/>
  <c r="P63" i="8"/>
  <c r="AB63" i="8"/>
  <c r="AB67" i="8"/>
  <c r="O5" i="8"/>
  <c r="AA5" i="8"/>
  <c r="O6" i="8"/>
  <c r="AA6" i="8"/>
  <c r="O7" i="8"/>
  <c r="AA7" i="8"/>
  <c r="O8" i="8"/>
  <c r="AA8" i="8"/>
  <c r="O9" i="8"/>
  <c r="AA9" i="8"/>
  <c r="O10" i="8"/>
  <c r="AA10" i="8"/>
  <c r="O11" i="8"/>
  <c r="AA11" i="8"/>
  <c r="O12" i="8"/>
  <c r="AA12" i="8"/>
  <c r="O13" i="8"/>
  <c r="AA13" i="8"/>
  <c r="O14" i="8"/>
  <c r="AA14" i="8"/>
  <c r="O15" i="8"/>
  <c r="AA15" i="8"/>
  <c r="O16" i="8"/>
  <c r="AA16" i="8"/>
  <c r="O17" i="8"/>
  <c r="AA17" i="8"/>
  <c r="O18" i="8"/>
  <c r="AA18" i="8"/>
  <c r="O19" i="8"/>
  <c r="AA19" i="8"/>
  <c r="O20" i="8"/>
  <c r="AA20" i="8"/>
  <c r="O21" i="8"/>
  <c r="AA21" i="8"/>
  <c r="O22" i="8"/>
  <c r="AA22" i="8"/>
  <c r="O23" i="8"/>
  <c r="AA23" i="8"/>
  <c r="O24" i="8"/>
  <c r="AA24" i="8"/>
  <c r="O25" i="8"/>
  <c r="AA25" i="8"/>
  <c r="O26" i="8"/>
  <c r="AA26" i="8"/>
  <c r="O27" i="8"/>
  <c r="AA27" i="8"/>
  <c r="O28" i="8"/>
  <c r="AA28" i="8"/>
  <c r="O29" i="8"/>
  <c r="AA29" i="8"/>
  <c r="O30" i="8"/>
  <c r="AA30" i="8"/>
  <c r="O31" i="8"/>
  <c r="AA31" i="8"/>
  <c r="O32" i="8"/>
  <c r="AA32" i="8"/>
  <c r="O33" i="8"/>
  <c r="AA33" i="8"/>
  <c r="O34" i="8"/>
  <c r="AA34" i="8"/>
  <c r="O35" i="8"/>
  <c r="AA35" i="8"/>
  <c r="O36" i="8"/>
  <c r="AA36" i="8"/>
  <c r="O37" i="8"/>
  <c r="AA37" i="8"/>
  <c r="O38" i="8"/>
  <c r="AA38" i="8"/>
  <c r="O39" i="8"/>
  <c r="AA39" i="8"/>
  <c r="O40" i="8"/>
  <c r="AA40" i="8"/>
  <c r="O41" i="8"/>
  <c r="AA41" i="8"/>
  <c r="O42" i="8"/>
  <c r="AA42" i="8"/>
  <c r="O43" i="8"/>
  <c r="AA43" i="8"/>
  <c r="O44" i="8"/>
  <c r="AA44" i="8"/>
  <c r="O45" i="8"/>
  <c r="AA45" i="8"/>
  <c r="O46" i="8"/>
  <c r="AA46" i="8"/>
  <c r="O47" i="8"/>
  <c r="AA47" i="8"/>
  <c r="O48" i="8"/>
  <c r="AA48" i="8"/>
  <c r="O49" i="8"/>
  <c r="AA49" i="8"/>
  <c r="O50" i="8"/>
  <c r="AA50" i="8"/>
  <c r="O51" i="8"/>
  <c r="AA51" i="8"/>
  <c r="O52" i="8"/>
  <c r="AA52" i="8"/>
  <c r="O53" i="8"/>
  <c r="AA53" i="8"/>
  <c r="O54" i="8"/>
  <c r="AA54" i="8"/>
  <c r="O55" i="8"/>
  <c r="AA55" i="8"/>
  <c r="O56" i="8"/>
  <c r="AA56" i="8"/>
  <c r="O57" i="8"/>
  <c r="AA57" i="8"/>
  <c r="O58" i="8"/>
  <c r="AA58" i="8"/>
  <c r="O59" i="8"/>
  <c r="AA59" i="8"/>
  <c r="O60" i="8"/>
  <c r="AA60" i="8"/>
  <c r="O61" i="8"/>
  <c r="AA61" i="8"/>
  <c r="O62" i="8"/>
  <c r="AA62" i="8"/>
  <c r="O63" i="8"/>
  <c r="AA63" i="8"/>
  <c r="AA67" i="8"/>
  <c r="N5" i="8"/>
  <c r="Z5" i="8"/>
  <c r="N6" i="8"/>
  <c r="Z6" i="8"/>
  <c r="N7" i="8"/>
  <c r="Z7" i="8"/>
  <c r="N8" i="8"/>
  <c r="Z8" i="8"/>
  <c r="N9" i="8"/>
  <c r="Z9" i="8"/>
  <c r="N10" i="8"/>
  <c r="Z10" i="8"/>
  <c r="N11" i="8"/>
  <c r="Z11" i="8"/>
  <c r="N12" i="8"/>
  <c r="Z12" i="8"/>
  <c r="N13" i="8"/>
  <c r="Z13" i="8"/>
  <c r="N14" i="8"/>
  <c r="Z14" i="8"/>
  <c r="N15" i="8"/>
  <c r="Z15" i="8"/>
  <c r="N16" i="8"/>
  <c r="Z16" i="8"/>
  <c r="N17" i="8"/>
  <c r="Z17" i="8"/>
  <c r="N18" i="8"/>
  <c r="Z18" i="8"/>
  <c r="N19" i="8"/>
  <c r="Z19" i="8"/>
  <c r="N20" i="8"/>
  <c r="Z20" i="8"/>
  <c r="N21" i="8"/>
  <c r="Z21" i="8"/>
  <c r="N22" i="8"/>
  <c r="Z22" i="8"/>
  <c r="N23" i="8"/>
  <c r="Z23" i="8"/>
  <c r="N24" i="8"/>
  <c r="Z24" i="8"/>
  <c r="N25" i="8"/>
  <c r="Z25" i="8"/>
  <c r="N26" i="8"/>
  <c r="Z26" i="8"/>
  <c r="N27" i="8"/>
  <c r="Z27" i="8"/>
  <c r="N28" i="8"/>
  <c r="Z28" i="8"/>
  <c r="N29" i="8"/>
  <c r="Z29" i="8"/>
  <c r="N30" i="8"/>
  <c r="Z30" i="8"/>
  <c r="N31" i="8"/>
  <c r="Z31" i="8"/>
  <c r="N32" i="8"/>
  <c r="Z32" i="8"/>
  <c r="N33" i="8"/>
  <c r="Z33" i="8"/>
  <c r="N34" i="8"/>
  <c r="Z34" i="8"/>
  <c r="N35" i="8"/>
  <c r="Z35" i="8"/>
  <c r="N36" i="8"/>
  <c r="Z36" i="8"/>
  <c r="N37" i="8"/>
  <c r="Z37" i="8"/>
  <c r="N38" i="8"/>
  <c r="Z38" i="8"/>
  <c r="N39" i="8"/>
  <c r="Z39" i="8"/>
  <c r="N40" i="8"/>
  <c r="Z40" i="8"/>
  <c r="N41" i="8"/>
  <c r="Z41" i="8"/>
  <c r="N42" i="8"/>
  <c r="Z42" i="8"/>
  <c r="N43" i="8"/>
  <c r="Z43" i="8"/>
  <c r="N44" i="8"/>
  <c r="Z44" i="8"/>
  <c r="N45" i="8"/>
  <c r="Z45" i="8"/>
  <c r="N46" i="8"/>
  <c r="Z46" i="8"/>
  <c r="N47" i="8"/>
  <c r="Z47" i="8"/>
  <c r="N48" i="8"/>
  <c r="Z48" i="8"/>
  <c r="N49" i="8"/>
  <c r="Z49" i="8"/>
  <c r="N50" i="8"/>
  <c r="Z50" i="8"/>
  <c r="N51" i="8"/>
  <c r="Z51" i="8"/>
  <c r="N52" i="8"/>
  <c r="Z52" i="8"/>
  <c r="N53" i="8"/>
  <c r="Z53" i="8"/>
  <c r="N54" i="8"/>
  <c r="Z54" i="8"/>
  <c r="N55" i="8"/>
  <c r="Z55" i="8"/>
  <c r="N56" i="8"/>
  <c r="Z56" i="8"/>
  <c r="N57" i="8"/>
  <c r="Z57" i="8"/>
  <c r="N58" i="8"/>
  <c r="Z58" i="8"/>
  <c r="N59" i="8"/>
  <c r="Z59" i="8"/>
  <c r="N60" i="8"/>
  <c r="Z60" i="8"/>
  <c r="N61" i="8"/>
  <c r="Z61" i="8"/>
  <c r="N62" i="8"/>
  <c r="Z62" i="8"/>
  <c r="N63" i="8"/>
  <c r="Z63" i="8"/>
  <c r="Z67" i="8"/>
  <c r="W67" i="8"/>
  <c r="V67" i="8"/>
  <c r="U67" i="8"/>
  <c r="T67" i="8"/>
  <c r="S67" i="8"/>
  <c r="R67" i="8"/>
  <c r="Q67" i="8"/>
  <c r="P67" i="8"/>
  <c r="O67" i="8"/>
  <c r="N67" i="8"/>
  <c r="AI66" i="8"/>
  <c r="AH66" i="8"/>
  <c r="AG66" i="8"/>
  <c r="AF66" i="8"/>
  <c r="AE66" i="8"/>
  <c r="AD66" i="8"/>
  <c r="AC66" i="8"/>
  <c r="AB66" i="8"/>
  <c r="AA66" i="8"/>
  <c r="Z66" i="8"/>
  <c r="W66" i="8"/>
  <c r="V66" i="8"/>
  <c r="U66" i="8"/>
  <c r="T66" i="8"/>
  <c r="S66" i="8"/>
  <c r="R66" i="8"/>
  <c r="Q66" i="8"/>
  <c r="P66" i="8"/>
  <c r="O66" i="8"/>
  <c r="N66" i="8"/>
  <c r="AI65" i="8"/>
  <c r="AH65" i="8"/>
  <c r="AG65" i="8"/>
  <c r="AF65" i="8"/>
  <c r="AE65" i="8"/>
  <c r="AD65" i="8"/>
  <c r="AC65" i="8"/>
  <c r="AB65" i="8"/>
  <c r="AA65" i="8"/>
  <c r="Z65" i="8"/>
  <c r="X65" i="8"/>
  <c r="W65" i="8"/>
  <c r="V65" i="8"/>
  <c r="U65" i="8"/>
  <c r="T65" i="8"/>
  <c r="S65" i="8"/>
  <c r="R65" i="8"/>
  <c r="Q65" i="8"/>
  <c r="P65" i="8"/>
  <c r="O65" i="8"/>
  <c r="N65" i="8"/>
  <c r="B100" i="6"/>
  <c r="W5" i="6"/>
  <c r="AI5" i="6"/>
  <c r="W6" i="6"/>
  <c r="AI6" i="6"/>
  <c r="W7" i="6"/>
  <c r="AI7" i="6"/>
  <c r="W8" i="6"/>
  <c r="AI8" i="6"/>
  <c r="W9" i="6"/>
  <c r="AI9" i="6"/>
  <c r="W10" i="6"/>
  <c r="AI10" i="6"/>
  <c r="W11" i="6"/>
  <c r="AI11" i="6"/>
  <c r="W12" i="6"/>
  <c r="AI12" i="6"/>
  <c r="W13" i="6"/>
  <c r="AI13" i="6"/>
  <c r="W14" i="6"/>
  <c r="AI14" i="6"/>
  <c r="W15" i="6"/>
  <c r="AI15" i="6"/>
  <c r="W16" i="6"/>
  <c r="AI16" i="6"/>
  <c r="W17" i="6"/>
  <c r="AI17" i="6"/>
  <c r="W18" i="6"/>
  <c r="AI18" i="6"/>
  <c r="W19" i="6"/>
  <c r="AI19" i="6"/>
  <c r="W20" i="6"/>
  <c r="AI20" i="6"/>
  <c r="W21" i="6"/>
  <c r="AI21" i="6"/>
  <c r="W22" i="6"/>
  <c r="AI22" i="6"/>
  <c r="W23" i="6"/>
  <c r="AI23" i="6"/>
  <c r="W24" i="6"/>
  <c r="AI24" i="6"/>
  <c r="W25" i="6"/>
  <c r="AI25" i="6"/>
  <c r="W26" i="6"/>
  <c r="AI26" i="6"/>
  <c r="W27" i="6"/>
  <c r="AI27" i="6"/>
  <c r="W28" i="6"/>
  <c r="AI28" i="6"/>
  <c r="W29" i="6"/>
  <c r="AI29" i="6"/>
  <c r="W30" i="6"/>
  <c r="AI30" i="6"/>
  <c r="W31" i="6"/>
  <c r="AI31" i="6"/>
  <c r="W32" i="6"/>
  <c r="AI32" i="6"/>
  <c r="W33" i="6"/>
  <c r="AI33" i="6"/>
  <c r="W34" i="6"/>
  <c r="AI34" i="6"/>
  <c r="W35" i="6"/>
  <c r="AI35" i="6"/>
  <c r="W36" i="6"/>
  <c r="AI36" i="6"/>
  <c r="W37" i="6"/>
  <c r="AI37" i="6"/>
  <c r="W38" i="6"/>
  <c r="AI38" i="6"/>
  <c r="W39" i="6"/>
  <c r="AI39" i="6"/>
  <c r="W40" i="6"/>
  <c r="AI40" i="6"/>
  <c r="W41" i="6"/>
  <c r="AI41" i="6"/>
  <c r="W42" i="6"/>
  <c r="AI42" i="6"/>
  <c r="W43" i="6"/>
  <c r="AI43" i="6"/>
  <c r="W44" i="6"/>
  <c r="AI44" i="6"/>
  <c r="W45" i="6"/>
  <c r="AI45" i="6"/>
  <c r="W46" i="6"/>
  <c r="AI46" i="6"/>
  <c r="W47" i="6"/>
  <c r="AI47" i="6"/>
  <c r="W48" i="6"/>
  <c r="AI48" i="6"/>
  <c r="W49" i="6"/>
  <c r="AI49" i="6"/>
  <c r="W50" i="6"/>
  <c r="AI50" i="6"/>
  <c r="W51" i="6"/>
  <c r="AI51" i="6"/>
  <c r="W52" i="6"/>
  <c r="AI52" i="6"/>
  <c r="W53" i="6"/>
  <c r="AI53" i="6"/>
  <c r="W54" i="6"/>
  <c r="AI54" i="6"/>
  <c r="W55" i="6"/>
  <c r="AI55" i="6"/>
  <c r="W56" i="6"/>
  <c r="AI56" i="6"/>
  <c r="W57" i="6"/>
  <c r="AI57" i="6"/>
  <c r="W58" i="6"/>
  <c r="AI58" i="6"/>
  <c r="W59" i="6"/>
  <c r="AI59" i="6"/>
  <c r="W60" i="6"/>
  <c r="AI60" i="6"/>
  <c r="W61" i="6"/>
  <c r="AI61" i="6"/>
  <c r="W62" i="6"/>
  <c r="AI62" i="6"/>
  <c r="W63" i="6"/>
  <c r="AI63" i="6"/>
  <c r="AI67" i="6"/>
  <c r="V5" i="6"/>
  <c r="AH5" i="6"/>
  <c r="V6" i="6"/>
  <c r="AH6" i="6"/>
  <c r="V7" i="6"/>
  <c r="AH7" i="6"/>
  <c r="V8" i="6"/>
  <c r="AH8" i="6"/>
  <c r="V9" i="6"/>
  <c r="AH9" i="6"/>
  <c r="V10" i="6"/>
  <c r="AH10" i="6"/>
  <c r="V11" i="6"/>
  <c r="AH11" i="6"/>
  <c r="V12" i="6"/>
  <c r="AH12" i="6"/>
  <c r="V13" i="6"/>
  <c r="AH13" i="6"/>
  <c r="V14" i="6"/>
  <c r="AH14" i="6"/>
  <c r="V15" i="6"/>
  <c r="AH15" i="6"/>
  <c r="V16" i="6"/>
  <c r="AH16" i="6"/>
  <c r="V17" i="6"/>
  <c r="AH17" i="6"/>
  <c r="V18" i="6"/>
  <c r="AH18" i="6"/>
  <c r="V19" i="6"/>
  <c r="AH19" i="6"/>
  <c r="V20" i="6"/>
  <c r="AH20" i="6"/>
  <c r="V21" i="6"/>
  <c r="AH21" i="6"/>
  <c r="V22" i="6"/>
  <c r="AH22" i="6"/>
  <c r="V23" i="6"/>
  <c r="AH23" i="6"/>
  <c r="V24" i="6"/>
  <c r="AH24" i="6"/>
  <c r="V25" i="6"/>
  <c r="AH25" i="6"/>
  <c r="V26" i="6"/>
  <c r="AH26" i="6"/>
  <c r="V27" i="6"/>
  <c r="AH27" i="6"/>
  <c r="V28" i="6"/>
  <c r="AH28" i="6"/>
  <c r="V29" i="6"/>
  <c r="AH29" i="6"/>
  <c r="V30" i="6"/>
  <c r="AH30" i="6"/>
  <c r="V31" i="6"/>
  <c r="AH31" i="6"/>
  <c r="V32" i="6"/>
  <c r="AH32" i="6"/>
  <c r="V33" i="6"/>
  <c r="AH33" i="6"/>
  <c r="V34" i="6"/>
  <c r="AH34" i="6"/>
  <c r="V35" i="6"/>
  <c r="AH35" i="6"/>
  <c r="V36" i="6"/>
  <c r="AH36" i="6"/>
  <c r="V37" i="6"/>
  <c r="AH37" i="6"/>
  <c r="V38" i="6"/>
  <c r="AH38" i="6"/>
  <c r="V39" i="6"/>
  <c r="AH39" i="6"/>
  <c r="V40" i="6"/>
  <c r="AH40" i="6"/>
  <c r="V41" i="6"/>
  <c r="AH41" i="6"/>
  <c r="V42" i="6"/>
  <c r="AH42" i="6"/>
  <c r="V43" i="6"/>
  <c r="AH43" i="6"/>
  <c r="V44" i="6"/>
  <c r="AH44" i="6"/>
  <c r="V45" i="6"/>
  <c r="AH45" i="6"/>
  <c r="V46" i="6"/>
  <c r="AH46" i="6"/>
  <c r="V47" i="6"/>
  <c r="AH47" i="6"/>
  <c r="V48" i="6"/>
  <c r="AH48" i="6"/>
  <c r="V49" i="6"/>
  <c r="AH49" i="6"/>
  <c r="V50" i="6"/>
  <c r="AH50" i="6"/>
  <c r="V51" i="6"/>
  <c r="AH51" i="6"/>
  <c r="V52" i="6"/>
  <c r="AH52" i="6"/>
  <c r="V53" i="6"/>
  <c r="AH53" i="6"/>
  <c r="V54" i="6"/>
  <c r="AH54" i="6"/>
  <c r="V55" i="6"/>
  <c r="AH55" i="6"/>
  <c r="V56" i="6"/>
  <c r="AH56" i="6"/>
  <c r="V57" i="6"/>
  <c r="AH57" i="6"/>
  <c r="V58" i="6"/>
  <c r="AH58" i="6"/>
  <c r="V59" i="6"/>
  <c r="AH59" i="6"/>
  <c r="V60" i="6"/>
  <c r="AH60" i="6"/>
  <c r="V61" i="6"/>
  <c r="AH61" i="6"/>
  <c r="V62" i="6"/>
  <c r="AH62" i="6"/>
  <c r="V63" i="6"/>
  <c r="AH63" i="6"/>
  <c r="AH67" i="6"/>
  <c r="U5" i="6"/>
  <c r="AG5" i="6"/>
  <c r="U6" i="6"/>
  <c r="AG6" i="6"/>
  <c r="U7" i="6"/>
  <c r="AG7" i="6"/>
  <c r="U8" i="6"/>
  <c r="AG8" i="6"/>
  <c r="U9" i="6"/>
  <c r="AG9" i="6"/>
  <c r="U10" i="6"/>
  <c r="AG10" i="6"/>
  <c r="U11" i="6"/>
  <c r="AG11" i="6"/>
  <c r="U12" i="6"/>
  <c r="AG12" i="6"/>
  <c r="U13" i="6"/>
  <c r="AG13" i="6"/>
  <c r="U14" i="6"/>
  <c r="AG14" i="6"/>
  <c r="U15" i="6"/>
  <c r="AG15" i="6"/>
  <c r="U16" i="6"/>
  <c r="AG16" i="6"/>
  <c r="U17" i="6"/>
  <c r="AG17" i="6"/>
  <c r="U18" i="6"/>
  <c r="AG18" i="6"/>
  <c r="U19" i="6"/>
  <c r="AG19" i="6"/>
  <c r="U20" i="6"/>
  <c r="AG20" i="6"/>
  <c r="U21" i="6"/>
  <c r="AG21" i="6"/>
  <c r="U22" i="6"/>
  <c r="AG22" i="6"/>
  <c r="U23" i="6"/>
  <c r="AG23" i="6"/>
  <c r="U24" i="6"/>
  <c r="AG24" i="6"/>
  <c r="U25" i="6"/>
  <c r="AG25" i="6"/>
  <c r="U26" i="6"/>
  <c r="AG26" i="6"/>
  <c r="U27" i="6"/>
  <c r="AG27" i="6"/>
  <c r="U28" i="6"/>
  <c r="AG28" i="6"/>
  <c r="U29" i="6"/>
  <c r="AG29" i="6"/>
  <c r="U30" i="6"/>
  <c r="AG30" i="6"/>
  <c r="U31" i="6"/>
  <c r="AG31" i="6"/>
  <c r="U32" i="6"/>
  <c r="AG32" i="6"/>
  <c r="U33" i="6"/>
  <c r="AG33" i="6"/>
  <c r="U34" i="6"/>
  <c r="AG34" i="6"/>
  <c r="U35" i="6"/>
  <c r="AG35" i="6"/>
  <c r="U36" i="6"/>
  <c r="AG36" i="6"/>
  <c r="U37" i="6"/>
  <c r="AG37" i="6"/>
  <c r="U38" i="6"/>
  <c r="AG38" i="6"/>
  <c r="U39" i="6"/>
  <c r="AG39" i="6"/>
  <c r="U40" i="6"/>
  <c r="AG40" i="6"/>
  <c r="U41" i="6"/>
  <c r="AG41" i="6"/>
  <c r="U42" i="6"/>
  <c r="AG42" i="6"/>
  <c r="U43" i="6"/>
  <c r="AG43" i="6"/>
  <c r="U44" i="6"/>
  <c r="AG44" i="6"/>
  <c r="U45" i="6"/>
  <c r="AG45" i="6"/>
  <c r="U46" i="6"/>
  <c r="AG46" i="6"/>
  <c r="U47" i="6"/>
  <c r="AG47" i="6"/>
  <c r="U48" i="6"/>
  <c r="AG48" i="6"/>
  <c r="U49" i="6"/>
  <c r="AG49" i="6"/>
  <c r="U50" i="6"/>
  <c r="AG50" i="6"/>
  <c r="U51" i="6"/>
  <c r="AG51" i="6"/>
  <c r="U52" i="6"/>
  <c r="AG52" i="6"/>
  <c r="U53" i="6"/>
  <c r="AG53" i="6"/>
  <c r="U54" i="6"/>
  <c r="AG54" i="6"/>
  <c r="U55" i="6"/>
  <c r="AG55" i="6"/>
  <c r="U56" i="6"/>
  <c r="AG56" i="6"/>
  <c r="U57" i="6"/>
  <c r="AG57" i="6"/>
  <c r="U58" i="6"/>
  <c r="AG58" i="6"/>
  <c r="U59" i="6"/>
  <c r="AG59" i="6"/>
  <c r="U60" i="6"/>
  <c r="AG60" i="6"/>
  <c r="U61" i="6"/>
  <c r="AG61" i="6"/>
  <c r="U62" i="6"/>
  <c r="AG62" i="6"/>
  <c r="U63" i="6"/>
  <c r="AG63" i="6"/>
  <c r="AG67" i="6"/>
  <c r="T5" i="6"/>
  <c r="AF5" i="6"/>
  <c r="T6" i="6"/>
  <c r="AF6" i="6"/>
  <c r="T7" i="6"/>
  <c r="AF7" i="6"/>
  <c r="T8" i="6"/>
  <c r="AF8" i="6"/>
  <c r="T9" i="6"/>
  <c r="AF9" i="6"/>
  <c r="T10" i="6"/>
  <c r="AF10" i="6"/>
  <c r="T11" i="6"/>
  <c r="AF11" i="6"/>
  <c r="T12" i="6"/>
  <c r="AF12" i="6"/>
  <c r="T13" i="6"/>
  <c r="AF13" i="6"/>
  <c r="T14" i="6"/>
  <c r="AF14" i="6"/>
  <c r="T15" i="6"/>
  <c r="AF15" i="6"/>
  <c r="T16" i="6"/>
  <c r="AF16" i="6"/>
  <c r="T17" i="6"/>
  <c r="AF17" i="6"/>
  <c r="T18" i="6"/>
  <c r="AF18" i="6"/>
  <c r="T19" i="6"/>
  <c r="AF19" i="6"/>
  <c r="T20" i="6"/>
  <c r="AF20" i="6"/>
  <c r="T21" i="6"/>
  <c r="AF21" i="6"/>
  <c r="T22" i="6"/>
  <c r="AF22" i="6"/>
  <c r="T23" i="6"/>
  <c r="AF23" i="6"/>
  <c r="T24" i="6"/>
  <c r="AF24" i="6"/>
  <c r="T25" i="6"/>
  <c r="AF25" i="6"/>
  <c r="T26" i="6"/>
  <c r="AF26" i="6"/>
  <c r="T27" i="6"/>
  <c r="AF27" i="6"/>
  <c r="T28" i="6"/>
  <c r="AF28" i="6"/>
  <c r="T29" i="6"/>
  <c r="AF29" i="6"/>
  <c r="T30" i="6"/>
  <c r="AF30" i="6"/>
  <c r="T31" i="6"/>
  <c r="AF31" i="6"/>
  <c r="T32" i="6"/>
  <c r="AF32" i="6"/>
  <c r="T33" i="6"/>
  <c r="AF33" i="6"/>
  <c r="T34" i="6"/>
  <c r="AF34" i="6"/>
  <c r="T35" i="6"/>
  <c r="AF35" i="6"/>
  <c r="T36" i="6"/>
  <c r="AF36" i="6"/>
  <c r="T37" i="6"/>
  <c r="AF37" i="6"/>
  <c r="T38" i="6"/>
  <c r="AF38" i="6"/>
  <c r="T39" i="6"/>
  <c r="AF39" i="6"/>
  <c r="T40" i="6"/>
  <c r="AF40" i="6"/>
  <c r="T41" i="6"/>
  <c r="AF41" i="6"/>
  <c r="T42" i="6"/>
  <c r="AF42" i="6"/>
  <c r="T43" i="6"/>
  <c r="AF43" i="6"/>
  <c r="T44" i="6"/>
  <c r="AF44" i="6"/>
  <c r="T45" i="6"/>
  <c r="AF45" i="6"/>
  <c r="T46" i="6"/>
  <c r="AF46" i="6"/>
  <c r="T47" i="6"/>
  <c r="AF47" i="6"/>
  <c r="T48" i="6"/>
  <c r="AF48" i="6"/>
  <c r="T49" i="6"/>
  <c r="AF49" i="6"/>
  <c r="T50" i="6"/>
  <c r="AF50" i="6"/>
  <c r="T51" i="6"/>
  <c r="AF51" i="6"/>
  <c r="T52" i="6"/>
  <c r="AF52" i="6"/>
  <c r="T53" i="6"/>
  <c r="AF53" i="6"/>
  <c r="T54" i="6"/>
  <c r="AF54" i="6"/>
  <c r="T55" i="6"/>
  <c r="AF55" i="6"/>
  <c r="T56" i="6"/>
  <c r="AF56" i="6"/>
  <c r="T57" i="6"/>
  <c r="AF57" i="6"/>
  <c r="T58" i="6"/>
  <c r="AF58" i="6"/>
  <c r="T59" i="6"/>
  <c r="AF59" i="6"/>
  <c r="T60" i="6"/>
  <c r="AF60" i="6"/>
  <c r="T61" i="6"/>
  <c r="AF61" i="6"/>
  <c r="T62" i="6"/>
  <c r="AF62" i="6"/>
  <c r="T63" i="6"/>
  <c r="AF63" i="6"/>
  <c r="AF67" i="6"/>
  <c r="S5" i="6"/>
  <c r="AE5" i="6"/>
  <c r="S6" i="6"/>
  <c r="AE6" i="6"/>
  <c r="S7" i="6"/>
  <c r="AE7" i="6"/>
  <c r="S8" i="6"/>
  <c r="AE8" i="6"/>
  <c r="S9" i="6"/>
  <c r="AE9" i="6"/>
  <c r="S10" i="6"/>
  <c r="AE10" i="6"/>
  <c r="S11" i="6"/>
  <c r="AE11" i="6"/>
  <c r="S12" i="6"/>
  <c r="AE12" i="6"/>
  <c r="S13" i="6"/>
  <c r="AE13" i="6"/>
  <c r="S14" i="6"/>
  <c r="AE14" i="6"/>
  <c r="S15" i="6"/>
  <c r="AE15" i="6"/>
  <c r="S16" i="6"/>
  <c r="AE16" i="6"/>
  <c r="S17" i="6"/>
  <c r="AE17" i="6"/>
  <c r="S18" i="6"/>
  <c r="AE18" i="6"/>
  <c r="S19" i="6"/>
  <c r="AE19" i="6"/>
  <c r="S20" i="6"/>
  <c r="AE20" i="6"/>
  <c r="S21" i="6"/>
  <c r="AE21" i="6"/>
  <c r="S22" i="6"/>
  <c r="AE22" i="6"/>
  <c r="S23" i="6"/>
  <c r="AE23" i="6"/>
  <c r="S24" i="6"/>
  <c r="AE24" i="6"/>
  <c r="S25" i="6"/>
  <c r="AE25" i="6"/>
  <c r="S26" i="6"/>
  <c r="AE26" i="6"/>
  <c r="S27" i="6"/>
  <c r="AE27" i="6"/>
  <c r="S28" i="6"/>
  <c r="AE28" i="6"/>
  <c r="S29" i="6"/>
  <c r="AE29" i="6"/>
  <c r="S30" i="6"/>
  <c r="AE30" i="6"/>
  <c r="S31" i="6"/>
  <c r="AE31" i="6"/>
  <c r="S32" i="6"/>
  <c r="AE32" i="6"/>
  <c r="S33" i="6"/>
  <c r="AE33" i="6"/>
  <c r="S34" i="6"/>
  <c r="AE34" i="6"/>
  <c r="S35" i="6"/>
  <c r="AE35" i="6"/>
  <c r="S36" i="6"/>
  <c r="AE36" i="6"/>
  <c r="S37" i="6"/>
  <c r="AE37" i="6"/>
  <c r="S38" i="6"/>
  <c r="AE38" i="6"/>
  <c r="S39" i="6"/>
  <c r="AE39" i="6"/>
  <c r="S40" i="6"/>
  <c r="AE40" i="6"/>
  <c r="S41" i="6"/>
  <c r="AE41" i="6"/>
  <c r="S42" i="6"/>
  <c r="AE42" i="6"/>
  <c r="S43" i="6"/>
  <c r="AE43" i="6"/>
  <c r="S44" i="6"/>
  <c r="AE44" i="6"/>
  <c r="S45" i="6"/>
  <c r="AE45" i="6"/>
  <c r="S46" i="6"/>
  <c r="AE46" i="6"/>
  <c r="S47" i="6"/>
  <c r="AE47" i="6"/>
  <c r="S48" i="6"/>
  <c r="AE48" i="6"/>
  <c r="S49" i="6"/>
  <c r="AE49" i="6"/>
  <c r="S50" i="6"/>
  <c r="AE50" i="6"/>
  <c r="S51" i="6"/>
  <c r="AE51" i="6"/>
  <c r="S52" i="6"/>
  <c r="AE52" i="6"/>
  <c r="S53" i="6"/>
  <c r="AE53" i="6"/>
  <c r="S54" i="6"/>
  <c r="AE54" i="6"/>
  <c r="S55" i="6"/>
  <c r="AE55" i="6"/>
  <c r="S56" i="6"/>
  <c r="AE56" i="6"/>
  <c r="S57" i="6"/>
  <c r="AE57" i="6"/>
  <c r="S58" i="6"/>
  <c r="AE58" i="6"/>
  <c r="S59" i="6"/>
  <c r="AE59" i="6"/>
  <c r="S60" i="6"/>
  <c r="AE60" i="6"/>
  <c r="S61" i="6"/>
  <c r="AE61" i="6"/>
  <c r="S62" i="6"/>
  <c r="AE62" i="6"/>
  <c r="S63" i="6"/>
  <c r="AE63" i="6"/>
  <c r="AE67" i="6"/>
  <c r="R5" i="6"/>
  <c r="AD5" i="6"/>
  <c r="R6" i="6"/>
  <c r="AD6" i="6"/>
  <c r="R7" i="6"/>
  <c r="AD7" i="6"/>
  <c r="R8" i="6"/>
  <c r="AD8" i="6"/>
  <c r="R9" i="6"/>
  <c r="AD9" i="6"/>
  <c r="R10" i="6"/>
  <c r="AD10" i="6"/>
  <c r="R11" i="6"/>
  <c r="AD11" i="6"/>
  <c r="R12" i="6"/>
  <c r="AD12" i="6"/>
  <c r="R13" i="6"/>
  <c r="AD13" i="6"/>
  <c r="R14" i="6"/>
  <c r="AD14" i="6"/>
  <c r="R15" i="6"/>
  <c r="AD15" i="6"/>
  <c r="R16" i="6"/>
  <c r="AD16" i="6"/>
  <c r="R17" i="6"/>
  <c r="AD17" i="6"/>
  <c r="R18" i="6"/>
  <c r="AD18" i="6"/>
  <c r="R19" i="6"/>
  <c r="AD19" i="6"/>
  <c r="R20" i="6"/>
  <c r="AD20" i="6"/>
  <c r="R21" i="6"/>
  <c r="AD21" i="6"/>
  <c r="R22" i="6"/>
  <c r="AD22" i="6"/>
  <c r="R23" i="6"/>
  <c r="AD23" i="6"/>
  <c r="R24" i="6"/>
  <c r="AD24" i="6"/>
  <c r="R25" i="6"/>
  <c r="AD25" i="6"/>
  <c r="R26" i="6"/>
  <c r="AD26" i="6"/>
  <c r="R27" i="6"/>
  <c r="AD27" i="6"/>
  <c r="R28" i="6"/>
  <c r="AD28" i="6"/>
  <c r="R29" i="6"/>
  <c r="AD29" i="6"/>
  <c r="R30" i="6"/>
  <c r="AD30" i="6"/>
  <c r="R31" i="6"/>
  <c r="AD31" i="6"/>
  <c r="R32" i="6"/>
  <c r="AD32" i="6"/>
  <c r="R33" i="6"/>
  <c r="AD33" i="6"/>
  <c r="R34" i="6"/>
  <c r="AD34" i="6"/>
  <c r="R35" i="6"/>
  <c r="AD35" i="6"/>
  <c r="R36" i="6"/>
  <c r="AD36" i="6"/>
  <c r="R37" i="6"/>
  <c r="AD37" i="6"/>
  <c r="R38" i="6"/>
  <c r="AD38" i="6"/>
  <c r="R39" i="6"/>
  <c r="AD39" i="6"/>
  <c r="R40" i="6"/>
  <c r="AD40" i="6"/>
  <c r="R41" i="6"/>
  <c r="AD41" i="6"/>
  <c r="R42" i="6"/>
  <c r="AD42" i="6"/>
  <c r="R43" i="6"/>
  <c r="AD43" i="6"/>
  <c r="R44" i="6"/>
  <c r="AD44" i="6"/>
  <c r="R45" i="6"/>
  <c r="AD45" i="6"/>
  <c r="R46" i="6"/>
  <c r="AD46" i="6"/>
  <c r="R47" i="6"/>
  <c r="AD47" i="6"/>
  <c r="R48" i="6"/>
  <c r="AD48" i="6"/>
  <c r="R49" i="6"/>
  <c r="AD49" i="6"/>
  <c r="R50" i="6"/>
  <c r="AD50" i="6"/>
  <c r="R51" i="6"/>
  <c r="AD51" i="6"/>
  <c r="R52" i="6"/>
  <c r="AD52" i="6"/>
  <c r="R53" i="6"/>
  <c r="AD53" i="6"/>
  <c r="R54" i="6"/>
  <c r="AD54" i="6"/>
  <c r="R55" i="6"/>
  <c r="AD55" i="6"/>
  <c r="R56" i="6"/>
  <c r="AD56" i="6"/>
  <c r="R57" i="6"/>
  <c r="AD57" i="6"/>
  <c r="R58" i="6"/>
  <c r="AD58" i="6"/>
  <c r="R59" i="6"/>
  <c r="AD59" i="6"/>
  <c r="R60" i="6"/>
  <c r="AD60" i="6"/>
  <c r="R61" i="6"/>
  <c r="AD61" i="6"/>
  <c r="R62" i="6"/>
  <c r="AD62" i="6"/>
  <c r="R63" i="6"/>
  <c r="AD63" i="6"/>
  <c r="AD67" i="6"/>
  <c r="Q5" i="6"/>
  <c r="AC5" i="6"/>
  <c r="Q6" i="6"/>
  <c r="AC6" i="6"/>
  <c r="Q7" i="6"/>
  <c r="AC7" i="6"/>
  <c r="Q8" i="6"/>
  <c r="AC8" i="6"/>
  <c r="Q9" i="6"/>
  <c r="AC9" i="6"/>
  <c r="Q10" i="6"/>
  <c r="AC10" i="6"/>
  <c r="Q11" i="6"/>
  <c r="AC11" i="6"/>
  <c r="Q12" i="6"/>
  <c r="AC12" i="6"/>
  <c r="Q13" i="6"/>
  <c r="AC13" i="6"/>
  <c r="Q14" i="6"/>
  <c r="AC14" i="6"/>
  <c r="Q15" i="6"/>
  <c r="AC15" i="6"/>
  <c r="Q16" i="6"/>
  <c r="AC16" i="6"/>
  <c r="Q17" i="6"/>
  <c r="AC17" i="6"/>
  <c r="Q18" i="6"/>
  <c r="AC18" i="6"/>
  <c r="Q19" i="6"/>
  <c r="AC19" i="6"/>
  <c r="Q20" i="6"/>
  <c r="AC20" i="6"/>
  <c r="Q21" i="6"/>
  <c r="AC21" i="6"/>
  <c r="Q22" i="6"/>
  <c r="AC22" i="6"/>
  <c r="Q23" i="6"/>
  <c r="AC23" i="6"/>
  <c r="Q24" i="6"/>
  <c r="AC24" i="6"/>
  <c r="Q25" i="6"/>
  <c r="AC25" i="6"/>
  <c r="Q26" i="6"/>
  <c r="AC26" i="6"/>
  <c r="Q27" i="6"/>
  <c r="AC27" i="6"/>
  <c r="Q28" i="6"/>
  <c r="AC28" i="6"/>
  <c r="Q29" i="6"/>
  <c r="AC29" i="6"/>
  <c r="Q30" i="6"/>
  <c r="AC30" i="6"/>
  <c r="Q31" i="6"/>
  <c r="AC31" i="6"/>
  <c r="Q32" i="6"/>
  <c r="AC32" i="6"/>
  <c r="Q33" i="6"/>
  <c r="AC33" i="6"/>
  <c r="Q34" i="6"/>
  <c r="AC34" i="6"/>
  <c r="Q35" i="6"/>
  <c r="AC35" i="6"/>
  <c r="Q36" i="6"/>
  <c r="AC36" i="6"/>
  <c r="Q37" i="6"/>
  <c r="AC37" i="6"/>
  <c r="Q38" i="6"/>
  <c r="AC38" i="6"/>
  <c r="Q39" i="6"/>
  <c r="AC39" i="6"/>
  <c r="Q40" i="6"/>
  <c r="AC40" i="6"/>
  <c r="Q41" i="6"/>
  <c r="AC41" i="6"/>
  <c r="Q42" i="6"/>
  <c r="AC42" i="6"/>
  <c r="Q43" i="6"/>
  <c r="AC43" i="6"/>
  <c r="Q44" i="6"/>
  <c r="AC44" i="6"/>
  <c r="Q45" i="6"/>
  <c r="AC45" i="6"/>
  <c r="Q46" i="6"/>
  <c r="AC46" i="6"/>
  <c r="Q47" i="6"/>
  <c r="AC47" i="6"/>
  <c r="Q48" i="6"/>
  <c r="AC48" i="6"/>
  <c r="Q49" i="6"/>
  <c r="AC49" i="6"/>
  <c r="Q50" i="6"/>
  <c r="AC50" i="6"/>
  <c r="Q51" i="6"/>
  <c r="AC51" i="6"/>
  <c r="Q52" i="6"/>
  <c r="AC52" i="6"/>
  <c r="Q53" i="6"/>
  <c r="AC53" i="6"/>
  <c r="Q54" i="6"/>
  <c r="AC54" i="6"/>
  <c r="Q55" i="6"/>
  <c r="AC55" i="6"/>
  <c r="Q56" i="6"/>
  <c r="AC56" i="6"/>
  <c r="Q57" i="6"/>
  <c r="AC57" i="6"/>
  <c r="Q58" i="6"/>
  <c r="AC58" i="6"/>
  <c r="Q59" i="6"/>
  <c r="AC59" i="6"/>
  <c r="Q60" i="6"/>
  <c r="AC60" i="6"/>
  <c r="Q61" i="6"/>
  <c r="AC61" i="6"/>
  <c r="Q62" i="6"/>
  <c r="AC62" i="6"/>
  <c r="Q63" i="6"/>
  <c r="AC63" i="6"/>
  <c r="AC67" i="6"/>
  <c r="P5" i="6"/>
  <c r="AB5" i="6"/>
  <c r="P6" i="6"/>
  <c r="AB6" i="6"/>
  <c r="P7" i="6"/>
  <c r="AB7" i="6"/>
  <c r="P8" i="6"/>
  <c r="AB8" i="6"/>
  <c r="P9" i="6"/>
  <c r="AB9" i="6"/>
  <c r="P10" i="6"/>
  <c r="AB10" i="6"/>
  <c r="P11" i="6"/>
  <c r="AB11" i="6"/>
  <c r="P12" i="6"/>
  <c r="AB12" i="6"/>
  <c r="P13" i="6"/>
  <c r="AB13" i="6"/>
  <c r="P14" i="6"/>
  <c r="AB14" i="6"/>
  <c r="P15" i="6"/>
  <c r="AB15" i="6"/>
  <c r="P16" i="6"/>
  <c r="AB16" i="6"/>
  <c r="P17" i="6"/>
  <c r="AB17" i="6"/>
  <c r="P18" i="6"/>
  <c r="AB18" i="6"/>
  <c r="P19" i="6"/>
  <c r="AB19" i="6"/>
  <c r="P20" i="6"/>
  <c r="AB20" i="6"/>
  <c r="P21" i="6"/>
  <c r="AB21" i="6"/>
  <c r="P22" i="6"/>
  <c r="AB22" i="6"/>
  <c r="P23" i="6"/>
  <c r="AB23" i="6"/>
  <c r="P24" i="6"/>
  <c r="AB24" i="6"/>
  <c r="P25" i="6"/>
  <c r="AB25" i="6"/>
  <c r="P26" i="6"/>
  <c r="AB26" i="6"/>
  <c r="P27" i="6"/>
  <c r="AB27" i="6"/>
  <c r="P28" i="6"/>
  <c r="AB28" i="6"/>
  <c r="P29" i="6"/>
  <c r="AB29" i="6"/>
  <c r="P30" i="6"/>
  <c r="AB30" i="6"/>
  <c r="P31" i="6"/>
  <c r="AB31" i="6"/>
  <c r="P32" i="6"/>
  <c r="AB32" i="6"/>
  <c r="P33" i="6"/>
  <c r="AB33" i="6"/>
  <c r="P34" i="6"/>
  <c r="AB34" i="6"/>
  <c r="P35" i="6"/>
  <c r="AB35" i="6"/>
  <c r="P36" i="6"/>
  <c r="AB36" i="6"/>
  <c r="P37" i="6"/>
  <c r="AB37" i="6"/>
  <c r="P38" i="6"/>
  <c r="AB38" i="6"/>
  <c r="P39" i="6"/>
  <c r="AB39" i="6"/>
  <c r="P40" i="6"/>
  <c r="AB40" i="6"/>
  <c r="P41" i="6"/>
  <c r="AB41" i="6"/>
  <c r="P42" i="6"/>
  <c r="AB42" i="6"/>
  <c r="P43" i="6"/>
  <c r="AB43" i="6"/>
  <c r="P44" i="6"/>
  <c r="AB44" i="6"/>
  <c r="P45" i="6"/>
  <c r="AB45" i="6"/>
  <c r="P46" i="6"/>
  <c r="AB46" i="6"/>
  <c r="P47" i="6"/>
  <c r="AB47" i="6"/>
  <c r="P48" i="6"/>
  <c r="AB48" i="6"/>
  <c r="P49" i="6"/>
  <c r="AB49" i="6"/>
  <c r="P50" i="6"/>
  <c r="AB50" i="6"/>
  <c r="P51" i="6"/>
  <c r="AB51" i="6"/>
  <c r="P52" i="6"/>
  <c r="AB52" i="6"/>
  <c r="P53" i="6"/>
  <c r="AB53" i="6"/>
  <c r="P54" i="6"/>
  <c r="AB54" i="6"/>
  <c r="P55" i="6"/>
  <c r="AB55" i="6"/>
  <c r="P56" i="6"/>
  <c r="AB56" i="6"/>
  <c r="P57" i="6"/>
  <c r="AB57" i="6"/>
  <c r="P58" i="6"/>
  <c r="AB58" i="6"/>
  <c r="P59" i="6"/>
  <c r="AB59" i="6"/>
  <c r="P60" i="6"/>
  <c r="AB60" i="6"/>
  <c r="P61" i="6"/>
  <c r="AB61" i="6"/>
  <c r="P62" i="6"/>
  <c r="AB62" i="6"/>
  <c r="P63" i="6"/>
  <c r="AB63" i="6"/>
  <c r="AB67" i="6"/>
  <c r="O5" i="6"/>
  <c r="AA5" i="6"/>
  <c r="O6" i="6"/>
  <c r="AA6" i="6"/>
  <c r="O7" i="6"/>
  <c r="AA7" i="6"/>
  <c r="O8" i="6"/>
  <c r="AA8" i="6"/>
  <c r="O9" i="6"/>
  <c r="AA9" i="6"/>
  <c r="O10" i="6"/>
  <c r="AA10" i="6"/>
  <c r="O11" i="6"/>
  <c r="AA11" i="6"/>
  <c r="O12" i="6"/>
  <c r="AA12" i="6"/>
  <c r="O13" i="6"/>
  <c r="AA13" i="6"/>
  <c r="O14" i="6"/>
  <c r="AA14" i="6"/>
  <c r="O15" i="6"/>
  <c r="AA15" i="6"/>
  <c r="O16" i="6"/>
  <c r="AA16" i="6"/>
  <c r="O17" i="6"/>
  <c r="AA17" i="6"/>
  <c r="O18" i="6"/>
  <c r="AA18" i="6"/>
  <c r="O19" i="6"/>
  <c r="AA19" i="6"/>
  <c r="O20" i="6"/>
  <c r="AA20" i="6"/>
  <c r="O21" i="6"/>
  <c r="AA21" i="6"/>
  <c r="O22" i="6"/>
  <c r="AA22" i="6"/>
  <c r="O23" i="6"/>
  <c r="AA23" i="6"/>
  <c r="O24" i="6"/>
  <c r="AA24" i="6"/>
  <c r="O25" i="6"/>
  <c r="AA25" i="6"/>
  <c r="O26" i="6"/>
  <c r="AA26" i="6"/>
  <c r="O27" i="6"/>
  <c r="AA27" i="6"/>
  <c r="O28" i="6"/>
  <c r="AA28" i="6"/>
  <c r="O29" i="6"/>
  <c r="AA29" i="6"/>
  <c r="O30" i="6"/>
  <c r="AA30" i="6"/>
  <c r="O31" i="6"/>
  <c r="AA31" i="6"/>
  <c r="O32" i="6"/>
  <c r="AA32" i="6"/>
  <c r="O33" i="6"/>
  <c r="AA33" i="6"/>
  <c r="O34" i="6"/>
  <c r="AA34" i="6"/>
  <c r="O35" i="6"/>
  <c r="AA35" i="6"/>
  <c r="O36" i="6"/>
  <c r="AA36" i="6"/>
  <c r="O37" i="6"/>
  <c r="AA37" i="6"/>
  <c r="O38" i="6"/>
  <c r="AA38" i="6"/>
  <c r="O39" i="6"/>
  <c r="AA39" i="6"/>
  <c r="O40" i="6"/>
  <c r="AA40" i="6"/>
  <c r="O41" i="6"/>
  <c r="AA41" i="6"/>
  <c r="O42" i="6"/>
  <c r="AA42" i="6"/>
  <c r="O43" i="6"/>
  <c r="AA43" i="6"/>
  <c r="O44" i="6"/>
  <c r="AA44" i="6"/>
  <c r="O45" i="6"/>
  <c r="AA45" i="6"/>
  <c r="O46" i="6"/>
  <c r="AA46" i="6"/>
  <c r="O47" i="6"/>
  <c r="AA47" i="6"/>
  <c r="O48" i="6"/>
  <c r="AA48" i="6"/>
  <c r="O49" i="6"/>
  <c r="AA49" i="6"/>
  <c r="O50" i="6"/>
  <c r="AA50" i="6"/>
  <c r="O51" i="6"/>
  <c r="AA51" i="6"/>
  <c r="O52" i="6"/>
  <c r="AA52" i="6"/>
  <c r="O53" i="6"/>
  <c r="AA53" i="6"/>
  <c r="O54" i="6"/>
  <c r="AA54" i="6"/>
  <c r="O55" i="6"/>
  <c r="AA55" i="6"/>
  <c r="O56" i="6"/>
  <c r="AA56" i="6"/>
  <c r="O57" i="6"/>
  <c r="AA57" i="6"/>
  <c r="O58" i="6"/>
  <c r="AA58" i="6"/>
  <c r="O59" i="6"/>
  <c r="AA59" i="6"/>
  <c r="O60" i="6"/>
  <c r="AA60" i="6"/>
  <c r="O61" i="6"/>
  <c r="AA61" i="6"/>
  <c r="O62" i="6"/>
  <c r="AA62" i="6"/>
  <c r="O63" i="6"/>
  <c r="AA63" i="6"/>
  <c r="AA67" i="6"/>
  <c r="N5" i="6"/>
  <c r="Z5" i="6"/>
  <c r="N6" i="6"/>
  <c r="Z6" i="6"/>
  <c r="N7" i="6"/>
  <c r="Z7" i="6"/>
  <c r="N8" i="6"/>
  <c r="Z8" i="6"/>
  <c r="N9" i="6"/>
  <c r="Z9" i="6"/>
  <c r="N10" i="6"/>
  <c r="Z10" i="6"/>
  <c r="N11" i="6"/>
  <c r="Z11" i="6"/>
  <c r="N12" i="6"/>
  <c r="Z12" i="6"/>
  <c r="N13" i="6"/>
  <c r="Z13" i="6"/>
  <c r="N14" i="6"/>
  <c r="Z14" i="6"/>
  <c r="N15" i="6"/>
  <c r="Z15" i="6"/>
  <c r="N16" i="6"/>
  <c r="Z16" i="6"/>
  <c r="N17" i="6"/>
  <c r="Z17" i="6"/>
  <c r="N18" i="6"/>
  <c r="Z18" i="6"/>
  <c r="N19" i="6"/>
  <c r="Z19" i="6"/>
  <c r="N20" i="6"/>
  <c r="Z20" i="6"/>
  <c r="N21" i="6"/>
  <c r="Z21" i="6"/>
  <c r="N22" i="6"/>
  <c r="Z22" i="6"/>
  <c r="N23" i="6"/>
  <c r="Z23" i="6"/>
  <c r="N24" i="6"/>
  <c r="Z24" i="6"/>
  <c r="N25" i="6"/>
  <c r="Z25" i="6"/>
  <c r="N26" i="6"/>
  <c r="Z26" i="6"/>
  <c r="N27" i="6"/>
  <c r="Z27" i="6"/>
  <c r="N28" i="6"/>
  <c r="Z28" i="6"/>
  <c r="N29" i="6"/>
  <c r="Z29" i="6"/>
  <c r="N30" i="6"/>
  <c r="Z30" i="6"/>
  <c r="N31" i="6"/>
  <c r="Z31" i="6"/>
  <c r="N32" i="6"/>
  <c r="Z32" i="6"/>
  <c r="N33" i="6"/>
  <c r="Z33" i="6"/>
  <c r="N34" i="6"/>
  <c r="Z34" i="6"/>
  <c r="N35" i="6"/>
  <c r="Z35" i="6"/>
  <c r="N36" i="6"/>
  <c r="Z36" i="6"/>
  <c r="N37" i="6"/>
  <c r="Z37" i="6"/>
  <c r="N38" i="6"/>
  <c r="Z38" i="6"/>
  <c r="N39" i="6"/>
  <c r="Z39" i="6"/>
  <c r="N40" i="6"/>
  <c r="Z40" i="6"/>
  <c r="N41" i="6"/>
  <c r="Z41" i="6"/>
  <c r="N42" i="6"/>
  <c r="Z42" i="6"/>
  <c r="N43" i="6"/>
  <c r="Z43" i="6"/>
  <c r="N44" i="6"/>
  <c r="Z44" i="6"/>
  <c r="N45" i="6"/>
  <c r="Z45" i="6"/>
  <c r="N46" i="6"/>
  <c r="Z46" i="6"/>
  <c r="N47" i="6"/>
  <c r="Z47" i="6"/>
  <c r="N48" i="6"/>
  <c r="Z48" i="6"/>
  <c r="N49" i="6"/>
  <c r="Z49" i="6"/>
  <c r="N50" i="6"/>
  <c r="Z50" i="6"/>
  <c r="N51" i="6"/>
  <c r="Z51" i="6"/>
  <c r="N52" i="6"/>
  <c r="Z52" i="6"/>
  <c r="N53" i="6"/>
  <c r="Z53" i="6"/>
  <c r="N54" i="6"/>
  <c r="Z54" i="6"/>
  <c r="N55" i="6"/>
  <c r="Z55" i="6"/>
  <c r="N56" i="6"/>
  <c r="Z56" i="6"/>
  <c r="N57" i="6"/>
  <c r="Z57" i="6"/>
  <c r="N58" i="6"/>
  <c r="Z58" i="6"/>
  <c r="N59" i="6"/>
  <c r="Z59" i="6"/>
  <c r="N60" i="6"/>
  <c r="Z60" i="6"/>
  <c r="N61" i="6"/>
  <c r="Z61" i="6"/>
  <c r="N62" i="6"/>
  <c r="Z62" i="6"/>
  <c r="N63" i="6"/>
  <c r="Z63" i="6"/>
  <c r="Z67" i="6"/>
  <c r="W67" i="6"/>
  <c r="V67" i="6"/>
  <c r="U67" i="6"/>
  <c r="T67" i="6"/>
  <c r="S67" i="6"/>
  <c r="R67" i="6"/>
  <c r="Q67" i="6"/>
  <c r="P67" i="6"/>
  <c r="O67" i="6"/>
  <c r="N67" i="6"/>
  <c r="AI66" i="6"/>
  <c r="AH66" i="6"/>
  <c r="AG66" i="6"/>
  <c r="AF66" i="6"/>
  <c r="AE66" i="6"/>
  <c r="AD66" i="6"/>
  <c r="AC66" i="6"/>
  <c r="AB66" i="6"/>
  <c r="AA66" i="6"/>
  <c r="Z66" i="6"/>
  <c r="W66" i="6"/>
  <c r="V66" i="6"/>
  <c r="U66" i="6"/>
  <c r="T66" i="6"/>
  <c r="S66" i="6"/>
  <c r="R66" i="6"/>
  <c r="Q66" i="6"/>
  <c r="P66" i="6"/>
  <c r="O66" i="6"/>
  <c r="N66" i="6"/>
  <c r="AI65" i="6"/>
  <c r="AH65" i="6"/>
  <c r="AG65" i="6"/>
  <c r="AF65" i="6"/>
  <c r="AE65" i="6"/>
  <c r="AD65" i="6"/>
  <c r="AC65" i="6"/>
  <c r="AB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X65" i="2"/>
  <c r="N5" i="2"/>
  <c r="Z5" i="2"/>
  <c r="B100" i="2"/>
  <c r="O5" i="2"/>
  <c r="P5" i="2"/>
  <c r="Q5" i="2"/>
  <c r="R5" i="2"/>
  <c r="S5" i="2"/>
  <c r="T5" i="2"/>
  <c r="U5" i="2"/>
  <c r="V5" i="2"/>
  <c r="W5" i="2"/>
  <c r="O6" i="2"/>
  <c r="AA6" i="2"/>
  <c r="P6" i="2"/>
  <c r="AB6" i="2"/>
  <c r="Q6" i="2"/>
  <c r="AC6" i="2"/>
  <c r="R6" i="2"/>
  <c r="AD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AI8" i="2"/>
  <c r="O9" i="2"/>
  <c r="AA9" i="2"/>
  <c r="P9" i="2"/>
  <c r="AB9" i="2"/>
  <c r="Q9" i="2"/>
  <c r="AC9" i="2"/>
  <c r="R9" i="2"/>
  <c r="AD9" i="2"/>
  <c r="S9" i="2"/>
  <c r="AE9" i="2"/>
  <c r="T9" i="2"/>
  <c r="AF9" i="2"/>
  <c r="U9" i="2"/>
  <c r="V9" i="2"/>
  <c r="W9" i="2"/>
  <c r="O10" i="2"/>
  <c r="P10" i="2"/>
  <c r="AB10" i="2"/>
  <c r="Q10" i="2"/>
  <c r="R10" i="2"/>
  <c r="S10" i="2"/>
  <c r="T10" i="2"/>
  <c r="U10" i="2"/>
  <c r="V10" i="2"/>
  <c r="AH10" i="2"/>
  <c r="W10" i="2"/>
  <c r="O11" i="2"/>
  <c r="AA11" i="2"/>
  <c r="P11" i="2"/>
  <c r="AB11" i="2"/>
  <c r="Q11" i="2"/>
  <c r="R11" i="2"/>
  <c r="S11" i="2"/>
  <c r="T11" i="2"/>
  <c r="AF11" i="2"/>
  <c r="U11" i="2"/>
  <c r="V11" i="2"/>
  <c r="W11" i="2"/>
  <c r="O12" i="2"/>
  <c r="P12" i="2"/>
  <c r="Q12" i="2"/>
  <c r="R12" i="2"/>
  <c r="S12" i="2"/>
  <c r="T12" i="2"/>
  <c r="U12" i="2"/>
  <c r="V12" i="2"/>
  <c r="AH12" i="2"/>
  <c r="W12" i="2"/>
  <c r="O13" i="2"/>
  <c r="P13" i="2"/>
  <c r="Q13" i="2"/>
  <c r="R13" i="2"/>
  <c r="AD13" i="2"/>
  <c r="S13" i="2"/>
  <c r="T13" i="2"/>
  <c r="U13" i="2"/>
  <c r="V13" i="2"/>
  <c r="W13" i="2"/>
  <c r="O14" i="2"/>
  <c r="AA14" i="2"/>
  <c r="P14" i="2"/>
  <c r="AB14" i="2"/>
  <c r="Q14" i="2"/>
  <c r="AC14" i="2"/>
  <c r="R14" i="2"/>
  <c r="AD14" i="2"/>
  <c r="S14" i="2"/>
  <c r="T14" i="2"/>
  <c r="U14" i="2"/>
  <c r="V14" i="2"/>
  <c r="AH14" i="2"/>
  <c r="W14" i="2"/>
  <c r="O15" i="2"/>
  <c r="P15" i="2"/>
  <c r="AB15" i="2"/>
  <c r="Q15" i="2"/>
  <c r="R15" i="2"/>
  <c r="S15" i="2"/>
  <c r="T15" i="2"/>
  <c r="U15" i="2"/>
  <c r="V15" i="2"/>
  <c r="W15" i="2"/>
  <c r="O16" i="2"/>
  <c r="P16" i="2"/>
  <c r="Q16" i="2"/>
  <c r="R16" i="2"/>
  <c r="S16" i="2"/>
  <c r="T16" i="2"/>
  <c r="U16" i="2"/>
  <c r="V16" i="2"/>
  <c r="W16" i="2"/>
  <c r="AI16" i="2"/>
  <c r="O17" i="2"/>
  <c r="AA17" i="2"/>
  <c r="P17" i="2"/>
  <c r="AB17" i="2"/>
  <c r="Q17" i="2"/>
  <c r="AC17" i="2"/>
  <c r="R17" i="2"/>
  <c r="AD17" i="2"/>
  <c r="S17" i="2"/>
  <c r="AE17" i="2"/>
  <c r="T17" i="2"/>
  <c r="AF17" i="2"/>
  <c r="U17" i="2"/>
  <c r="V17" i="2"/>
  <c r="W17" i="2"/>
  <c r="O18" i="2"/>
  <c r="P18" i="2"/>
  <c r="Q18" i="2"/>
  <c r="R18" i="2"/>
  <c r="AD18" i="2"/>
  <c r="S18" i="2"/>
  <c r="T18" i="2"/>
  <c r="U18" i="2"/>
  <c r="AG18" i="2"/>
  <c r="V18" i="2"/>
  <c r="AH18" i="2"/>
  <c r="W18" i="2"/>
  <c r="O19" i="2"/>
  <c r="AA19" i="2"/>
  <c r="P19" i="2"/>
  <c r="AB19" i="2"/>
  <c r="Q19" i="2"/>
  <c r="R19" i="2"/>
  <c r="S19" i="2"/>
  <c r="T19" i="2"/>
  <c r="U19" i="2"/>
  <c r="V19" i="2"/>
  <c r="W19" i="2"/>
  <c r="O20" i="2"/>
  <c r="P20" i="2"/>
  <c r="AB20" i="2"/>
  <c r="Q20" i="2"/>
  <c r="R20" i="2"/>
  <c r="S20" i="2"/>
  <c r="AE20" i="2"/>
  <c r="T20" i="2"/>
  <c r="AF20" i="2"/>
  <c r="U20" i="2"/>
  <c r="V20" i="2"/>
  <c r="AH20" i="2"/>
  <c r="W20" i="2"/>
  <c r="O21" i="2"/>
  <c r="P21" i="2"/>
  <c r="Q21" i="2"/>
  <c r="R21" i="2"/>
  <c r="S21" i="2"/>
  <c r="T21" i="2"/>
  <c r="U21" i="2"/>
  <c r="V21" i="2"/>
  <c r="W21" i="2"/>
  <c r="O22" i="2"/>
  <c r="AA22" i="2"/>
  <c r="P22" i="2"/>
  <c r="AB22" i="2"/>
  <c r="Q22" i="2"/>
  <c r="AC22" i="2"/>
  <c r="R22" i="2"/>
  <c r="AD22" i="2"/>
  <c r="S22" i="2"/>
  <c r="T22" i="2"/>
  <c r="AF22" i="2"/>
  <c r="U22" i="2"/>
  <c r="V22" i="2"/>
  <c r="W22" i="2"/>
  <c r="O23" i="2"/>
  <c r="P23" i="2"/>
  <c r="Q23" i="2"/>
  <c r="R23" i="2"/>
  <c r="S23" i="2"/>
  <c r="T23" i="2"/>
  <c r="U23" i="2"/>
  <c r="V23" i="2"/>
  <c r="W23" i="2"/>
  <c r="O24" i="2"/>
  <c r="P24" i="2"/>
  <c r="Q24" i="2"/>
  <c r="R24" i="2"/>
  <c r="S24" i="2"/>
  <c r="T24" i="2"/>
  <c r="U24" i="2"/>
  <c r="V24" i="2"/>
  <c r="W24" i="2"/>
  <c r="AI24" i="2"/>
  <c r="O25" i="2"/>
  <c r="AA25" i="2"/>
  <c r="P25" i="2"/>
  <c r="AB25" i="2"/>
  <c r="Q25" i="2"/>
  <c r="AC25" i="2"/>
  <c r="R25" i="2"/>
  <c r="AD25" i="2"/>
  <c r="S25" i="2"/>
  <c r="AE25" i="2"/>
  <c r="T25" i="2"/>
  <c r="AF25" i="2"/>
  <c r="U25" i="2"/>
  <c r="V25" i="2"/>
  <c r="AH25" i="2"/>
  <c r="W25" i="2"/>
  <c r="O26" i="2"/>
  <c r="P26" i="2"/>
  <c r="Q26" i="2"/>
  <c r="R26" i="2"/>
  <c r="S26" i="2"/>
  <c r="T26" i="2"/>
  <c r="U26" i="2"/>
  <c r="V26" i="2"/>
  <c r="W26" i="2"/>
  <c r="O27" i="2"/>
  <c r="AA27" i="2"/>
  <c r="P27" i="2"/>
  <c r="AB27" i="2"/>
  <c r="Q27" i="2"/>
  <c r="R27" i="2"/>
  <c r="AD27" i="2"/>
  <c r="S27" i="2"/>
  <c r="T27" i="2"/>
  <c r="U27" i="2"/>
  <c r="V27" i="2"/>
  <c r="W27" i="2"/>
  <c r="O28" i="2"/>
  <c r="P28" i="2"/>
  <c r="Q28" i="2"/>
  <c r="R28" i="2"/>
  <c r="S28" i="2"/>
  <c r="T28" i="2"/>
  <c r="U28" i="2"/>
  <c r="V28" i="2"/>
  <c r="AH28" i="2"/>
  <c r="W28" i="2"/>
  <c r="O29" i="2"/>
  <c r="P29" i="2"/>
  <c r="Q29" i="2"/>
  <c r="R29" i="2"/>
  <c r="S29" i="2"/>
  <c r="AE29" i="2"/>
  <c r="T29" i="2"/>
  <c r="U29" i="2"/>
  <c r="V29" i="2"/>
  <c r="W29" i="2"/>
  <c r="O30" i="2"/>
  <c r="AA30" i="2"/>
  <c r="P30" i="2"/>
  <c r="AB30" i="2"/>
  <c r="Q30" i="2"/>
  <c r="AC30" i="2"/>
  <c r="R30" i="2"/>
  <c r="AD30" i="2"/>
  <c r="S30" i="2"/>
  <c r="T30" i="2"/>
  <c r="AF30" i="2"/>
  <c r="U30" i="2"/>
  <c r="V30" i="2"/>
  <c r="AH30" i="2"/>
  <c r="W30" i="2"/>
  <c r="O31" i="2"/>
  <c r="P31" i="2"/>
  <c r="AB31" i="2"/>
  <c r="Q31" i="2"/>
  <c r="R31" i="2"/>
  <c r="S31" i="2"/>
  <c r="T31" i="2"/>
  <c r="U31" i="2"/>
  <c r="V31" i="2"/>
  <c r="W31" i="2"/>
  <c r="O32" i="2"/>
  <c r="P32" i="2"/>
  <c r="Q32" i="2"/>
  <c r="R32" i="2"/>
  <c r="S32" i="2"/>
  <c r="T32" i="2"/>
  <c r="U32" i="2"/>
  <c r="V32" i="2"/>
  <c r="AH32" i="2"/>
  <c r="W32" i="2"/>
  <c r="O33" i="2"/>
  <c r="AA33" i="2"/>
  <c r="P33" i="2"/>
  <c r="AB33" i="2"/>
  <c r="Q33" i="2"/>
  <c r="AC33" i="2"/>
  <c r="R33" i="2"/>
  <c r="AD33" i="2"/>
  <c r="S33" i="2"/>
  <c r="AE33" i="2"/>
  <c r="T33" i="2"/>
  <c r="AF33" i="2"/>
  <c r="U33" i="2"/>
  <c r="V33" i="2"/>
  <c r="AH33" i="2"/>
  <c r="W33" i="2"/>
  <c r="O34" i="2"/>
  <c r="P34" i="2"/>
  <c r="Q34" i="2"/>
  <c r="R34" i="2"/>
  <c r="S34" i="2"/>
  <c r="T34" i="2"/>
  <c r="U34" i="2"/>
  <c r="AG34" i="2"/>
  <c r="V34" i="2"/>
  <c r="AH34" i="2"/>
  <c r="W34" i="2"/>
  <c r="AD34" i="2"/>
  <c r="O35" i="2"/>
  <c r="AA35" i="2"/>
  <c r="P35" i="2"/>
  <c r="AB35" i="2"/>
  <c r="Q35" i="2"/>
  <c r="R35" i="2"/>
  <c r="AD35" i="2"/>
  <c r="S35" i="2"/>
  <c r="T35" i="2"/>
  <c r="U35" i="2"/>
  <c r="V35" i="2"/>
  <c r="W35" i="2"/>
  <c r="O36" i="2"/>
  <c r="P36" i="2"/>
  <c r="AB36" i="2"/>
  <c r="Q36" i="2"/>
  <c r="R36" i="2"/>
  <c r="S36" i="2"/>
  <c r="AE36" i="2"/>
  <c r="T36" i="2"/>
  <c r="AF36" i="2"/>
  <c r="U36" i="2"/>
  <c r="V36" i="2"/>
  <c r="AH36" i="2"/>
  <c r="W36" i="2"/>
  <c r="O37" i="2"/>
  <c r="P37" i="2"/>
  <c r="Q37" i="2"/>
  <c r="R37" i="2"/>
  <c r="S37" i="2"/>
  <c r="T37" i="2"/>
  <c r="U37" i="2"/>
  <c r="V37" i="2"/>
  <c r="W37" i="2"/>
  <c r="O38" i="2"/>
  <c r="AA38" i="2"/>
  <c r="P38" i="2"/>
  <c r="AB38" i="2"/>
  <c r="Q38" i="2"/>
  <c r="AC38" i="2"/>
  <c r="R38" i="2"/>
  <c r="AD38" i="2"/>
  <c r="S38" i="2"/>
  <c r="T38" i="2"/>
  <c r="AF38" i="2"/>
  <c r="U38" i="2"/>
  <c r="V38" i="2"/>
  <c r="W38" i="2"/>
  <c r="O39" i="2"/>
  <c r="P39" i="2"/>
  <c r="Q39" i="2"/>
  <c r="R39" i="2"/>
  <c r="S39" i="2"/>
  <c r="T39" i="2"/>
  <c r="U39" i="2"/>
  <c r="V39" i="2"/>
  <c r="W39" i="2"/>
  <c r="O40" i="2"/>
  <c r="P40" i="2"/>
  <c r="AB40" i="2"/>
  <c r="Q40" i="2"/>
  <c r="R40" i="2"/>
  <c r="AD40" i="2"/>
  <c r="S40" i="2"/>
  <c r="T40" i="2"/>
  <c r="U40" i="2"/>
  <c r="V40" i="2"/>
  <c r="W40" i="2"/>
  <c r="AI40" i="2"/>
  <c r="O41" i="2"/>
  <c r="AA41" i="2"/>
  <c r="P41" i="2"/>
  <c r="AB41" i="2"/>
  <c r="Q41" i="2"/>
  <c r="AC41" i="2"/>
  <c r="R41" i="2"/>
  <c r="AD41" i="2"/>
  <c r="S41" i="2"/>
  <c r="AE41" i="2"/>
  <c r="T41" i="2"/>
  <c r="AF41" i="2"/>
  <c r="U41" i="2"/>
  <c r="V41" i="2"/>
  <c r="AH41" i="2"/>
  <c r="W41" i="2"/>
  <c r="AI41" i="2"/>
  <c r="O42" i="2"/>
  <c r="P42" i="2"/>
  <c r="AB42" i="2"/>
  <c r="Q42" i="2"/>
  <c r="R42" i="2"/>
  <c r="S42" i="2"/>
  <c r="T42" i="2"/>
  <c r="U42" i="2"/>
  <c r="V42" i="2"/>
  <c r="W42" i="2"/>
  <c r="O43" i="2"/>
  <c r="AA43" i="2"/>
  <c r="P43" i="2"/>
  <c r="AB43" i="2"/>
  <c r="Q43" i="2"/>
  <c r="R43" i="2"/>
  <c r="AD43" i="2"/>
  <c r="S43" i="2"/>
  <c r="T43" i="2"/>
  <c r="U43" i="2"/>
  <c r="AG43" i="2"/>
  <c r="V43" i="2"/>
  <c r="W43" i="2"/>
  <c r="O44" i="2"/>
  <c r="P44" i="2"/>
  <c r="Q44" i="2"/>
  <c r="R44" i="2"/>
  <c r="S44" i="2"/>
  <c r="T44" i="2"/>
  <c r="U44" i="2"/>
  <c r="V44" i="2"/>
  <c r="AH44" i="2"/>
  <c r="W44" i="2"/>
  <c r="O45" i="2"/>
  <c r="P45" i="2"/>
  <c r="Q45" i="2"/>
  <c r="R45" i="2"/>
  <c r="S45" i="2"/>
  <c r="T45" i="2"/>
  <c r="U45" i="2"/>
  <c r="V45" i="2"/>
  <c r="W45" i="2"/>
  <c r="O46" i="2"/>
  <c r="AA46" i="2"/>
  <c r="P46" i="2"/>
  <c r="AB46" i="2"/>
  <c r="Q46" i="2"/>
  <c r="AC46" i="2"/>
  <c r="R46" i="2"/>
  <c r="AD46" i="2"/>
  <c r="S46" i="2"/>
  <c r="T46" i="2"/>
  <c r="AF46" i="2"/>
  <c r="U46" i="2"/>
  <c r="V46" i="2"/>
  <c r="AH46" i="2"/>
  <c r="W46" i="2"/>
  <c r="O47" i="2"/>
  <c r="P47" i="2"/>
  <c r="AB47" i="2"/>
  <c r="Q47" i="2"/>
  <c r="R47" i="2"/>
  <c r="S47" i="2"/>
  <c r="T47" i="2"/>
  <c r="U47" i="2"/>
  <c r="V47" i="2"/>
  <c r="W47" i="2"/>
  <c r="O48" i="2"/>
  <c r="P48" i="2"/>
  <c r="AB48" i="2"/>
  <c r="Q48" i="2"/>
  <c r="R48" i="2"/>
  <c r="S48" i="2"/>
  <c r="T48" i="2"/>
  <c r="U48" i="2"/>
  <c r="V48" i="2"/>
  <c r="W48" i="2"/>
  <c r="AI48" i="2"/>
  <c r="O49" i="2"/>
  <c r="AA49" i="2"/>
  <c r="P49" i="2"/>
  <c r="AB49" i="2"/>
  <c r="Q49" i="2"/>
  <c r="AC49" i="2"/>
  <c r="R49" i="2"/>
  <c r="AD49" i="2"/>
  <c r="S49" i="2"/>
  <c r="AE49" i="2"/>
  <c r="T49" i="2"/>
  <c r="AF49" i="2"/>
  <c r="U49" i="2"/>
  <c r="V49" i="2"/>
  <c r="AH49" i="2"/>
  <c r="W49" i="2"/>
  <c r="O50" i="2"/>
  <c r="P50" i="2"/>
  <c r="Q50" i="2"/>
  <c r="R50" i="2"/>
  <c r="AD50" i="2"/>
  <c r="S50" i="2"/>
  <c r="T50" i="2"/>
  <c r="U50" i="2"/>
  <c r="AG50" i="2"/>
  <c r="V50" i="2"/>
  <c r="AH50" i="2"/>
  <c r="W50" i="2"/>
  <c r="O51" i="2"/>
  <c r="AA51" i="2"/>
  <c r="P51" i="2"/>
  <c r="AB51" i="2"/>
  <c r="Q51" i="2"/>
  <c r="R51" i="2"/>
  <c r="AD51" i="2"/>
  <c r="S51" i="2"/>
  <c r="T51" i="2"/>
  <c r="U51" i="2"/>
  <c r="V51" i="2"/>
  <c r="W51" i="2"/>
  <c r="O52" i="2"/>
  <c r="P52" i="2"/>
  <c r="AB52" i="2"/>
  <c r="Q52" i="2"/>
  <c r="R52" i="2"/>
  <c r="S52" i="2"/>
  <c r="T52" i="2"/>
  <c r="AF52" i="2"/>
  <c r="U52" i="2"/>
  <c r="V52" i="2"/>
  <c r="AH52" i="2"/>
  <c r="W52" i="2"/>
  <c r="O53" i="2"/>
  <c r="P53" i="2"/>
  <c r="Q53" i="2"/>
  <c r="R53" i="2"/>
  <c r="S53" i="2"/>
  <c r="T53" i="2"/>
  <c r="U53" i="2"/>
  <c r="V53" i="2"/>
  <c r="W53" i="2"/>
  <c r="AI53" i="2"/>
  <c r="O54" i="2"/>
  <c r="AA54" i="2"/>
  <c r="P54" i="2"/>
  <c r="AB54" i="2"/>
  <c r="Q54" i="2"/>
  <c r="AC54" i="2"/>
  <c r="R54" i="2"/>
  <c r="AD54" i="2"/>
  <c r="S54" i="2"/>
  <c r="T54" i="2"/>
  <c r="AF54" i="2"/>
  <c r="U54" i="2"/>
  <c r="V54" i="2"/>
  <c r="W54" i="2"/>
  <c r="O55" i="2"/>
  <c r="P55" i="2"/>
  <c r="Q55" i="2"/>
  <c r="R55" i="2"/>
  <c r="S55" i="2"/>
  <c r="T55" i="2"/>
  <c r="U55" i="2"/>
  <c r="V55" i="2"/>
  <c r="W55" i="2"/>
  <c r="O56" i="2"/>
  <c r="P56" i="2"/>
  <c r="AB56" i="2"/>
  <c r="Q56" i="2"/>
  <c r="R56" i="2"/>
  <c r="AD56" i="2"/>
  <c r="S56" i="2"/>
  <c r="T56" i="2"/>
  <c r="U56" i="2"/>
  <c r="V56" i="2"/>
  <c r="W56" i="2"/>
  <c r="AI56" i="2"/>
  <c r="O57" i="2"/>
  <c r="AA57" i="2"/>
  <c r="P57" i="2"/>
  <c r="AB57" i="2"/>
  <c r="Q57" i="2"/>
  <c r="R57" i="2"/>
  <c r="S57" i="2"/>
  <c r="AE57" i="2"/>
  <c r="T57" i="2"/>
  <c r="AF57" i="2"/>
  <c r="U57" i="2"/>
  <c r="V57" i="2"/>
  <c r="W57" i="2"/>
  <c r="O58" i="2"/>
  <c r="P58" i="2"/>
  <c r="Q58" i="2"/>
  <c r="R58" i="2"/>
  <c r="S58" i="2"/>
  <c r="T58" i="2"/>
  <c r="U58" i="2"/>
  <c r="V58" i="2"/>
  <c r="W58" i="2"/>
  <c r="O59" i="2"/>
  <c r="AA59" i="2"/>
  <c r="P59" i="2"/>
  <c r="AB59" i="2"/>
  <c r="Q59" i="2"/>
  <c r="R59" i="2"/>
  <c r="AD59" i="2"/>
  <c r="S59" i="2"/>
  <c r="T59" i="2"/>
  <c r="AF59" i="2"/>
  <c r="U59" i="2"/>
  <c r="V59" i="2"/>
  <c r="W59" i="2"/>
  <c r="AI59" i="2"/>
  <c r="O60" i="2"/>
  <c r="P60" i="2"/>
  <c r="Q60" i="2"/>
  <c r="R60" i="2"/>
  <c r="S60" i="2"/>
  <c r="T60" i="2"/>
  <c r="U60" i="2"/>
  <c r="V60" i="2"/>
  <c r="AH60" i="2"/>
  <c r="W60" i="2"/>
  <c r="O61" i="2"/>
  <c r="P61" i="2"/>
  <c r="Q61" i="2"/>
  <c r="R61" i="2"/>
  <c r="AD61" i="2"/>
  <c r="S61" i="2"/>
  <c r="T61" i="2"/>
  <c r="U61" i="2"/>
  <c r="V61" i="2"/>
  <c r="W61" i="2"/>
  <c r="O62" i="2"/>
  <c r="AA62" i="2"/>
  <c r="P62" i="2"/>
  <c r="AB62" i="2"/>
  <c r="Q62" i="2"/>
  <c r="AC62" i="2"/>
  <c r="R62" i="2"/>
  <c r="AD62" i="2"/>
  <c r="S62" i="2"/>
  <c r="T62" i="2"/>
  <c r="AF62" i="2"/>
  <c r="U62" i="2"/>
  <c r="V62" i="2"/>
  <c r="W62" i="2"/>
  <c r="O63" i="2"/>
  <c r="P63" i="2"/>
  <c r="AB63" i="2"/>
  <c r="Q63" i="2"/>
  <c r="R63" i="2"/>
  <c r="S63" i="2"/>
  <c r="T63" i="2"/>
  <c r="U63" i="2"/>
  <c r="V63" i="2"/>
  <c r="W63" i="2"/>
  <c r="N6" i="2"/>
  <c r="Z6" i="2"/>
  <c r="N7" i="2"/>
  <c r="N8" i="2"/>
  <c r="Z8" i="2"/>
  <c r="N9" i="2"/>
  <c r="Z9" i="2"/>
  <c r="N10" i="2"/>
  <c r="Z10" i="2"/>
  <c r="N11" i="2"/>
  <c r="Z11" i="2"/>
  <c r="N12" i="2"/>
  <c r="N13" i="2"/>
  <c r="N14" i="2"/>
  <c r="Z14" i="2"/>
  <c r="N15" i="2"/>
  <c r="N16" i="2"/>
  <c r="Z16" i="2"/>
  <c r="N17" i="2"/>
  <c r="Z17" i="2"/>
  <c r="N18" i="2"/>
  <c r="Z18" i="2"/>
  <c r="N19" i="2"/>
  <c r="Z19" i="2"/>
  <c r="N20" i="2"/>
  <c r="Z20" i="2"/>
  <c r="N21" i="2"/>
  <c r="N22" i="2"/>
  <c r="Z22" i="2"/>
  <c r="N23" i="2"/>
  <c r="N24" i="2"/>
  <c r="Z24" i="2"/>
  <c r="N25" i="2"/>
  <c r="Z25" i="2"/>
  <c r="N26" i="2"/>
  <c r="Z26" i="2"/>
  <c r="N27" i="2"/>
  <c r="Z27" i="2"/>
  <c r="N28" i="2"/>
  <c r="N29" i="2"/>
  <c r="N30" i="2"/>
  <c r="Z30" i="2"/>
  <c r="N31" i="2"/>
  <c r="N32" i="2"/>
  <c r="Z32" i="2"/>
  <c r="N33" i="2"/>
  <c r="Z33" i="2"/>
  <c r="N34" i="2"/>
  <c r="Z34" i="2"/>
  <c r="N35" i="2"/>
  <c r="Z35" i="2"/>
  <c r="N36" i="2"/>
  <c r="Z36" i="2"/>
  <c r="N37" i="2"/>
  <c r="N38" i="2"/>
  <c r="Z38" i="2"/>
  <c r="N39" i="2"/>
  <c r="N40" i="2"/>
  <c r="Z40" i="2"/>
  <c r="N41" i="2"/>
  <c r="Z41" i="2"/>
  <c r="N42" i="2"/>
  <c r="N43" i="2"/>
  <c r="Z43" i="2"/>
  <c r="N44" i="2"/>
  <c r="N45" i="2"/>
  <c r="N46" i="2"/>
  <c r="N47" i="2"/>
  <c r="N48" i="2"/>
  <c r="Z48" i="2"/>
  <c r="N49" i="2"/>
  <c r="Z49" i="2"/>
  <c r="N50" i="2"/>
  <c r="Z50" i="2"/>
  <c r="N51" i="2"/>
  <c r="Z51" i="2"/>
  <c r="N52" i="2"/>
  <c r="N53" i="2"/>
  <c r="N54" i="2"/>
  <c r="Z54" i="2"/>
  <c r="N55" i="2"/>
  <c r="N56" i="2"/>
  <c r="Z56" i="2"/>
  <c r="N57" i="2"/>
  <c r="Z57" i="2"/>
  <c r="N58" i="2"/>
  <c r="N59" i="2"/>
  <c r="Z59" i="2"/>
  <c r="N60" i="2"/>
  <c r="N61" i="2"/>
  <c r="N62" i="2"/>
  <c r="Z62" i="2"/>
  <c r="N63" i="2"/>
  <c r="C81" i="2"/>
  <c r="C113" i="2"/>
  <c r="D81" i="2"/>
  <c r="D113" i="2"/>
  <c r="E81" i="2"/>
  <c r="E113" i="2"/>
  <c r="F81" i="2"/>
  <c r="F113" i="2"/>
  <c r="G81" i="2"/>
  <c r="G113" i="2"/>
  <c r="H81" i="2"/>
  <c r="H113" i="2"/>
  <c r="I81" i="2"/>
  <c r="I113" i="2"/>
  <c r="J81" i="2"/>
  <c r="J113" i="2"/>
  <c r="K81" i="2"/>
  <c r="K113" i="2"/>
  <c r="B81" i="2"/>
  <c r="B113" i="2"/>
  <c r="C80" i="2"/>
  <c r="C112" i="2"/>
  <c r="D80" i="2"/>
  <c r="D112" i="2"/>
  <c r="E80" i="2"/>
  <c r="E112" i="2"/>
  <c r="F80" i="2"/>
  <c r="F112" i="2"/>
  <c r="G80" i="2"/>
  <c r="G112" i="2"/>
  <c r="H80" i="2"/>
  <c r="H112" i="2"/>
  <c r="I80" i="2"/>
  <c r="I112" i="2"/>
  <c r="J80" i="2"/>
  <c r="J112" i="2"/>
  <c r="K80" i="2"/>
  <c r="K112" i="2"/>
  <c r="B80" i="2"/>
  <c r="B112" i="2"/>
  <c r="K79" i="2"/>
  <c r="K111" i="2"/>
  <c r="J79" i="2"/>
  <c r="J111" i="2"/>
  <c r="B79" i="2"/>
  <c r="B111" i="2"/>
  <c r="C79" i="2"/>
  <c r="C111" i="2"/>
  <c r="D79" i="2"/>
  <c r="D111" i="2"/>
  <c r="E79" i="2"/>
  <c r="E111" i="2"/>
  <c r="H79" i="2"/>
  <c r="H111" i="2"/>
  <c r="F79" i="2"/>
  <c r="F111" i="2"/>
  <c r="G79" i="2"/>
  <c r="G111" i="2"/>
  <c r="I79" i="2"/>
  <c r="I111" i="2"/>
  <c r="D78" i="2"/>
  <c r="D110" i="2"/>
  <c r="E78" i="2"/>
  <c r="E110" i="2"/>
  <c r="F78" i="2"/>
  <c r="F110" i="2"/>
  <c r="G78" i="2"/>
  <c r="G110" i="2"/>
  <c r="C78" i="2"/>
  <c r="C110" i="2"/>
  <c r="H78" i="2"/>
  <c r="H110" i="2"/>
  <c r="I78" i="2"/>
  <c r="I110" i="2"/>
  <c r="J78" i="2"/>
  <c r="J110" i="2"/>
  <c r="B78" i="2"/>
  <c r="B110" i="2"/>
  <c r="K78" i="2"/>
  <c r="K110" i="2"/>
  <c r="J77" i="2"/>
  <c r="J109" i="2"/>
  <c r="C77" i="2"/>
  <c r="C109" i="2"/>
  <c r="D77" i="2"/>
  <c r="D109" i="2"/>
  <c r="E77" i="2"/>
  <c r="E109" i="2"/>
  <c r="F77" i="2"/>
  <c r="F109" i="2"/>
  <c r="B77" i="2"/>
  <c r="B109" i="2"/>
  <c r="G77" i="2"/>
  <c r="G109" i="2"/>
  <c r="H77" i="2"/>
  <c r="H109" i="2"/>
  <c r="I77" i="2"/>
  <c r="I109" i="2"/>
  <c r="K77" i="2"/>
  <c r="K109" i="2"/>
  <c r="F76" i="2"/>
  <c r="F108" i="2"/>
  <c r="G76" i="2"/>
  <c r="G108" i="2"/>
  <c r="H76" i="2"/>
  <c r="H108" i="2"/>
  <c r="E76" i="2"/>
  <c r="E108" i="2"/>
  <c r="I76" i="2"/>
  <c r="I108" i="2"/>
  <c r="J76" i="2"/>
  <c r="J108" i="2"/>
  <c r="K76" i="2"/>
  <c r="K108" i="2"/>
  <c r="B76" i="2"/>
  <c r="B108" i="2"/>
  <c r="C76" i="2"/>
  <c r="C108" i="2"/>
  <c r="D76" i="2"/>
  <c r="D108" i="2"/>
  <c r="D75" i="2"/>
  <c r="D107" i="2"/>
  <c r="E75" i="2"/>
  <c r="E107" i="2"/>
  <c r="F75" i="2"/>
  <c r="F107" i="2"/>
  <c r="G75" i="2"/>
  <c r="G107" i="2"/>
  <c r="H75" i="2"/>
  <c r="H107" i="2"/>
  <c r="I75" i="2"/>
  <c r="I107" i="2"/>
  <c r="C75" i="2"/>
  <c r="C107" i="2"/>
  <c r="J75" i="2"/>
  <c r="J107" i="2"/>
  <c r="K75" i="2"/>
  <c r="K107" i="2"/>
  <c r="B75" i="2"/>
  <c r="B107" i="2"/>
  <c r="J74" i="2"/>
  <c r="J106" i="2"/>
  <c r="K74" i="2"/>
  <c r="K106" i="2"/>
  <c r="H74" i="2"/>
  <c r="H106" i="2"/>
  <c r="B74" i="2"/>
  <c r="B106" i="2"/>
  <c r="E74" i="2"/>
  <c r="E106" i="2"/>
  <c r="G74" i="2"/>
  <c r="G106" i="2"/>
  <c r="F74" i="2"/>
  <c r="F106" i="2"/>
  <c r="I74" i="2"/>
  <c r="I106" i="2"/>
  <c r="C74" i="2"/>
  <c r="C106" i="2"/>
  <c r="D74" i="2"/>
  <c r="D106" i="2"/>
  <c r="C73" i="2"/>
  <c r="C105" i="2"/>
  <c r="J73" i="2"/>
  <c r="J105" i="2"/>
  <c r="D73" i="2"/>
  <c r="D105" i="2"/>
  <c r="E73" i="2"/>
  <c r="E105" i="2"/>
  <c r="B73" i="2"/>
  <c r="B105" i="2"/>
  <c r="F73" i="2"/>
  <c r="F105" i="2"/>
  <c r="G73" i="2"/>
  <c r="G105" i="2"/>
  <c r="H73" i="2"/>
  <c r="H105" i="2"/>
  <c r="K73" i="2"/>
  <c r="K105" i="2"/>
  <c r="I73" i="2"/>
  <c r="I105" i="2"/>
  <c r="AE61" i="2"/>
  <c r="Z21" i="2"/>
  <c r="Z53" i="2"/>
  <c r="Z37" i="2"/>
  <c r="AD57" i="2"/>
  <c r="AI58" i="2"/>
  <c r="AC57" i="2"/>
  <c r="AI50" i="2"/>
  <c r="AI42" i="2"/>
  <c r="AI34" i="2"/>
  <c r="AI26" i="2"/>
  <c r="AI18" i="2"/>
  <c r="AI10" i="2"/>
  <c r="AE52" i="2"/>
  <c r="AE63" i="2"/>
  <c r="AI21" i="2"/>
  <c r="AI5" i="2"/>
  <c r="Z47" i="2"/>
  <c r="Z31" i="2"/>
  <c r="Z15" i="2"/>
  <c r="Z45" i="2"/>
  <c r="Z29" i="2"/>
  <c r="Z13" i="2"/>
  <c r="AH56" i="2"/>
  <c r="AH48" i="2"/>
  <c r="AH16" i="2"/>
  <c r="AH8" i="2"/>
  <c r="AG13" i="2"/>
  <c r="AG56" i="2"/>
  <c r="AI51" i="2"/>
  <c r="AG48" i="2"/>
  <c r="AE45" i="2"/>
  <c r="AI43" i="2"/>
  <c r="AG40" i="2"/>
  <c r="AI35" i="2"/>
  <c r="AG32" i="2"/>
  <c r="AI27" i="2"/>
  <c r="AG24" i="2"/>
  <c r="AI19" i="2"/>
  <c r="AG16" i="2"/>
  <c r="AG8" i="2"/>
  <c r="AI32" i="2"/>
  <c r="AC47" i="2"/>
  <c r="AH59" i="2"/>
  <c r="AB58" i="2"/>
  <c r="AF56" i="2"/>
  <c r="AH51" i="2"/>
  <c r="AF48" i="2"/>
  <c r="AD45" i="2"/>
  <c r="AH43" i="2"/>
  <c r="AF40" i="2"/>
  <c r="AH35" i="2"/>
  <c r="AF32" i="2"/>
  <c r="AD29" i="2"/>
  <c r="AH27" i="2"/>
  <c r="AB26" i="2"/>
  <c r="AF24" i="2"/>
  <c r="AH19" i="2"/>
  <c r="AF16" i="2"/>
  <c r="AH11" i="2"/>
  <c r="AF8" i="2"/>
  <c r="Z42" i="2"/>
  <c r="AI62" i="2"/>
  <c r="AC61" i="2"/>
  <c r="AG59" i="2"/>
  <c r="AE56" i="2"/>
  <c r="AI54" i="2"/>
  <c r="AG51" i="2"/>
  <c r="AE48" i="2"/>
  <c r="AI46" i="2"/>
  <c r="AC45" i="2"/>
  <c r="AE40" i="2"/>
  <c r="AI38" i="2"/>
  <c r="AG35" i="2"/>
  <c r="AE32" i="2"/>
  <c r="AI30" i="2"/>
  <c r="AC29" i="2"/>
  <c r="AG27" i="2"/>
  <c r="AE24" i="2"/>
  <c r="AI22" i="2"/>
  <c r="AG19" i="2"/>
  <c r="AE16" i="2"/>
  <c r="AI14" i="2"/>
  <c r="AE8" i="2"/>
  <c r="AI6" i="2"/>
  <c r="AE13" i="2"/>
  <c r="AI37" i="2"/>
  <c r="AF51" i="2"/>
  <c r="AD48" i="2"/>
  <c r="AF43" i="2"/>
  <c r="AF35" i="2"/>
  <c r="AD32" i="2"/>
  <c r="AF27" i="2"/>
  <c r="AD24" i="2"/>
  <c r="AF19" i="2"/>
  <c r="AD16" i="2"/>
  <c r="AD8" i="2"/>
  <c r="AC13" i="2"/>
  <c r="AE59" i="2"/>
  <c r="AI57" i="2"/>
  <c r="AC56" i="2"/>
  <c r="AE51" i="2"/>
  <c r="AC48" i="2"/>
  <c r="AE43" i="2"/>
  <c r="AC40" i="2"/>
  <c r="AE35" i="2"/>
  <c r="AC32" i="2"/>
  <c r="AE27" i="2"/>
  <c r="AI25" i="2"/>
  <c r="AC24" i="2"/>
  <c r="AE19" i="2"/>
  <c r="AC16" i="2"/>
  <c r="AI9" i="2"/>
  <c r="AC8" i="2"/>
  <c r="AI11" i="2"/>
  <c r="AH57" i="2"/>
  <c r="AB32" i="2"/>
  <c r="AB24" i="2"/>
  <c r="AD19" i="2"/>
  <c r="AH17" i="2"/>
  <c r="AB16" i="2"/>
  <c r="AF14" i="2"/>
  <c r="AD11" i="2"/>
  <c r="AH9" i="2"/>
  <c r="AB8" i="2"/>
  <c r="AF6" i="2"/>
  <c r="Z61" i="2"/>
  <c r="AG11" i="2"/>
  <c r="AG61" i="2"/>
  <c r="AG45" i="2"/>
  <c r="AC15" i="2"/>
  <c r="AE62" i="2"/>
  <c r="AC59" i="2"/>
  <c r="AG57" i="2"/>
  <c r="AA56" i="2"/>
  <c r="AE54" i="2"/>
  <c r="AC51" i="2"/>
  <c r="AG49" i="2"/>
  <c r="AA48" i="2"/>
  <c r="AE46" i="2"/>
  <c r="AC43" i="2"/>
  <c r="AG41" i="2"/>
  <c r="AA40" i="2"/>
  <c r="AE38" i="2"/>
  <c r="AC35" i="2"/>
  <c r="AG33" i="2"/>
  <c r="AA32" i="2"/>
  <c r="AE30" i="2"/>
  <c r="AC27" i="2"/>
  <c r="AG25" i="2"/>
  <c r="AA24" i="2"/>
  <c r="AE22" i="2"/>
  <c r="AC19" i="2"/>
  <c r="AG17" i="2"/>
  <c r="AA16" i="2"/>
  <c r="AE14" i="2"/>
  <c r="AC11" i="2"/>
  <c r="AG9" i="2"/>
  <c r="AA8" i="2"/>
  <c r="AE6" i="2"/>
  <c r="Z46" i="2"/>
  <c r="Z55" i="2"/>
  <c r="Z39" i="2"/>
  <c r="Z23" i="2"/>
  <c r="Z7" i="2"/>
  <c r="Z63" i="2"/>
  <c r="AC63" i="2"/>
  <c r="AI60" i="2"/>
  <c r="AI52" i="2"/>
  <c r="AI44" i="2"/>
  <c r="AI36" i="2"/>
  <c r="AI28" i="2"/>
  <c r="AI20" i="2"/>
  <c r="AI12" i="2"/>
  <c r="AG60" i="2"/>
  <c r="AI55" i="2"/>
  <c r="AI47" i="2"/>
  <c r="AG44" i="2"/>
  <c r="AI39" i="2"/>
  <c r="AG36" i="2"/>
  <c r="AI31" i="2"/>
  <c r="AG28" i="2"/>
  <c r="AI23" i="2"/>
  <c r="AG20" i="2"/>
  <c r="AI15" i="2"/>
  <c r="AG12" i="2"/>
  <c r="AI7" i="2"/>
  <c r="AI63" i="2"/>
  <c r="AH63" i="2"/>
  <c r="AF60" i="2"/>
  <c r="AH55" i="2"/>
  <c r="AH47" i="2"/>
  <c r="AF44" i="2"/>
  <c r="AH39" i="2"/>
  <c r="AH31" i="2"/>
  <c r="AF28" i="2"/>
  <c r="AH23" i="2"/>
  <c r="AH15" i="2"/>
  <c r="AF12" i="2"/>
  <c r="AH7" i="2"/>
  <c r="AC31" i="2"/>
  <c r="AG55" i="2"/>
  <c r="AG47" i="2"/>
  <c r="AE44" i="2"/>
  <c r="AG39" i="2"/>
  <c r="AG31" i="2"/>
  <c r="AE28" i="2"/>
  <c r="AG23" i="2"/>
  <c r="AG15" i="2"/>
  <c r="AE12" i="2"/>
  <c r="AG7" i="2"/>
  <c r="AG29" i="2"/>
  <c r="AF63" i="2"/>
  <c r="AD60" i="2"/>
  <c r="AH58" i="2"/>
  <c r="AF55" i="2"/>
  <c r="AF47" i="2"/>
  <c r="AD44" i="2"/>
  <c r="AH42" i="2"/>
  <c r="AF39" i="2"/>
  <c r="AF31" i="2"/>
  <c r="AD28" i="2"/>
  <c r="AH26" i="2"/>
  <c r="AF23" i="2"/>
  <c r="AF15" i="2"/>
  <c r="AD12" i="2"/>
  <c r="AF7" i="2"/>
  <c r="AI61" i="2"/>
  <c r="AC60" i="2"/>
  <c r="AG58" i="2"/>
  <c r="AE55" i="2"/>
  <c r="AC52" i="2"/>
  <c r="AI45" i="2"/>
  <c r="AC44" i="2"/>
  <c r="AG42" i="2"/>
  <c r="AE39" i="2"/>
  <c r="AC36" i="2"/>
  <c r="AI29" i="2"/>
  <c r="AC28" i="2"/>
  <c r="AG26" i="2"/>
  <c r="AE23" i="2"/>
  <c r="AC20" i="2"/>
  <c r="AI13" i="2"/>
  <c r="AC12" i="2"/>
  <c r="AG10" i="2"/>
  <c r="AE7" i="2"/>
  <c r="Z52" i="2"/>
  <c r="AE60" i="2"/>
  <c r="AD63" i="2"/>
  <c r="AH61" i="2"/>
  <c r="AB60" i="2"/>
  <c r="AF58" i="2"/>
  <c r="AD55" i="2"/>
  <c r="AH53" i="2"/>
  <c r="AD47" i="2"/>
  <c r="AH45" i="2"/>
  <c r="AB44" i="2"/>
  <c r="AF42" i="2"/>
  <c r="AD39" i="2"/>
  <c r="AH37" i="2"/>
  <c r="AD31" i="2"/>
  <c r="AH29" i="2"/>
  <c r="AB28" i="2"/>
  <c r="AF26" i="2"/>
  <c r="AD23" i="2"/>
  <c r="AH21" i="2"/>
  <c r="AD15" i="2"/>
  <c r="AH13" i="2"/>
  <c r="AB12" i="2"/>
  <c r="AF10" i="2"/>
  <c r="AD7" i="2"/>
  <c r="AH5" i="2"/>
  <c r="AA60" i="2"/>
  <c r="AE58" i="2"/>
  <c r="AC55" i="2"/>
  <c r="AG53" i="2"/>
  <c r="AA52" i="2"/>
  <c r="AE50" i="2"/>
  <c r="AA44" i="2"/>
  <c r="AE42" i="2"/>
  <c r="AC39" i="2"/>
  <c r="AG37" i="2"/>
  <c r="AA36" i="2"/>
  <c r="AE34" i="2"/>
  <c r="AA28" i="2"/>
  <c r="AE26" i="2"/>
  <c r="AC23" i="2"/>
  <c r="AG21" i="2"/>
  <c r="AA20" i="2"/>
  <c r="AE18" i="2"/>
  <c r="AA12" i="2"/>
  <c r="AE10" i="2"/>
  <c r="AC7" i="2"/>
  <c r="AG5" i="2"/>
  <c r="AG63" i="2"/>
  <c r="AF61" i="2"/>
  <c r="AD58" i="2"/>
  <c r="AB55" i="2"/>
  <c r="AF53" i="2"/>
  <c r="AF45" i="2"/>
  <c r="AD42" i="2"/>
  <c r="AH40" i="2"/>
  <c r="AB39" i="2"/>
  <c r="AF37" i="2"/>
  <c r="AF29" i="2"/>
  <c r="AD26" i="2"/>
  <c r="AH24" i="2"/>
  <c r="AB23" i="2"/>
  <c r="AF21" i="2"/>
  <c r="AF13" i="2"/>
  <c r="AD10" i="2"/>
  <c r="AB7" i="2"/>
  <c r="AF5" i="2"/>
  <c r="AG52" i="2"/>
  <c r="Z60" i="2"/>
  <c r="Z44" i="2"/>
  <c r="Z28" i="2"/>
  <c r="Z12" i="2"/>
  <c r="AA63" i="2"/>
  <c r="AC58" i="2"/>
  <c r="AA55" i="2"/>
  <c r="AE53" i="2"/>
  <c r="AC50" i="2"/>
  <c r="AA47" i="2"/>
  <c r="AC42" i="2"/>
  <c r="AA39" i="2"/>
  <c r="AE37" i="2"/>
  <c r="AC34" i="2"/>
  <c r="AA31" i="2"/>
  <c r="AC26" i="2"/>
  <c r="AA23" i="2"/>
  <c r="AE21" i="2"/>
  <c r="AC18" i="2"/>
  <c r="AA15" i="2"/>
  <c r="AC10" i="2"/>
  <c r="AA7" i="2"/>
  <c r="AE5" i="2"/>
  <c r="AD53" i="2"/>
  <c r="AB50" i="2"/>
  <c r="AD37" i="2"/>
  <c r="AB34" i="2"/>
  <c r="AD21" i="2"/>
  <c r="AB18" i="2"/>
  <c r="AD5" i="2"/>
  <c r="Z58" i="2"/>
  <c r="AA58" i="2"/>
  <c r="AC53" i="2"/>
  <c r="AA50" i="2"/>
  <c r="AA42" i="2"/>
  <c r="AC37" i="2"/>
  <c r="AA34" i="2"/>
  <c r="AA26" i="2"/>
  <c r="AC21" i="2"/>
  <c r="AA18" i="2"/>
  <c r="AA10" i="2"/>
  <c r="AC5" i="2"/>
  <c r="AH62" i="2"/>
  <c r="AB61" i="2"/>
  <c r="AH54" i="2"/>
  <c r="AB53" i="2"/>
  <c r="AB45" i="2"/>
  <c r="AH38" i="2"/>
  <c r="AB37" i="2"/>
  <c r="AB29" i="2"/>
  <c r="AH22" i="2"/>
  <c r="AB21" i="2"/>
  <c r="AB13" i="2"/>
  <c r="AH6" i="2"/>
  <c r="AB5" i="2"/>
  <c r="AG62" i="2"/>
  <c r="AA61" i="2"/>
  <c r="AG54" i="2"/>
  <c r="AA53" i="2"/>
  <c r="AI49" i="2"/>
  <c r="AG46" i="2"/>
  <c r="AA45" i="2"/>
  <c r="AG38" i="2"/>
  <c r="AA37" i="2"/>
  <c r="AI33" i="2"/>
  <c r="AG30" i="2"/>
  <c r="AA29" i="2"/>
  <c r="AG22" i="2"/>
  <c r="AA21" i="2"/>
  <c r="AI17" i="2"/>
  <c r="AG14" i="2"/>
  <c r="AA13" i="2"/>
  <c r="AE11" i="2"/>
  <c r="AG6" i="2"/>
  <c r="O66" i="2"/>
  <c r="O67" i="2"/>
  <c r="O65" i="2"/>
  <c r="AE47" i="2"/>
  <c r="AE31" i="2"/>
  <c r="AE15" i="2"/>
  <c r="AD52" i="2"/>
  <c r="AF50" i="2"/>
  <c r="AD36" i="2"/>
  <c r="AF34" i="2"/>
  <c r="AD20" i="2"/>
  <c r="AF18" i="2"/>
  <c r="C72" i="2"/>
  <c r="C104" i="2"/>
  <c r="D72" i="2"/>
  <c r="D104" i="2"/>
  <c r="E72" i="2"/>
  <c r="E104" i="2"/>
  <c r="F72" i="2"/>
  <c r="F104" i="2"/>
  <c r="N67" i="2"/>
  <c r="N66" i="2"/>
  <c r="G72" i="2"/>
  <c r="G104" i="2"/>
  <c r="H72" i="2"/>
  <c r="H104" i="2"/>
  <c r="I72" i="2"/>
  <c r="I104" i="2"/>
  <c r="J72" i="2"/>
  <c r="J104" i="2"/>
  <c r="K72" i="2"/>
  <c r="K104" i="2"/>
  <c r="N65" i="2"/>
  <c r="W67" i="2"/>
  <c r="W65" i="2"/>
  <c r="W66" i="2"/>
  <c r="V67" i="2"/>
  <c r="V65" i="2"/>
  <c r="V66" i="2"/>
  <c r="U67" i="2"/>
  <c r="U66" i="2"/>
  <c r="U65" i="2"/>
  <c r="T65" i="2"/>
  <c r="T66" i="2"/>
  <c r="T67" i="2"/>
  <c r="S65" i="2"/>
  <c r="S66" i="2"/>
  <c r="S67" i="2"/>
  <c r="R65" i="2"/>
  <c r="R66" i="2"/>
  <c r="R67" i="2"/>
  <c r="Q65" i="2"/>
  <c r="Q66" i="2"/>
  <c r="Q67" i="2"/>
  <c r="AA5" i="2"/>
  <c r="P65" i="2"/>
  <c r="P66" i="2"/>
  <c r="P67" i="2"/>
  <c r="Z65" i="2"/>
  <c r="AB67" i="2"/>
  <c r="AI65" i="2"/>
  <c r="B91" i="2"/>
  <c r="G91" i="2"/>
  <c r="F91" i="2"/>
  <c r="E91" i="2"/>
  <c r="H91" i="2"/>
  <c r="C91" i="2"/>
  <c r="K91" i="2"/>
  <c r="J91" i="2"/>
  <c r="G86" i="2"/>
  <c r="I91" i="2"/>
  <c r="D91" i="2"/>
  <c r="I92" i="2"/>
  <c r="B92" i="2"/>
  <c r="F92" i="2"/>
  <c r="H92" i="2"/>
  <c r="G92" i="2"/>
  <c r="E92" i="2"/>
  <c r="K92" i="2"/>
  <c r="D92" i="2"/>
  <c r="J92" i="2"/>
  <c r="C92" i="2"/>
  <c r="H86" i="2"/>
  <c r="K90" i="2"/>
  <c r="J90" i="2"/>
  <c r="B90" i="2"/>
  <c r="H90" i="2"/>
  <c r="I90" i="2"/>
  <c r="G90" i="2"/>
  <c r="F90" i="2"/>
  <c r="E90" i="2"/>
  <c r="D90" i="2"/>
  <c r="C90" i="2"/>
  <c r="F86" i="2"/>
  <c r="C88" i="2"/>
  <c r="K88" i="2"/>
  <c r="J88" i="2"/>
  <c r="I88" i="2"/>
  <c r="B88" i="2"/>
  <c r="H88" i="2"/>
  <c r="F88" i="2"/>
  <c r="G88" i="2"/>
  <c r="D86" i="2"/>
  <c r="E88" i="2"/>
  <c r="D88" i="2"/>
  <c r="F87" i="2"/>
  <c r="H87" i="2"/>
  <c r="E87" i="2"/>
  <c r="C87" i="2"/>
  <c r="K87" i="2"/>
  <c r="D87" i="2"/>
  <c r="B87" i="2"/>
  <c r="J87" i="2"/>
  <c r="C86" i="2"/>
  <c r="I87" i="2"/>
  <c r="G87" i="2"/>
  <c r="B93" i="2"/>
  <c r="D93" i="2"/>
  <c r="K93" i="2"/>
  <c r="I93" i="2"/>
  <c r="F93" i="2"/>
  <c r="E93" i="2"/>
  <c r="J93" i="2"/>
  <c r="I86" i="2"/>
  <c r="C93" i="2"/>
  <c r="H93" i="2"/>
  <c r="G93" i="2"/>
  <c r="K95" i="2"/>
  <c r="D95" i="2"/>
  <c r="J95" i="2"/>
  <c r="K86" i="2"/>
  <c r="I95" i="2"/>
  <c r="H95" i="2"/>
  <c r="G95" i="2"/>
  <c r="F95" i="2"/>
  <c r="C95" i="2"/>
  <c r="E95" i="2"/>
  <c r="B95" i="2"/>
  <c r="D89" i="2"/>
  <c r="H89" i="2"/>
  <c r="C89" i="2"/>
  <c r="B89" i="2"/>
  <c r="E86" i="2"/>
  <c r="G89" i="2"/>
  <c r="K89" i="2"/>
  <c r="I89" i="2"/>
  <c r="F89" i="2"/>
  <c r="J89" i="2"/>
  <c r="E89" i="2"/>
  <c r="G94" i="2"/>
  <c r="F94" i="2"/>
  <c r="B94" i="2"/>
  <c r="H94" i="2"/>
  <c r="E94" i="2"/>
  <c r="D94" i="2"/>
  <c r="C94" i="2"/>
  <c r="J94" i="2"/>
  <c r="J86" i="2"/>
  <c r="K94" i="2"/>
  <c r="I94" i="2"/>
  <c r="Z66" i="2"/>
  <c r="AB65" i="2"/>
  <c r="Z67" i="2"/>
  <c r="AC67" i="2"/>
  <c r="AG67" i="2"/>
  <c r="AG65" i="2"/>
  <c r="AC65" i="2"/>
  <c r="AI67" i="2"/>
  <c r="AE65" i="2"/>
  <c r="AH67" i="2"/>
  <c r="AD67" i="2"/>
  <c r="AI66" i="2"/>
  <c r="AB66" i="2"/>
  <c r="AC66" i="2"/>
  <c r="AD65" i="2"/>
  <c r="AF67" i="2"/>
  <c r="AG66" i="2"/>
  <c r="AE67" i="2"/>
  <c r="AH66" i="2"/>
  <c r="AH65" i="2"/>
  <c r="AE66" i="2"/>
  <c r="AF65" i="2"/>
  <c r="AF66" i="2"/>
  <c r="AA65" i="2"/>
  <c r="AA67" i="2"/>
  <c r="AA66" i="2"/>
  <c r="AD66" i="2"/>
  <c r="B72" i="6"/>
  <c r="B86" i="6"/>
  <c r="C72" i="6"/>
  <c r="C86" i="6"/>
  <c r="D72" i="6"/>
  <c r="D86" i="6"/>
  <c r="E72" i="6"/>
  <c r="E86" i="6"/>
  <c r="F72" i="6"/>
  <c r="F86" i="6"/>
  <c r="G72" i="6"/>
  <c r="G86" i="6"/>
  <c r="H72" i="6"/>
  <c r="H86" i="6"/>
  <c r="I72" i="6"/>
  <c r="I86" i="6"/>
  <c r="J72" i="6"/>
  <c r="J86" i="6"/>
  <c r="K72" i="6"/>
  <c r="K86" i="6"/>
  <c r="B73" i="6"/>
  <c r="B87" i="6"/>
  <c r="C73" i="6"/>
  <c r="C87" i="6"/>
  <c r="D73" i="6"/>
  <c r="D87" i="6"/>
  <c r="E73" i="6"/>
  <c r="E87" i="6"/>
  <c r="F73" i="6"/>
  <c r="F87" i="6"/>
  <c r="G73" i="6"/>
  <c r="G87" i="6"/>
  <c r="H73" i="6"/>
  <c r="H87" i="6"/>
  <c r="I73" i="6"/>
  <c r="I87" i="6"/>
  <c r="J73" i="6"/>
  <c r="J87" i="6"/>
  <c r="K73" i="6"/>
  <c r="K87" i="6"/>
  <c r="B74" i="6"/>
  <c r="B88" i="6"/>
  <c r="C74" i="6"/>
  <c r="C88" i="6"/>
  <c r="D74" i="6"/>
  <c r="D88" i="6"/>
  <c r="E74" i="6"/>
  <c r="E88" i="6"/>
  <c r="F74" i="6"/>
  <c r="F88" i="6"/>
  <c r="G74" i="6"/>
  <c r="G88" i="6"/>
  <c r="H74" i="6"/>
  <c r="H88" i="6"/>
  <c r="I74" i="6"/>
  <c r="I88" i="6"/>
  <c r="J74" i="6"/>
  <c r="J88" i="6"/>
  <c r="K74" i="6"/>
  <c r="K88" i="6"/>
  <c r="B75" i="6"/>
  <c r="B89" i="6"/>
  <c r="C75" i="6"/>
  <c r="C89" i="6"/>
  <c r="D75" i="6"/>
  <c r="D89" i="6"/>
  <c r="E75" i="6"/>
  <c r="E89" i="6"/>
  <c r="F75" i="6"/>
  <c r="F89" i="6"/>
  <c r="G75" i="6"/>
  <c r="G89" i="6"/>
  <c r="H75" i="6"/>
  <c r="H89" i="6"/>
  <c r="I75" i="6"/>
  <c r="I89" i="6"/>
  <c r="J75" i="6"/>
  <c r="J89" i="6"/>
  <c r="K75" i="6"/>
  <c r="K89" i="6"/>
  <c r="B76" i="6"/>
  <c r="B90" i="6"/>
  <c r="C76" i="6"/>
  <c r="C90" i="6"/>
  <c r="D76" i="6"/>
  <c r="D90" i="6"/>
  <c r="E76" i="6"/>
  <c r="E90" i="6"/>
  <c r="F76" i="6"/>
  <c r="F90" i="6"/>
  <c r="G76" i="6"/>
  <c r="G90" i="6"/>
  <c r="H76" i="6"/>
  <c r="H90" i="6"/>
  <c r="I76" i="6"/>
  <c r="I90" i="6"/>
  <c r="J76" i="6"/>
  <c r="J90" i="6"/>
  <c r="K76" i="6"/>
  <c r="K90" i="6"/>
  <c r="B77" i="6"/>
  <c r="B91" i="6"/>
  <c r="C77" i="6"/>
  <c r="C91" i="6"/>
  <c r="D77" i="6"/>
  <c r="D91" i="6"/>
  <c r="E77" i="6"/>
  <c r="E91" i="6"/>
  <c r="F77" i="6"/>
  <c r="F91" i="6"/>
  <c r="G77" i="6"/>
  <c r="G91" i="6"/>
  <c r="H77" i="6"/>
  <c r="H91" i="6"/>
  <c r="I77" i="6"/>
  <c r="I91" i="6"/>
  <c r="J77" i="6"/>
  <c r="J91" i="6"/>
  <c r="K77" i="6"/>
  <c r="K91" i="6"/>
  <c r="B78" i="6"/>
  <c r="B92" i="6"/>
  <c r="C78" i="6"/>
  <c r="C92" i="6"/>
  <c r="D78" i="6"/>
  <c r="D92" i="6"/>
  <c r="E78" i="6"/>
  <c r="E92" i="6"/>
  <c r="F78" i="6"/>
  <c r="F92" i="6"/>
  <c r="G78" i="6"/>
  <c r="G92" i="6"/>
  <c r="H78" i="6"/>
  <c r="H92" i="6"/>
  <c r="I78" i="6"/>
  <c r="I92" i="6"/>
  <c r="J78" i="6"/>
  <c r="J92" i="6"/>
  <c r="K78" i="6"/>
  <c r="K92" i="6"/>
  <c r="B79" i="6"/>
  <c r="B93" i="6"/>
  <c r="C79" i="6"/>
  <c r="C93" i="6"/>
  <c r="D79" i="6"/>
  <c r="D93" i="6"/>
  <c r="E79" i="6"/>
  <c r="E93" i="6"/>
  <c r="F79" i="6"/>
  <c r="F93" i="6"/>
  <c r="G79" i="6"/>
  <c r="G93" i="6"/>
  <c r="H79" i="6"/>
  <c r="H93" i="6"/>
  <c r="I79" i="6"/>
  <c r="I93" i="6"/>
  <c r="J79" i="6"/>
  <c r="J93" i="6"/>
  <c r="K79" i="6"/>
  <c r="K93" i="6"/>
  <c r="B80" i="6"/>
  <c r="B94" i="6"/>
  <c r="C80" i="6"/>
  <c r="C94" i="6"/>
  <c r="D80" i="6"/>
  <c r="D94" i="6"/>
  <c r="E80" i="6"/>
  <c r="E94" i="6"/>
  <c r="F80" i="6"/>
  <c r="F94" i="6"/>
  <c r="G80" i="6"/>
  <c r="G94" i="6"/>
  <c r="H80" i="6"/>
  <c r="H94" i="6"/>
  <c r="I80" i="6"/>
  <c r="I94" i="6"/>
  <c r="J80" i="6"/>
  <c r="J94" i="6"/>
  <c r="K80" i="6"/>
  <c r="K94" i="6"/>
  <c r="B81" i="6"/>
  <c r="B95" i="6"/>
  <c r="C81" i="6"/>
  <c r="C95" i="6"/>
  <c r="D81" i="6"/>
  <c r="D95" i="6"/>
  <c r="E81" i="6"/>
  <c r="E95" i="6"/>
  <c r="F81" i="6"/>
  <c r="F95" i="6"/>
  <c r="G81" i="6"/>
  <c r="G95" i="6"/>
  <c r="H81" i="6"/>
  <c r="H95" i="6"/>
  <c r="I81" i="6"/>
  <c r="I95" i="6"/>
  <c r="J81" i="6"/>
  <c r="J95" i="6"/>
  <c r="K81" i="6"/>
  <c r="K95" i="6"/>
  <c r="C104" i="6"/>
  <c r="D104" i="6"/>
  <c r="E104" i="6"/>
  <c r="F104" i="6"/>
  <c r="G104" i="6"/>
  <c r="H104" i="6"/>
  <c r="I104" i="6"/>
  <c r="J104" i="6"/>
  <c r="K104" i="6"/>
  <c r="B105" i="6"/>
  <c r="C105" i="6"/>
  <c r="D105" i="6"/>
  <c r="E105" i="6"/>
  <c r="F105" i="6"/>
  <c r="G105" i="6"/>
  <c r="H105" i="6"/>
  <c r="I105" i="6"/>
  <c r="J105" i="6"/>
  <c r="K105" i="6"/>
  <c r="B106" i="6"/>
  <c r="C106" i="6"/>
  <c r="D106" i="6"/>
  <c r="E106" i="6"/>
  <c r="F106" i="6"/>
  <c r="G106" i="6"/>
  <c r="H106" i="6"/>
  <c r="I106" i="6"/>
  <c r="J106" i="6"/>
  <c r="K106" i="6"/>
  <c r="B107" i="6"/>
  <c r="C107" i="6"/>
  <c r="D107" i="6"/>
  <c r="E107" i="6"/>
  <c r="F107" i="6"/>
  <c r="G107" i="6"/>
  <c r="H107" i="6"/>
  <c r="I107" i="6"/>
  <c r="J107" i="6"/>
  <c r="K107" i="6"/>
  <c r="B108" i="6"/>
  <c r="C108" i="6"/>
  <c r="D108" i="6"/>
  <c r="E108" i="6"/>
  <c r="F108" i="6"/>
  <c r="G108" i="6"/>
  <c r="H108" i="6"/>
  <c r="I108" i="6"/>
  <c r="J108" i="6"/>
  <c r="K108" i="6"/>
  <c r="B109" i="6"/>
  <c r="C109" i="6"/>
  <c r="D109" i="6"/>
  <c r="E109" i="6"/>
  <c r="F109" i="6"/>
  <c r="G109" i="6"/>
  <c r="H109" i="6"/>
  <c r="I109" i="6"/>
  <c r="J109" i="6"/>
  <c r="K109" i="6"/>
  <c r="B110" i="6"/>
  <c r="C110" i="6"/>
  <c r="D110" i="6"/>
  <c r="E110" i="6"/>
  <c r="F110" i="6"/>
  <c r="G110" i="6"/>
  <c r="H110" i="6"/>
  <c r="I110" i="6"/>
  <c r="J110" i="6"/>
  <c r="K110" i="6"/>
  <c r="B111" i="6"/>
  <c r="C111" i="6"/>
  <c r="D111" i="6"/>
  <c r="E111" i="6"/>
  <c r="F111" i="6"/>
  <c r="G111" i="6"/>
  <c r="H111" i="6"/>
  <c r="I111" i="6"/>
  <c r="J111" i="6"/>
  <c r="K111" i="6"/>
  <c r="B112" i="6"/>
  <c r="C112" i="6"/>
  <c r="D112" i="6"/>
  <c r="E112" i="6"/>
  <c r="F112" i="6"/>
  <c r="G112" i="6"/>
  <c r="H112" i="6"/>
  <c r="I112" i="6"/>
  <c r="J112" i="6"/>
  <c r="K112" i="6"/>
  <c r="B113" i="6"/>
  <c r="C113" i="6"/>
  <c r="D113" i="6"/>
  <c r="E113" i="6"/>
  <c r="F113" i="6"/>
  <c r="G113" i="6"/>
  <c r="H113" i="6"/>
  <c r="I113" i="6"/>
  <c r="J113" i="6"/>
  <c r="K113" i="6"/>
  <c r="B104" i="6"/>
  <c r="C117" i="6"/>
  <c r="C118" i="6"/>
  <c r="C115" i="6"/>
  <c r="C116" i="6"/>
  <c r="C119" i="6"/>
  <c r="B72" i="8"/>
  <c r="B86" i="8"/>
  <c r="C72" i="8"/>
  <c r="C86" i="8"/>
  <c r="D72" i="8"/>
  <c r="D86" i="8"/>
  <c r="E72" i="8"/>
  <c r="E86" i="8"/>
  <c r="F72" i="8"/>
  <c r="F86" i="8"/>
  <c r="G72" i="8"/>
  <c r="G86" i="8"/>
  <c r="H72" i="8"/>
  <c r="H86" i="8"/>
  <c r="I72" i="8"/>
  <c r="I86" i="8"/>
  <c r="J72" i="8"/>
  <c r="J86" i="8"/>
  <c r="K72" i="8"/>
  <c r="K86" i="8"/>
  <c r="B73" i="8"/>
  <c r="B87" i="8"/>
  <c r="C73" i="8"/>
  <c r="C87" i="8"/>
  <c r="D73" i="8"/>
  <c r="D87" i="8"/>
  <c r="E73" i="8"/>
  <c r="E87" i="8"/>
  <c r="F73" i="8"/>
  <c r="F87" i="8"/>
  <c r="G73" i="8"/>
  <c r="G87" i="8"/>
  <c r="H73" i="8"/>
  <c r="H87" i="8"/>
  <c r="I73" i="8"/>
  <c r="I87" i="8"/>
  <c r="J73" i="8"/>
  <c r="J87" i="8"/>
  <c r="K73" i="8"/>
  <c r="K87" i="8"/>
  <c r="B74" i="8"/>
  <c r="B88" i="8"/>
  <c r="C74" i="8"/>
  <c r="C88" i="8"/>
  <c r="D74" i="8"/>
  <c r="D88" i="8"/>
  <c r="E74" i="8"/>
  <c r="E88" i="8"/>
  <c r="F74" i="8"/>
  <c r="F88" i="8"/>
  <c r="G74" i="8"/>
  <c r="G88" i="8"/>
  <c r="H74" i="8"/>
  <c r="H88" i="8"/>
  <c r="I74" i="8"/>
  <c r="I88" i="8"/>
  <c r="J74" i="8"/>
  <c r="J88" i="8"/>
  <c r="K74" i="8"/>
  <c r="K88" i="8"/>
  <c r="B75" i="8"/>
  <c r="B89" i="8"/>
  <c r="C75" i="8"/>
  <c r="C89" i="8"/>
  <c r="D75" i="8"/>
  <c r="D89" i="8"/>
  <c r="E75" i="8"/>
  <c r="E89" i="8"/>
  <c r="F75" i="8"/>
  <c r="F89" i="8"/>
  <c r="G75" i="8"/>
  <c r="G89" i="8"/>
  <c r="H75" i="8"/>
  <c r="H89" i="8"/>
  <c r="I75" i="8"/>
  <c r="I89" i="8"/>
  <c r="J75" i="8"/>
  <c r="J89" i="8"/>
  <c r="K75" i="8"/>
  <c r="K89" i="8"/>
  <c r="B76" i="8"/>
  <c r="B90" i="8"/>
  <c r="C76" i="8"/>
  <c r="C90" i="8"/>
  <c r="D76" i="8"/>
  <c r="D90" i="8"/>
  <c r="E76" i="8"/>
  <c r="E90" i="8"/>
  <c r="F76" i="8"/>
  <c r="F90" i="8"/>
  <c r="G76" i="8"/>
  <c r="G90" i="8"/>
  <c r="H76" i="8"/>
  <c r="H90" i="8"/>
  <c r="I76" i="8"/>
  <c r="I90" i="8"/>
  <c r="J76" i="8"/>
  <c r="J90" i="8"/>
  <c r="K76" i="8"/>
  <c r="K90" i="8"/>
  <c r="B77" i="8"/>
  <c r="B91" i="8"/>
  <c r="C77" i="8"/>
  <c r="C91" i="8"/>
  <c r="D77" i="8"/>
  <c r="D91" i="8"/>
  <c r="E77" i="8"/>
  <c r="E91" i="8"/>
  <c r="F77" i="8"/>
  <c r="F91" i="8"/>
  <c r="G77" i="8"/>
  <c r="G91" i="8"/>
  <c r="H77" i="8"/>
  <c r="H91" i="8"/>
  <c r="I77" i="8"/>
  <c r="I91" i="8"/>
  <c r="J77" i="8"/>
  <c r="J91" i="8"/>
  <c r="K77" i="8"/>
  <c r="K91" i="8"/>
  <c r="B78" i="8"/>
  <c r="B92" i="8"/>
  <c r="C78" i="8"/>
  <c r="C92" i="8"/>
  <c r="D78" i="8"/>
  <c r="D92" i="8"/>
  <c r="E78" i="8"/>
  <c r="E92" i="8"/>
  <c r="F78" i="8"/>
  <c r="F92" i="8"/>
  <c r="G78" i="8"/>
  <c r="G92" i="8"/>
  <c r="H78" i="8"/>
  <c r="H92" i="8"/>
  <c r="I78" i="8"/>
  <c r="I92" i="8"/>
  <c r="J78" i="8"/>
  <c r="J92" i="8"/>
  <c r="K78" i="8"/>
  <c r="K92" i="8"/>
  <c r="B79" i="8"/>
  <c r="B93" i="8"/>
  <c r="C79" i="8"/>
  <c r="C93" i="8"/>
  <c r="D79" i="8"/>
  <c r="D93" i="8"/>
  <c r="E79" i="8"/>
  <c r="E93" i="8"/>
  <c r="F79" i="8"/>
  <c r="F93" i="8"/>
  <c r="G79" i="8"/>
  <c r="G93" i="8"/>
  <c r="H79" i="8"/>
  <c r="H93" i="8"/>
  <c r="I79" i="8"/>
  <c r="I93" i="8"/>
  <c r="J79" i="8"/>
  <c r="J93" i="8"/>
  <c r="K79" i="8"/>
  <c r="K93" i="8"/>
  <c r="B80" i="8"/>
  <c r="B94" i="8"/>
  <c r="C80" i="8"/>
  <c r="C94" i="8"/>
  <c r="D80" i="8"/>
  <c r="D94" i="8"/>
  <c r="E80" i="8"/>
  <c r="E94" i="8"/>
  <c r="F80" i="8"/>
  <c r="F94" i="8"/>
  <c r="G80" i="8"/>
  <c r="G94" i="8"/>
  <c r="H80" i="8"/>
  <c r="H94" i="8"/>
  <c r="I80" i="8"/>
  <c r="I94" i="8"/>
  <c r="J80" i="8"/>
  <c r="J94" i="8"/>
  <c r="K80" i="8"/>
  <c r="K94" i="8"/>
  <c r="B81" i="8"/>
  <c r="B95" i="8"/>
  <c r="C81" i="8"/>
  <c r="C95" i="8"/>
  <c r="D81" i="8"/>
  <c r="D95" i="8"/>
  <c r="E81" i="8"/>
  <c r="E95" i="8"/>
  <c r="F81" i="8"/>
  <c r="F95" i="8"/>
  <c r="G81" i="8"/>
  <c r="G95" i="8"/>
  <c r="H81" i="8"/>
  <c r="H95" i="8"/>
  <c r="I81" i="8"/>
  <c r="I95" i="8"/>
  <c r="J81" i="8"/>
  <c r="J95" i="8"/>
  <c r="K81" i="8"/>
  <c r="K95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B112" i="8"/>
  <c r="C112" i="8"/>
  <c r="D112" i="8"/>
  <c r="E112" i="8"/>
  <c r="F112" i="8"/>
  <c r="G112" i="8"/>
  <c r="H112" i="8"/>
  <c r="I112" i="8"/>
  <c r="J112" i="8"/>
  <c r="K112" i="8"/>
  <c r="B113" i="8"/>
  <c r="C113" i="8"/>
  <c r="D113" i="8"/>
  <c r="E113" i="8"/>
  <c r="F113" i="8"/>
  <c r="G113" i="8"/>
  <c r="H113" i="8"/>
  <c r="I113" i="8"/>
  <c r="J113" i="8"/>
  <c r="K113" i="8"/>
  <c r="B104" i="8"/>
  <c r="C117" i="8"/>
  <c r="C118" i="8"/>
  <c r="C115" i="8"/>
  <c r="C116" i="8"/>
  <c r="C119" i="8"/>
  <c r="B72" i="2"/>
  <c r="B104" i="2"/>
  <c r="C117" i="2"/>
  <c r="C118" i="2"/>
  <c r="B86" i="2"/>
  <c r="C115" i="2"/>
  <c r="C116" i="2"/>
  <c r="C119" i="2"/>
</calcChain>
</file>

<file path=xl/sharedStrings.xml><?xml version="1.0" encoding="utf-8"?>
<sst xmlns="http://schemas.openxmlformats.org/spreadsheetml/2006/main" count="501" uniqueCount="46">
  <si>
    <t>average return</t>
  </si>
  <si>
    <t>variance of returns</t>
  </si>
  <si>
    <t>Std. deviation</t>
  </si>
  <si>
    <t>Weights</t>
    <phoneticPr fontId="18" type="noConversion"/>
  </si>
  <si>
    <t>Total</t>
    <phoneticPr fontId="18" type="noConversion"/>
  </si>
  <si>
    <t>Weighted Covariance Matrix</t>
    <phoneticPr fontId="18" type="noConversion"/>
  </si>
  <si>
    <t>Excess Return</t>
  </si>
  <si>
    <t>Std. Deviation</t>
  </si>
  <si>
    <t>Sharpe Ratio</t>
  </si>
  <si>
    <t>E(return)</t>
  </si>
  <si>
    <t>APPL</t>
    <phoneticPr fontId="20" type="noConversion"/>
  </si>
  <si>
    <t>MSFT</t>
    <phoneticPr fontId="20" type="noConversion"/>
  </si>
  <si>
    <t>NVDA</t>
    <phoneticPr fontId="20" type="noConversion"/>
  </si>
  <si>
    <t>META</t>
    <phoneticPr fontId="20" type="noConversion"/>
  </si>
  <si>
    <t>AMZN</t>
    <phoneticPr fontId="20" type="noConversion"/>
  </si>
  <si>
    <t>GOOGL</t>
    <phoneticPr fontId="20" type="noConversion"/>
  </si>
  <si>
    <t>BRK.B</t>
    <phoneticPr fontId="20" type="noConversion"/>
  </si>
  <si>
    <t>LLY</t>
    <phoneticPr fontId="20" type="noConversion"/>
  </si>
  <si>
    <t>AVGO</t>
    <phoneticPr fontId="20" type="noConversion"/>
  </si>
  <si>
    <t>TSLA</t>
    <phoneticPr fontId="20" type="noConversion"/>
  </si>
  <si>
    <t>T-bill</t>
    <phoneticPr fontId="20" type="noConversion"/>
  </si>
  <si>
    <t>Apple Inc.</t>
    <phoneticPr fontId="20" type="noConversion"/>
  </si>
  <si>
    <t>Microsoft Corp</t>
  </si>
  <si>
    <t>Nvidia Corp</t>
  </si>
  <si>
    <t>Amazon.com Inc</t>
  </si>
  <si>
    <t>Meta Platforms, Inc. Class A</t>
  </si>
  <si>
    <t>Alphabet Inc. Class A</t>
  </si>
  <si>
    <t>Berkshire Hathaway Class B</t>
  </si>
  <si>
    <t>Eli Lilly &amp; Co.</t>
  </si>
  <si>
    <t>Broadcom Inc.</t>
  </si>
  <si>
    <t>Tesla, Inc.</t>
  </si>
  <si>
    <t>Price</t>
    <phoneticPr fontId="20" type="noConversion"/>
  </si>
  <si>
    <t>Returns</t>
    <phoneticPr fontId="20" type="noConversion"/>
  </si>
  <si>
    <t>Excess Returns</t>
    <phoneticPr fontId="20" type="noConversion"/>
  </si>
  <si>
    <t>Covariancce</t>
    <phoneticPr fontId="20" type="noConversion"/>
  </si>
  <si>
    <t>Correlation</t>
    <phoneticPr fontId="20" type="noConversion"/>
  </si>
  <si>
    <t>Microsoft Corp</t>
    <phoneticPr fontId="20" type="noConversion"/>
  </si>
  <si>
    <t>Nvidia Corp</t>
    <phoneticPr fontId="20" type="noConversion"/>
  </si>
  <si>
    <t>Amazon.com Inc</t>
    <phoneticPr fontId="20" type="noConversion"/>
  </si>
  <si>
    <t>Meta Platforms, Inc. Class A</t>
    <phoneticPr fontId="20" type="noConversion"/>
  </si>
  <si>
    <t>Alphabet Inc. Class A</t>
    <phoneticPr fontId="20" type="noConversion"/>
  </si>
  <si>
    <t>Berkshire Hathaway Class B</t>
    <phoneticPr fontId="20" type="noConversion"/>
  </si>
  <si>
    <t>Eli Lilly &amp; Co.</t>
    <phoneticPr fontId="20" type="noConversion"/>
  </si>
  <si>
    <t>Broadcom Inc.</t>
    <phoneticPr fontId="20" type="noConversion"/>
  </si>
  <si>
    <t>Tesla, Inc.</t>
    <phoneticPr fontId="20" type="noConversion"/>
  </si>
  <si>
    <t>Variance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</si>
</sst>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%"/>
    <numFmt numFmtId="177" formatCode="#,##0.00;\-#,##0.00;#,##0.00;&quot;--&quot;"/>
    <numFmt numFmtId="178" formatCode="dd\-mmm\-yyyy"/>
    <numFmt numFmtId="179" formatCode="&quot;$&quot;#,##0.00"/>
    <numFmt numFmtId="180" formatCode="0.0000_);[Red]\(0.0000\)"/>
    <numFmt numFmtId="181" formatCode="0.0000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4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Border="0" applyAlignment="0"/>
  </cellStyleXfs>
  <cellXfs count="23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10" fontId="21" fillId="0" borderId="0" xfId="0" applyNumberFormat="1" applyFont="1">
      <alignment vertical="center"/>
    </xf>
    <xf numFmtId="0" fontId="21" fillId="33" borderId="12" xfId="0" applyFont="1" applyFill="1" applyBorder="1">
      <alignment vertical="center"/>
    </xf>
    <xf numFmtId="178" fontId="22" fillId="0" borderId="0" xfId="43" applyNumberFormat="1" applyFont="1" applyBorder="1"/>
    <xf numFmtId="177" fontId="22" fillId="0" borderId="0" xfId="43" applyNumberFormat="1" applyFont="1" applyBorder="1"/>
    <xf numFmtId="180" fontId="21" fillId="0" borderId="0" xfId="0" applyNumberFormat="1" applyFont="1">
      <alignment vertical="center"/>
    </xf>
    <xf numFmtId="179" fontId="21" fillId="0" borderId="0" xfId="0" applyNumberFormat="1" applyFont="1" applyAlignment="1">
      <alignment horizontal="right"/>
    </xf>
    <xf numFmtId="179" fontId="21" fillId="0" borderId="0" xfId="42" applyNumberFormat="1" applyFont="1" applyAlignment="1">
      <alignment horizontal="right"/>
    </xf>
    <xf numFmtId="10" fontId="21" fillId="0" borderId="0" xfId="42" applyNumberFormat="1" applyFont="1" applyAlignment="1">
      <alignment horizontal="right"/>
    </xf>
    <xf numFmtId="9" fontId="21" fillId="0" borderId="0" xfId="0" applyNumberFormat="1" applyFont="1">
      <alignment vertical="center"/>
    </xf>
    <xf numFmtId="176" fontId="21" fillId="0" borderId="0" xfId="42" applyNumberFormat="1" applyFont="1">
      <alignment vertical="center"/>
    </xf>
    <xf numFmtId="0" fontId="21" fillId="0" borderId="0" xfId="0" applyFont="1" applyAlignment="1">
      <alignment horizontal="right"/>
    </xf>
    <xf numFmtId="0" fontId="21" fillId="33" borderId="13" xfId="0" applyFont="1" applyFill="1" applyBorder="1">
      <alignment vertical="center"/>
    </xf>
    <xf numFmtId="0" fontId="21" fillId="33" borderId="14" xfId="0" applyFont="1" applyFill="1" applyBorder="1">
      <alignment vertical="center"/>
    </xf>
    <xf numFmtId="0" fontId="21" fillId="33" borderId="15" xfId="0" applyFont="1" applyFill="1" applyBorder="1">
      <alignment vertical="center"/>
    </xf>
    <xf numFmtId="2" fontId="21" fillId="0" borderId="0" xfId="0" applyNumberFormat="1" applyFont="1" applyAlignment="1"/>
    <xf numFmtId="10" fontId="21" fillId="0" borderId="0" xfId="0" applyNumberFormat="1" applyFont="1" applyAlignment="1"/>
    <xf numFmtId="181" fontId="21" fillId="0" borderId="0" xfId="0" applyNumberFormat="1" applyFont="1">
      <alignment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0" xfId="0" applyFont="1" applyFill="1" applyAlignment="1">
      <alignment horizontal="center" vertic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常规 2" xfId="43" xr:uid="{83D61BCA-106F-4426-BE39-6564873DAC09}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75CDAA-74CC-40BC-A3CF-BD8D688DD183}">
  <we:reference id="wa104100404" version="3.0.0.1" store="zh-CN" storeType="OMEX"/>
  <we:alternateReferences>
    <we:reference id="wa104100404" version="3.0.0.1" store="wa104100404" storeType="OMEX"/>
  </we:alternateReferences>
  <we:properties>
    <we:property name="UniqueID" value="&quot;2024881725845659769&quot;"/>
    <we:property name="YRpRBhlXbx8XXg==" value="&quot;FjEQUlxR&quot;"/>
    <we:property name="YRpRBhlXbyMaWCMHFWohXBU=" value="&quot;dSBz&quot;"/>
    <we:property name="YRpRBhlXbyMaWCMHFWoqVxU=" value="&quot;Aw==&quot;"/>
    <we:property name="YRpRBhlXbx0UTBgLCQ==" value="&quot;Aw==&quot;"/>
    <we:property name="YgBbBxgFOnA4XS1DFFooRBdGPAMTIw==" value="&quot;AA==&quot;"/>
    <we:property name="YgBbBxgFOnA4XS1DFFooRBdGPB8DImE=" value="&quot;Ek4JQw==&quot;"/>
    <we:property name="YgBbBxgFOnA4XS1DFFooRBdGPB8DImI=" value="&quot;EkwJQw==&quot;"/>
    <we:property name="YgBbBxgFOnA4XS1DFFooRBdGPAEOPWE=" value="&quot;FjEQUlxcahNRBWA=&quot;"/>
    <we:property name="YgBbBxgFOnA4XS1DFFooRBdGPB8OPWE=" value="&quot;FjAQUlxcahJRBWA=&quot;"/>
    <we:property name="YgBbBxgFOnA4XS1DFFooRBdGPAEOPWI=" value="&quot;FjYQWldCCHRM&quot;"/>
    <we:property name="YgBbBxgFOnA4XS1DFFooRBdGPB8OPWI=" value="&quot;Ag==&quot;"/>
    <we:property name="YgBbBxgFOnA4XS1DMVQ2WxNWDwgV" value="&quot;FjYQWldCCHRM&quot;"/>
    <we:property name="YgBbBxgFOnA4XS1DKFcu" value="&quot;FjYQUlU=&quot;"/>
    <we:property name="YgBbBxgFOnA4XS1DKlQ8fxta" value="&quot;Aw==&quot;"/>
    <we:property name="YgBbBxgFOnA4XS1DFFooRBdGPAgIKQ==" value="&quot;Ag==&quot;"/>
    <we:property name="YgBbBxgFOnA4XS1DFFooRBdGPAMDKQ==" value="&quot;Aw==&quot;"/>
  </we:properties>
  <we:bindings>
    <we:binding id="refEdit" type="matrix" appref="{DDF655C0-E323-45F0-99FF-9916A76FF6AA}"/>
    <we:binding id="Worker" type="matrix" appref="{E7D91FA2-3166-4C5A-AEB2-17B58D624BD8}"/>
    <we:binding id="Var0" type="matrix" appref="{5195CEAC-7C9D-4A1C-8BA1-2FA7D1CA91B2}"/>
    <we:binding id="Obj" type="matrix" appref="{EEAE1E8A-B45C-444A-8B87-F7D3A8B2A406}"/>
    <we:binding id="Sheet1refEdit" type="matrix" appref="{2153B4DA-9DA3-4D1B-BCEF-ED45E1D4FB3E}"/>
    <we:binding id="Sheet1Worker" type="matrix" appref="{64205009-9593-4753-8FE0-3B75F286F3FF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24AA-F881-49EF-A43C-F60B65379029}">
  <dimension ref="A1:AI120"/>
  <sheetViews>
    <sheetView zoomScaleNormal="100" workbookViewId="0">
      <pane ySplit="2" topLeftCell="A117" activePane="bottomLeft" state="frozen"/>
      <selection pane="bottomLeft" activeCell="A116" sqref="A116:XFD116"/>
    </sheetView>
  </sheetViews>
  <sheetFormatPr defaultColWidth="8.90625" defaultRowHeight="15.5" x14ac:dyDescent="0.4"/>
  <cols>
    <col min="1" max="1" width="13" style="1" customWidth="1"/>
    <col min="2" max="2" width="8.90625" style="1"/>
    <col min="3" max="3" width="8.90625" style="1" customWidth="1"/>
    <col min="4" max="22" width="8.90625" style="1"/>
    <col min="23" max="23" width="10.08984375" style="1" bestFit="1" customWidth="1"/>
    <col min="24" max="16384" width="8.90625" style="1"/>
  </cols>
  <sheetData>
    <row r="1" spans="1:35" x14ac:dyDescent="0.4">
      <c r="B1" s="2" t="s">
        <v>21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14" t="s">
        <v>44</v>
      </c>
      <c r="N1" s="16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/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</row>
    <row r="2" spans="1:35" x14ac:dyDescent="0.4">
      <c r="B2" s="4" t="s">
        <v>10</v>
      </c>
      <c r="C2" s="4" t="s">
        <v>11</v>
      </c>
      <c r="D2" s="4" t="s">
        <v>12</v>
      </c>
      <c r="E2" s="4" t="s">
        <v>14</v>
      </c>
      <c r="F2" s="4" t="s">
        <v>13</v>
      </c>
      <c r="G2" s="4" t="s">
        <v>15</v>
      </c>
      <c r="H2" s="4" t="s">
        <v>16</v>
      </c>
      <c r="I2" s="4" t="s">
        <v>17</v>
      </c>
      <c r="J2" s="4" t="s">
        <v>18</v>
      </c>
      <c r="K2" s="15" t="s">
        <v>19</v>
      </c>
      <c r="N2" s="16" t="s">
        <v>10</v>
      </c>
      <c r="O2" s="2" t="s">
        <v>11</v>
      </c>
      <c r="P2" s="2" t="s">
        <v>12</v>
      </c>
      <c r="Q2" s="2" t="s">
        <v>14</v>
      </c>
      <c r="R2" s="2" t="s">
        <v>13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Z2" s="2" t="s">
        <v>10</v>
      </c>
      <c r="AA2" s="2" t="s">
        <v>11</v>
      </c>
      <c r="AB2" s="2" t="s">
        <v>12</v>
      </c>
      <c r="AC2" s="2" t="s">
        <v>14</v>
      </c>
      <c r="AD2" s="2" t="s">
        <v>13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</row>
    <row r="3" spans="1:35" x14ac:dyDescent="0.4">
      <c r="B3" s="22" t="s">
        <v>31</v>
      </c>
      <c r="C3" s="22"/>
      <c r="D3" s="22"/>
      <c r="E3" s="22"/>
      <c r="F3" s="22"/>
      <c r="G3" s="22"/>
      <c r="H3" s="22"/>
      <c r="I3" s="22"/>
      <c r="J3" s="22"/>
      <c r="K3" s="22"/>
      <c r="N3" s="20" t="s">
        <v>32</v>
      </c>
      <c r="O3" s="20"/>
      <c r="P3" s="20"/>
      <c r="Q3" s="20"/>
      <c r="R3" s="20"/>
      <c r="S3" s="20"/>
      <c r="T3" s="20"/>
      <c r="U3" s="20"/>
      <c r="V3" s="20"/>
      <c r="W3" s="20"/>
      <c r="X3" s="20"/>
      <c r="Z3" s="20" t="s">
        <v>33</v>
      </c>
      <c r="AA3" s="20"/>
      <c r="AB3" s="20"/>
      <c r="AC3" s="20"/>
      <c r="AD3" s="20"/>
      <c r="AE3" s="20"/>
      <c r="AF3" s="20"/>
      <c r="AG3" s="20"/>
      <c r="AH3" s="20"/>
      <c r="AI3" s="20"/>
    </row>
    <row r="4" spans="1:35" x14ac:dyDescent="0.35">
      <c r="A4" s="5">
        <v>43738</v>
      </c>
      <c r="B4" s="6">
        <v>55.9925</v>
      </c>
      <c r="C4" s="6">
        <v>139.03</v>
      </c>
      <c r="D4" s="6">
        <v>4.35175</v>
      </c>
      <c r="E4" s="6">
        <v>86.8</v>
      </c>
      <c r="F4" s="6">
        <v>178.08</v>
      </c>
      <c r="G4" s="6">
        <v>61.057000000000002</v>
      </c>
      <c r="H4" s="6">
        <v>208.02</v>
      </c>
      <c r="I4" s="6">
        <v>111.83</v>
      </c>
      <c r="J4" s="6">
        <v>27.606999999999999</v>
      </c>
      <c r="K4" s="6">
        <v>16.057984000000001</v>
      </c>
      <c r="L4" s="6"/>
      <c r="X4" s="3"/>
    </row>
    <row r="5" spans="1:35" x14ac:dyDescent="0.35">
      <c r="A5" s="5">
        <v>43769</v>
      </c>
      <c r="B5" s="6">
        <v>62.19</v>
      </c>
      <c r="C5" s="6">
        <v>143.37</v>
      </c>
      <c r="D5" s="6">
        <v>5.0255000000000001</v>
      </c>
      <c r="E5" s="6">
        <v>88.83</v>
      </c>
      <c r="F5" s="6">
        <v>191.65</v>
      </c>
      <c r="G5" s="6">
        <v>62.94</v>
      </c>
      <c r="H5" s="6">
        <v>212.58</v>
      </c>
      <c r="I5" s="6">
        <v>113.95</v>
      </c>
      <c r="J5" s="6">
        <v>29.285</v>
      </c>
      <c r="K5" s="6">
        <v>20.994645999999999</v>
      </c>
      <c r="L5" s="6"/>
      <c r="N5" s="3">
        <f>B5/B4-1</f>
        <v>0.11068446666964316</v>
      </c>
      <c r="O5" s="3">
        <f t="shared" ref="O5:W20" si="0">C5/C4-1</f>
        <v>3.1216284255196847E-2</v>
      </c>
      <c r="P5" s="3">
        <f t="shared" si="0"/>
        <v>0.15482277244786591</v>
      </c>
      <c r="Q5" s="3">
        <f t="shared" si="0"/>
        <v>2.3387096774193594E-2</v>
      </c>
      <c r="R5" s="3">
        <f t="shared" si="0"/>
        <v>7.6201707097933502E-2</v>
      </c>
      <c r="S5" s="3">
        <f t="shared" si="0"/>
        <v>3.0840034721653531E-2</v>
      </c>
      <c r="T5" s="3">
        <f t="shared" si="0"/>
        <v>2.1920969137583013E-2</v>
      </c>
      <c r="U5" s="3">
        <f t="shared" si="0"/>
        <v>1.8957345971563955E-2</v>
      </c>
      <c r="V5" s="3">
        <f t="shared" si="0"/>
        <v>6.0781685804325081E-2</v>
      </c>
      <c r="W5" s="3">
        <f t="shared" si="0"/>
        <v>0.30742725861477993</v>
      </c>
      <c r="X5" s="18">
        <v>1.5300000000000001E-2</v>
      </c>
      <c r="Z5" s="3">
        <f t="shared" ref="Z5:Z36" si="1">N5-$X5</f>
        <v>9.5384466669643148E-2</v>
      </c>
      <c r="AA5" s="3">
        <f t="shared" ref="AA5:AA36" si="2">O5-$X5</f>
        <v>1.5916284255196846E-2</v>
      </c>
      <c r="AB5" s="3">
        <f t="shared" ref="AB5:AB36" si="3">P5-$X5</f>
        <v>0.1395227724478659</v>
      </c>
      <c r="AC5" s="3">
        <f t="shared" ref="AC5:AC36" si="4">Q5-$X5</f>
        <v>8.0870967741935931E-3</v>
      </c>
      <c r="AD5" s="3">
        <f t="shared" ref="AD5:AD36" si="5">R5-$X5</f>
        <v>6.0901707097933501E-2</v>
      </c>
      <c r="AE5" s="3">
        <f t="shared" ref="AE5:AE36" si="6">S5-$X5</f>
        <v>1.554003472165353E-2</v>
      </c>
      <c r="AF5" s="3">
        <f t="shared" ref="AF5:AF36" si="7">T5-$X5</f>
        <v>6.6209691375830118E-3</v>
      </c>
      <c r="AG5" s="3">
        <f t="shared" ref="AG5:AG36" si="8">U5-$X5</f>
        <v>3.6573459715639536E-3</v>
      </c>
      <c r="AH5" s="3">
        <f t="shared" ref="AH5:AH36" si="9">V5-$X5</f>
        <v>4.548168580432508E-2</v>
      </c>
      <c r="AI5" s="3">
        <f t="shared" ref="AI5:AI36" si="10">W5-$X5</f>
        <v>0.29212725861477995</v>
      </c>
    </row>
    <row r="6" spans="1:35" x14ac:dyDescent="0.35">
      <c r="A6" s="5">
        <v>43799</v>
      </c>
      <c r="B6" s="6">
        <v>66.8125</v>
      </c>
      <c r="C6" s="6">
        <v>151.38</v>
      </c>
      <c r="D6" s="6">
        <v>5.4184999999999999</v>
      </c>
      <c r="E6" s="6">
        <v>90.04</v>
      </c>
      <c r="F6" s="6">
        <v>201.64</v>
      </c>
      <c r="G6" s="6">
        <v>65.204499999999996</v>
      </c>
      <c r="H6" s="6">
        <v>220.3</v>
      </c>
      <c r="I6" s="6">
        <v>117.35</v>
      </c>
      <c r="J6" s="6">
        <v>31.620999999999999</v>
      </c>
      <c r="K6" s="6">
        <v>21.995978000000001</v>
      </c>
      <c r="L6" s="6"/>
      <c r="N6" s="3">
        <f t="shared" ref="N6:N63" si="11">B6/B5-1</f>
        <v>7.4328670204212965E-2</v>
      </c>
      <c r="O6" s="3">
        <f t="shared" si="0"/>
        <v>5.58694287507846E-2</v>
      </c>
      <c r="P6" s="3">
        <f t="shared" si="0"/>
        <v>7.8201174012536123E-2</v>
      </c>
      <c r="Q6" s="3">
        <f t="shared" si="0"/>
        <v>1.3621524259822326E-2</v>
      </c>
      <c r="R6" s="3">
        <f t="shared" si="0"/>
        <v>5.2126271849725958E-2</v>
      </c>
      <c r="S6" s="3">
        <f t="shared" si="0"/>
        <v>3.5978709882427573E-2</v>
      </c>
      <c r="T6" s="3">
        <f t="shared" si="0"/>
        <v>3.6315739956722215E-2</v>
      </c>
      <c r="U6" s="3">
        <f t="shared" si="0"/>
        <v>2.9837648091268099E-2</v>
      </c>
      <c r="V6" s="3">
        <f t="shared" si="0"/>
        <v>7.9767799214614854E-2</v>
      </c>
      <c r="W6" s="3">
        <f t="shared" si="0"/>
        <v>4.7694636051496264E-2</v>
      </c>
      <c r="X6" s="18">
        <v>1.6E-2</v>
      </c>
      <c r="Z6" s="3">
        <f t="shared" si="1"/>
        <v>5.8328670204212965E-2</v>
      </c>
      <c r="AA6" s="3">
        <f t="shared" si="2"/>
        <v>3.98694287507846E-2</v>
      </c>
      <c r="AB6" s="3">
        <f t="shared" si="3"/>
        <v>6.2201174012536123E-2</v>
      </c>
      <c r="AC6" s="3">
        <f t="shared" si="4"/>
        <v>-2.378475740177674E-3</v>
      </c>
      <c r="AD6" s="3">
        <f t="shared" si="5"/>
        <v>3.6126271849725958E-2</v>
      </c>
      <c r="AE6" s="3">
        <f t="shared" si="6"/>
        <v>1.9978709882427573E-2</v>
      </c>
      <c r="AF6" s="3">
        <f t="shared" si="7"/>
        <v>2.0315739956722215E-2</v>
      </c>
      <c r="AG6" s="3">
        <f t="shared" si="8"/>
        <v>1.3837648091268098E-2</v>
      </c>
      <c r="AH6" s="3">
        <f t="shared" si="9"/>
        <v>6.3767799214614854E-2</v>
      </c>
      <c r="AI6" s="3">
        <f t="shared" si="10"/>
        <v>3.1694636051496264E-2</v>
      </c>
    </row>
    <row r="7" spans="1:35" x14ac:dyDescent="0.35">
      <c r="A7" s="5">
        <v>43830</v>
      </c>
      <c r="B7" s="6">
        <v>73.412499999999994</v>
      </c>
      <c r="C7" s="6">
        <v>157.69999999999999</v>
      </c>
      <c r="D7" s="6">
        <v>5.8825000000000003</v>
      </c>
      <c r="E7" s="6">
        <v>92.39</v>
      </c>
      <c r="F7" s="6">
        <v>205.25</v>
      </c>
      <c r="G7" s="6">
        <v>66.969499999999996</v>
      </c>
      <c r="H7" s="6">
        <v>226.5</v>
      </c>
      <c r="I7" s="6">
        <v>131.43</v>
      </c>
      <c r="J7" s="6">
        <v>31.602</v>
      </c>
      <c r="K7" s="6">
        <v>27.888639000000001</v>
      </c>
      <c r="L7" s="6"/>
      <c r="N7" s="3">
        <f t="shared" si="11"/>
        <v>9.8783910196445168E-2</v>
      </c>
      <c r="O7" s="3">
        <f t="shared" si="0"/>
        <v>4.1749240322367598E-2</v>
      </c>
      <c r="P7" s="3">
        <f t="shared" si="0"/>
        <v>8.5632555135185084E-2</v>
      </c>
      <c r="Q7" s="3">
        <f t="shared" si="0"/>
        <v>2.6099511328298464E-2</v>
      </c>
      <c r="R7" s="3">
        <f t="shared" si="0"/>
        <v>1.7903193810751894E-2</v>
      </c>
      <c r="S7" s="3">
        <f t="shared" si="0"/>
        <v>2.7068683909852842E-2</v>
      </c>
      <c r="T7" s="3">
        <f t="shared" si="0"/>
        <v>2.814344076259645E-2</v>
      </c>
      <c r="U7" s="3">
        <f t="shared" si="0"/>
        <v>0.1199829569663402</v>
      </c>
      <c r="V7" s="3">
        <f t="shared" si="0"/>
        <v>-6.0086651276047842E-4</v>
      </c>
      <c r="W7" s="3">
        <f t="shared" si="0"/>
        <v>0.26789720375243142</v>
      </c>
      <c r="X7" s="18">
        <v>1.5900000000000001E-2</v>
      </c>
      <c r="Z7" s="3">
        <f t="shared" si="1"/>
        <v>8.2883910196445171E-2</v>
      </c>
      <c r="AA7" s="3">
        <f t="shared" si="2"/>
        <v>2.5849240322367597E-2</v>
      </c>
      <c r="AB7" s="3">
        <f t="shared" si="3"/>
        <v>6.9732555135185087E-2</v>
      </c>
      <c r="AC7" s="3">
        <f t="shared" si="4"/>
        <v>1.0199511328298463E-2</v>
      </c>
      <c r="AD7" s="3">
        <f t="shared" si="5"/>
        <v>2.003193810751893E-3</v>
      </c>
      <c r="AE7" s="3">
        <f t="shared" si="6"/>
        <v>1.1168683909852841E-2</v>
      </c>
      <c r="AF7" s="3">
        <f t="shared" si="7"/>
        <v>1.2243440762596449E-2</v>
      </c>
      <c r="AG7" s="3">
        <f t="shared" si="8"/>
        <v>0.10408295696634021</v>
      </c>
      <c r="AH7" s="3">
        <f t="shared" si="9"/>
        <v>-1.6500866512760479E-2</v>
      </c>
      <c r="AI7" s="3">
        <f t="shared" si="10"/>
        <v>0.2519972037524314</v>
      </c>
    </row>
    <row r="8" spans="1:35" x14ac:dyDescent="0.35">
      <c r="A8" s="5">
        <v>43861</v>
      </c>
      <c r="B8" s="6">
        <v>77.377499999999998</v>
      </c>
      <c r="C8" s="6">
        <v>170.23</v>
      </c>
      <c r="D8" s="6">
        <v>5.9107500000000002</v>
      </c>
      <c r="E8" s="6">
        <v>100.44</v>
      </c>
      <c r="F8" s="6">
        <v>201.91</v>
      </c>
      <c r="G8" s="6">
        <v>71.638999999999996</v>
      </c>
      <c r="H8" s="6">
        <v>224.43</v>
      </c>
      <c r="I8" s="6">
        <v>139.63999999999999</v>
      </c>
      <c r="J8" s="6">
        <v>30.515999999999998</v>
      </c>
      <c r="K8" s="6">
        <v>43.371290000000002</v>
      </c>
      <c r="L8" s="6"/>
      <c r="N8" s="3">
        <f t="shared" si="11"/>
        <v>5.4009875702366816E-2</v>
      </c>
      <c r="O8" s="3">
        <f t="shared" si="0"/>
        <v>7.9454660748256245E-2</v>
      </c>
      <c r="P8" s="3">
        <f t="shared" si="0"/>
        <v>4.8023799405014778E-3</v>
      </c>
      <c r="Q8" s="3">
        <f t="shared" si="0"/>
        <v>8.7130641844355372E-2</v>
      </c>
      <c r="R8" s="3">
        <f t="shared" si="0"/>
        <v>-1.6272838002436063E-2</v>
      </c>
      <c r="S8" s="3">
        <f t="shared" si="0"/>
        <v>6.9725770686655864E-2</v>
      </c>
      <c r="T8" s="3">
        <f t="shared" si="0"/>
        <v>-9.139072847682117E-3</v>
      </c>
      <c r="U8" s="3">
        <f t="shared" si="0"/>
        <v>6.246671231834422E-2</v>
      </c>
      <c r="V8" s="3">
        <f t="shared" si="0"/>
        <v>-3.4364913613062487E-2</v>
      </c>
      <c r="W8" s="3">
        <f t="shared" si="0"/>
        <v>0.55515979105326729</v>
      </c>
      <c r="X8" s="18">
        <v>1.4499999999999999E-2</v>
      </c>
      <c r="Z8" s="3">
        <f t="shared" si="1"/>
        <v>3.9509875702366817E-2</v>
      </c>
      <c r="AA8" s="3">
        <f t="shared" si="2"/>
        <v>6.4954660748256246E-2</v>
      </c>
      <c r="AB8" s="3">
        <f t="shared" si="3"/>
        <v>-9.6976200594985212E-3</v>
      </c>
      <c r="AC8" s="3">
        <f t="shared" si="4"/>
        <v>7.2630641844355373E-2</v>
      </c>
      <c r="AD8" s="3">
        <f t="shared" si="5"/>
        <v>-3.0772838002436062E-2</v>
      </c>
      <c r="AE8" s="3">
        <f t="shared" si="6"/>
        <v>5.5225770686655865E-2</v>
      </c>
      <c r="AF8" s="3">
        <f t="shared" si="7"/>
        <v>-2.3639072847682116E-2</v>
      </c>
      <c r="AG8" s="3">
        <f t="shared" si="8"/>
        <v>4.7966712318344221E-2</v>
      </c>
      <c r="AH8" s="3">
        <f t="shared" si="9"/>
        <v>-4.8864913613062486E-2</v>
      </c>
      <c r="AI8" s="3">
        <f t="shared" si="10"/>
        <v>0.54065979105326734</v>
      </c>
    </row>
    <row r="9" spans="1:35" x14ac:dyDescent="0.35">
      <c r="A9" s="5">
        <v>43890</v>
      </c>
      <c r="B9" s="6">
        <v>68.34</v>
      </c>
      <c r="C9" s="6">
        <v>162.01</v>
      </c>
      <c r="D9" s="6">
        <v>6.7517500000000004</v>
      </c>
      <c r="E9" s="6">
        <v>94.19</v>
      </c>
      <c r="F9" s="6">
        <v>192.47</v>
      </c>
      <c r="G9" s="6">
        <v>66.962500000000006</v>
      </c>
      <c r="H9" s="6">
        <v>206.34</v>
      </c>
      <c r="I9" s="6">
        <v>126.13</v>
      </c>
      <c r="J9" s="6">
        <v>27.262</v>
      </c>
      <c r="K9" s="6">
        <v>44.532622000000003</v>
      </c>
      <c r="L9" s="6"/>
      <c r="N9" s="3">
        <f t="shared" si="11"/>
        <v>-0.11679751865852472</v>
      </c>
      <c r="O9" s="3">
        <f t="shared" si="0"/>
        <v>-4.8287610879398479E-2</v>
      </c>
      <c r="P9" s="3">
        <f t="shared" si="0"/>
        <v>0.14228312819862121</v>
      </c>
      <c r="Q9" s="3">
        <f t="shared" si="0"/>
        <v>-6.222620469932294E-2</v>
      </c>
      <c r="R9" s="3">
        <f t="shared" si="0"/>
        <v>-4.6753504036451843E-2</v>
      </c>
      <c r="S9" s="3">
        <f t="shared" si="0"/>
        <v>-6.5278688982258082E-2</v>
      </c>
      <c r="T9" s="3">
        <f t="shared" si="0"/>
        <v>-8.0604197299826263E-2</v>
      </c>
      <c r="U9" s="3">
        <f t="shared" si="0"/>
        <v>-9.674878258378683E-2</v>
      </c>
      <c r="V9" s="3">
        <f t="shared" si="0"/>
        <v>-0.10663258618429672</v>
      </c>
      <c r="W9" s="3">
        <f t="shared" si="0"/>
        <v>2.6776515063305695E-2</v>
      </c>
      <c r="X9" s="18">
        <v>9.7000000000000003E-3</v>
      </c>
      <c r="Z9" s="3">
        <f t="shared" si="1"/>
        <v>-0.12649751865852471</v>
      </c>
      <c r="AA9" s="3">
        <f t="shared" si="2"/>
        <v>-5.798761087939848E-2</v>
      </c>
      <c r="AB9" s="3">
        <f t="shared" si="3"/>
        <v>0.13258312819862123</v>
      </c>
      <c r="AC9" s="3">
        <f t="shared" si="4"/>
        <v>-7.192620469932294E-2</v>
      </c>
      <c r="AD9" s="3">
        <f t="shared" si="5"/>
        <v>-5.6453504036451843E-2</v>
      </c>
      <c r="AE9" s="3">
        <f t="shared" si="6"/>
        <v>-7.4978688982258082E-2</v>
      </c>
      <c r="AF9" s="3">
        <f t="shared" si="7"/>
        <v>-9.0304197299826264E-2</v>
      </c>
      <c r="AG9" s="3">
        <f t="shared" si="8"/>
        <v>-0.10644878258378683</v>
      </c>
      <c r="AH9" s="3">
        <f t="shared" si="9"/>
        <v>-0.11633258618429672</v>
      </c>
      <c r="AI9" s="3">
        <f t="shared" si="10"/>
        <v>1.7076515063305694E-2</v>
      </c>
    </row>
    <row r="10" spans="1:35" x14ac:dyDescent="0.35">
      <c r="A10" s="5">
        <v>43921</v>
      </c>
      <c r="B10" s="6">
        <v>63.572499999999998</v>
      </c>
      <c r="C10" s="6">
        <v>157.71</v>
      </c>
      <c r="D10" s="6">
        <v>6.59</v>
      </c>
      <c r="E10" s="6">
        <v>97.49</v>
      </c>
      <c r="F10" s="6">
        <v>166.8</v>
      </c>
      <c r="G10" s="6">
        <v>58.097499999999997</v>
      </c>
      <c r="H10" s="6">
        <v>182.83</v>
      </c>
      <c r="I10" s="6">
        <v>138.72</v>
      </c>
      <c r="J10" s="6">
        <v>23.71</v>
      </c>
      <c r="K10" s="6">
        <v>34.933298000000001</v>
      </c>
      <c r="L10" s="6"/>
      <c r="N10" s="3">
        <f t="shared" si="11"/>
        <v>-6.9761486684225993E-2</v>
      </c>
      <c r="O10" s="3">
        <f t="shared" si="0"/>
        <v>-2.6541571507931461E-2</v>
      </c>
      <c r="P10" s="3">
        <f t="shared" si="0"/>
        <v>-2.3956751953197353E-2</v>
      </c>
      <c r="Q10" s="3">
        <f t="shared" si="0"/>
        <v>3.5035566408323504E-2</v>
      </c>
      <c r="R10" s="3">
        <f t="shared" si="0"/>
        <v>-0.13337143450927413</v>
      </c>
      <c r="S10" s="3">
        <f t="shared" si="0"/>
        <v>-0.13238753033414241</v>
      </c>
      <c r="T10" s="3">
        <f t="shared" si="0"/>
        <v>-0.11393816031792181</v>
      </c>
      <c r="U10" s="3">
        <f t="shared" si="0"/>
        <v>9.9817648457940278E-2</v>
      </c>
      <c r="V10" s="3">
        <f t="shared" si="0"/>
        <v>-0.13029124789083701</v>
      </c>
      <c r="W10" s="3">
        <f t="shared" si="0"/>
        <v>-0.21555712574031693</v>
      </c>
      <c r="X10" s="18">
        <v>1.7000000000000001E-3</v>
      </c>
      <c r="Z10" s="3">
        <f t="shared" si="1"/>
        <v>-7.1461486684226E-2</v>
      </c>
      <c r="AA10" s="3">
        <f t="shared" si="2"/>
        <v>-2.8241571507931461E-2</v>
      </c>
      <c r="AB10" s="3">
        <f t="shared" si="3"/>
        <v>-2.5656751953197353E-2</v>
      </c>
      <c r="AC10" s="3">
        <f t="shared" si="4"/>
        <v>3.3335566408323504E-2</v>
      </c>
      <c r="AD10" s="3">
        <f t="shared" si="5"/>
        <v>-0.13507143450927414</v>
      </c>
      <c r="AE10" s="3">
        <f t="shared" si="6"/>
        <v>-0.13408753033414242</v>
      </c>
      <c r="AF10" s="3">
        <f t="shared" si="7"/>
        <v>-0.11563816031792182</v>
      </c>
      <c r="AG10" s="3">
        <f t="shared" si="8"/>
        <v>9.8117648457940271E-2</v>
      </c>
      <c r="AH10" s="3">
        <f t="shared" si="9"/>
        <v>-0.13199124789083702</v>
      </c>
      <c r="AI10" s="3">
        <f t="shared" si="10"/>
        <v>-0.21725712574031694</v>
      </c>
    </row>
    <row r="11" spans="1:35" x14ac:dyDescent="0.35">
      <c r="A11" s="5">
        <v>43951</v>
      </c>
      <c r="B11" s="6">
        <v>73.45</v>
      </c>
      <c r="C11" s="6">
        <v>179.21</v>
      </c>
      <c r="D11" s="6">
        <v>7.3070000000000004</v>
      </c>
      <c r="E11" s="6">
        <v>123.7</v>
      </c>
      <c r="F11" s="6">
        <v>204.71</v>
      </c>
      <c r="G11" s="6">
        <v>67.334999999999994</v>
      </c>
      <c r="H11" s="6">
        <v>187.36</v>
      </c>
      <c r="I11" s="6">
        <v>154.63999999999999</v>
      </c>
      <c r="J11" s="6">
        <v>27.161999999999999</v>
      </c>
      <c r="K11" s="6">
        <v>52.125281000000001</v>
      </c>
      <c r="L11" s="6"/>
      <c r="N11" s="3">
        <f t="shared" si="11"/>
        <v>0.15537378583507033</v>
      </c>
      <c r="O11" s="3">
        <f t="shared" si="0"/>
        <v>0.13632616828355837</v>
      </c>
      <c r="P11" s="3">
        <f t="shared" si="0"/>
        <v>0.10880121396054632</v>
      </c>
      <c r="Q11" s="3">
        <f t="shared" si="0"/>
        <v>0.26884808698328033</v>
      </c>
      <c r="R11" s="3">
        <f t="shared" si="0"/>
        <v>0.22727817745803347</v>
      </c>
      <c r="S11" s="3">
        <f t="shared" si="0"/>
        <v>0.15899995696888847</v>
      </c>
      <c r="T11" s="3">
        <f t="shared" si="0"/>
        <v>2.4777115353060264E-2</v>
      </c>
      <c r="U11" s="3">
        <f t="shared" si="0"/>
        <v>0.1147635524798154</v>
      </c>
      <c r="V11" s="3">
        <f t="shared" si="0"/>
        <v>0.14559257697174188</v>
      </c>
      <c r="W11" s="3">
        <f t="shared" si="0"/>
        <v>0.49213741571150815</v>
      </c>
      <c r="X11" s="18">
        <v>1.6000000000000001E-3</v>
      </c>
      <c r="Z11" s="3">
        <f t="shared" si="1"/>
        <v>0.15377378583507034</v>
      </c>
      <c r="AA11" s="3">
        <f t="shared" si="2"/>
        <v>0.13472616828355838</v>
      </c>
      <c r="AB11" s="3">
        <f t="shared" si="3"/>
        <v>0.10720121396054631</v>
      </c>
      <c r="AC11" s="3">
        <f t="shared" si="4"/>
        <v>0.26724808698328034</v>
      </c>
      <c r="AD11" s="3">
        <f t="shared" si="5"/>
        <v>0.22567817745803348</v>
      </c>
      <c r="AE11" s="3">
        <f t="shared" si="6"/>
        <v>0.15739995696888848</v>
      </c>
      <c r="AF11" s="3">
        <f t="shared" si="7"/>
        <v>2.3177115353060263E-2</v>
      </c>
      <c r="AG11" s="3">
        <f t="shared" si="8"/>
        <v>0.1131635524798154</v>
      </c>
      <c r="AH11" s="3">
        <f t="shared" si="9"/>
        <v>0.14399257697174189</v>
      </c>
      <c r="AI11" s="3">
        <f t="shared" si="10"/>
        <v>0.49053741571150816</v>
      </c>
    </row>
    <row r="12" spans="1:35" x14ac:dyDescent="0.35">
      <c r="A12" s="5">
        <v>43982</v>
      </c>
      <c r="B12" s="6">
        <v>79.484999999999999</v>
      </c>
      <c r="C12" s="6">
        <v>183.25</v>
      </c>
      <c r="D12" s="6">
        <v>8.8755000000000006</v>
      </c>
      <c r="E12" s="6">
        <v>122.12</v>
      </c>
      <c r="F12" s="6">
        <v>225.09</v>
      </c>
      <c r="G12" s="6">
        <v>71.676000000000002</v>
      </c>
      <c r="H12" s="6">
        <v>185.58</v>
      </c>
      <c r="I12" s="6">
        <v>152.94999999999999</v>
      </c>
      <c r="J12" s="6">
        <v>29.126999999999999</v>
      </c>
      <c r="K12" s="6">
        <v>55.666611000000003</v>
      </c>
      <c r="L12" s="6"/>
      <c r="N12" s="3">
        <f t="shared" si="11"/>
        <v>8.2164737916950337E-2</v>
      </c>
      <c r="O12" s="3">
        <f t="shared" si="0"/>
        <v>2.2543384855755688E-2</v>
      </c>
      <c r="P12" s="3">
        <f t="shared" si="0"/>
        <v>0.21465717804844675</v>
      </c>
      <c r="Q12" s="3">
        <f t="shared" si="0"/>
        <v>-1.2772837510105051E-2</v>
      </c>
      <c r="R12" s="3">
        <f t="shared" si="0"/>
        <v>9.9555468711836292E-2</v>
      </c>
      <c r="S12" s="3">
        <f t="shared" si="0"/>
        <v>6.4468701269770667E-2</v>
      </c>
      <c r="T12" s="3">
        <f t="shared" si="0"/>
        <v>-9.5004269854824797E-3</v>
      </c>
      <c r="U12" s="3">
        <f t="shared" si="0"/>
        <v>-1.0928608380755267E-2</v>
      </c>
      <c r="V12" s="3">
        <f t="shared" si="0"/>
        <v>7.2343715484868509E-2</v>
      </c>
      <c r="W12" s="3">
        <f t="shared" si="0"/>
        <v>6.7938818401765522E-2</v>
      </c>
      <c r="X12" s="18">
        <v>1.7000000000000001E-3</v>
      </c>
      <c r="Z12" s="3">
        <f t="shared" si="1"/>
        <v>8.046473791695033E-2</v>
      </c>
      <c r="AA12" s="3">
        <f t="shared" si="2"/>
        <v>2.0843384855755688E-2</v>
      </c>
      <c r="AB12" s="3">
        <f t="shared" si="3"/>
        <v>0.21295717804844674</v>
      </c>
      <c r="AC12" s="3">
        <f t="shared" si="4"/>
        <v>-1.4472837510105051E-2</v>
      </c>
      <c r="AD12" s="3">
        <f t="shared" si="5"/>
        <v>9.7855468711836285E-2</v>
      </c>
      <c r="AE12" s="3">
        <f t="shared" si="6"/>
        <v>6.276870126977066E-2</v>
      </c>
      <c r="AF12" s="3">
        <f t="shared" si="7"/>
        <v>-1.120042698548248E-2</v>
      </c>
      <c r="AG12" s="3">
        <f t="shared" si="8"/>
        <v>-1.2628608380755267E-2</v>
      </c>
      <c r="AH12" s="3">
        <f t="shared" si="9"/>
        <v>7.0643715484868502E-2</v>
      </c>
      <c r="AI12" s="3">
        <f t="shared" si="10"/>
        <v>6.6238818401765515E-2</v>
      </c>
    </row>
    <row r="13" spans="1:35" x14ac:dyDescent="0.35">
      <c r="A13" s="5">
        <v>44012</v>
      </c>
      <c r="B13" s="6">
        <v>91.2</v>
      </c>
      <c r="C13" s="6">
        <v>203.51</v>
      </c>
      <c r="D13" s="6">
        <v>9.4977499999999999</v>
      </c>
      <c r="E13" s="6">
        <v>137.94</v>
      </c>
      <c r="F13" s="6">
        <v>227.07</v>
      </c>
      <c r="G13" s="6">
        <v>70.902500000000003</v>
      </c>
      <c r="H13" s="6">
        <v>178.51</v>
      </c>
      <c r="I13" s="6">
        <v>164.18</v>
      </c>
      <c r="J13" s="6">
        <v>31.561</v>
      </c>
      <c r="K13" s="6">
        <v>71.987261000000004</v>
      </c>
      <c r="L13" s="6"/>
      <c r="N13" s="3">
        <f t="shared" si="11"/>
        <v>0.14738629930175517</v>
      </c>
      <c r="O13" s="3">
        <f t="shared" si="0"/>
        <v>0.11055934515688937</v>
      </c>
      <c r="P13" s="3">
        <f t="shared" si="0"/>
        <v>7.0108726268942601E-2</v>
      </c>
      <c r="Q13" s="3">
        <f t="shared" si="0"/>
        <v>0.12954471012119217</v>
      </c>
      <c r="R13" s="3">
        <f t="shared" si="0"/>
        <v>8.7964814074370512E-3</v>
      </c>
      <c r="S13" s="3">
        <f t="shared" si="0"/>
        <v>-1.0791617835816725E-2</v>
      </c>
      <c r="T13" s="3">
        <f t="shared" si="0"/>
        <v>-3.8096777670007631E-2</v>
      </c>
      <c r="U13" s="3">
        <f t="shared" si="0"/>
        <v>7.3422687152664423E-2</v>
      </c>
      <c r="V13" s="3">
        <f t="shared" si="0"/>
        <v>8.3565077076252381E-2</v>
      </c>
      <c r="W13" s="3">
        <f t="shared" si="0"/>
        <v>0.2931856225269398</v>
      </c>
      <c r="X13" s="18">
        <v>1.6000000000000001E-3</v>
      </c>
      <c r="Z13" s="3">
        <f t="shared" si="1"/>
        <v>0.14578629930175518</v>
      </c>
      <c r="AA13" s="3">
        <f t="shared" si="2"/>
        <v>0.10895934515688936</v>
      </c>
      <c r="AB13" s="3">
        <f t="shared" si="3"/>
        <v>6.8508726268942596E-2</v>
      </c>
      <c r="AC13" s="3">
        <f t="shared" si="4"/>
        <v>0.12794471012119218</v>
      </c>
      <c r="AD13" s="3">
        <f t="shared" si="5"/>
        <v>7.1964814074370513E-3</v>
      </c>
      <c r="AE13" s="3">
        <f t="shared" si="6"/>
        <v>-1.2391617835816725E-2</v>
      </c>
      <c r="AF13" s="3">
        <f t="shared" si="7"/>
        <v>-3.9696777670007628E-2</v>
      </c>
      <c r="AG13" s="3">
        <f t="shared" si="8"/>
        <v>7.1822687152664419E-2</v>
      </c>
      <c r="AH13" s="3">
        <f t="shared" si="9"/>
        <v>8.1965077076252377E-2</v>
      </c>
      <c r="AI13" s="3">
        <f t="shared" si="10"/>
        <v>0.29158562252693981</v>
      </c>
    </row>
    <row r="14" spans="1:35" x14ac:dyDescent="0.35">
      <c r="A14" s="5">
        <v>44043</v>
      </c>
      <c r="B14" s="6">
        <v>106.26</v>
      </c>
      <c r="C14" s="6">
        <v>205.01</v>
      </c>
      <c r="D14" s="6">
        <v>10.614750000000001</v>
      </c>
      <c r="E14" s="6">
        <v>158.22999999999999</v>
      </c>
      <c r="F14" s="6">
        <v>253.67</v>
      </c>
      <c r="G14" s="6">
        <v>74.397499999999994</v>
      </c>
      <c r="H14" s="6">
        <v>195.78</v>
      </c>
      <c r="I14" s="6">
        <v>150.29</v>
      </c>
      <c r="J14" s="6">
        <v>31.675000000000001</v>
      </c>
      <c r="K14" s="6">
        <v>95.383904999999999</v>
      </c>
      <c r="L14" s="6"/>
      <c r="N14" s="3">
        <f t="shared" si="11"/>
        <v>0.16513157894736841</v>
      </c>
      <c r="O14" s="3">
        <f t="shared" si="0"/>
        <v>7.3706451771411441E-3</v>
      </c>
      <c r="P14" s="3">
        <f t="shared" si="0"/>
        <v>0.11760680161090797</v>
      </c>
      <c r="Q14" s="3">
        <f t="shared" si="0"/>
        <v>0.14709293895896769</v>
      </c>
      <c r="R14" s="3">
        <f t="shared" si="0"/>
        <v>0.11714449288765572</v>
      </c>
      <c r="S14" s="3">
        <f t="shared" si="0"/>
        <v>4.9293043263636482E-2</v>
      </c>
      <c r="T14" s="3">
        <f t="shared" si="0"/>
        <v>9.6745280376449472E-2</v>
      </c>
      <c r="U14" s="3">
        <f t="shared" si="0"/>
        <v>-8.4602265805822974E-2</v>
      </c>
      <c r="V14" s="3">
        <f t="shared" si="0"/>
        <v>3.6120528500365179E-3</v>
      </c>
      <c r="W14" s="3">
        <f t="shared" si="0"/>
        <v>0.32501089324679255</v>
      </c>
      <c r="X14" s="18">
        <v>1.1000000000000001E-3</v>
      </c>
      <c r="Z14" s="3">
        <f t="shared" si="1"/>
        <v>0.16403157894736842</v>
      </c>
      <c r="AA14" s="3">
        <f t="shared" si="2"/>
        <v>6.2706451771411438E-3</v>
      </c>
      <c r="AB14" s="3">
        <f t="shared" si="3"/>
        <v>0.11650680161090797</v>
      </c>
      <c r="AC14" s="3">
        <f t="shared" si="4"/>
        <v>0.1459929389589677</v>
      </c>
      <c r="AD14" s="3">
        <f t="shared" si="5"/>
        <v>0.11604449288765571</v>
      </c>
      <c r="AE14" s="3">
        <f t="shared" si="6"/>
        <v>4.8193043263636486E-2</v>
      </c>
      <c r="AF14" s="3">
        <f t="shared" si="7"/>
        <v>9.5645280376449468E-2</v>
      </c>
      <c r="AG14" s="3">
        <f t="shared" si="8"/>
        <v>-8.5702265805822977E-2</v>
      </c>
      <c r="AH14" s="3">
        <f t="shared" si="9"/>
        <v>2.5120528500365176E-3</v>
      </c>
      <c r="AI14" s="3">
        <f t="shared" si="10"/>
        <v>0.32391089324679256</v>
      </c>
    </row>
    <row r="15" spans="1:35" x14ac:dyDescent="0.35">
      <c r="A15" s="5">
        <v>44074</v>
      </c>
      <c r="B15" s="6">
        <v>129.04</v>
      </c>
      <c r="C15" s="6">
        <v>225.53</v>
      </c>
      <c r="D15" s="6">
        <v>13.374499999999999</v>
      </c>
      <c r="E15" s="6">
        <v>172.55</v>
      </c>
      <c r="F15" s="6">
        <v>293.2</v>
      </c>
      <c r="G15" s="6">
        <v>81.476500000000001</v>
      </c>
      <c r="H15" s="6">
        <v>218.04</v>
      </c>
      <c r="I15" s="6">
        <v>148.38999999999999</v>
      </c>
      <c r="J15" s="6">
        <v>34.715000000000003</v>
      </c>
      <c r="K15" s="6">
        <v>166.10650100000001</v>
      </c>
      <c r="L15" s="6"/>
      <c r="N15" s="3">
        <f t="shared" si="11"/>
        <v>0.21437982307547521</v>
      </c>
      <c r="O15" s="3">
        <f t="shared" si="0"/>
        <v>0.1000926784059315</v>
      </c>
      <c r="P15" s="3">
        <f t="shared" si="0"/>
        <v>0.25999199227490033</v>
      </c>
      <c r="Q15" s="3">
        <f t="shared" si="0"/>
        <v>9.0501169184099339E-2</v>
      </c>
      <c r="R15" s="3">
        <f t="shared" si="0"/>
        <v>0.15583238065202831</v>
      </c>
      <c r="S15" s="3">
        <f t="shared" si="0"/>
        <v>9.5151046742162126E-2</v>
      </c>
      <c r="T15" s="3">
        <f t="shared" si="0"/>
        <v>0.11369904995403002</v>
      </c>
      <c r="U15" s="3">
        <f t="shared" si="0"/>
        <v>-1.2642225031605614E-2</v>
      </c>
      <c r="V15" s="3">
        <f t="shared" si="0"/>
        <v>9.5974743488555836E-2</v>
      </c>
      <c r="W15" s="3">
        <f t="shared" si="0"/>
        <v>0.74145209299199921</v>
      </c>
      <c r="X15" s="18">
        <v>1.1999999999999999E-3</v>
      </c>
      <c r="Z15" s="3">
        <f t="shared" si="1"/>
        <v>0.2131798230754752</v>
      </c>
      <c r="AA15" s="3">
        <f t="shared" si="2"/>
        <v>9.8892678405931495E-2</v>
      </c>
      <c r="AB15" s="3">
        <f t="shared" si="3"/>
        <v>0.25879199227490035</v>
      </c>
      <c r="AC15" s="3">
        <f t="shared" si="4"/>
        <v>8.9301169184099333E-2</v>
      </c>
      <c r="AD15" s="3">
        <f t="shared" si="5"/>
        <v>0.15463238065202831</v>
      </c>
      <c r="AE15" s="3">
        <f t="shared" si="6"/>
        <v>9.395104674216212E-2</v>
      </c>
      <c r="AF15" s="3">
        <f t="shared" si="7"/>
        <v>0.11249904995403001</v>
      </c>
      <c r="AG15" s="3">
        <f t="shared" si="8"/>
        <v>-1.3842225031605614E-2</v>
      </c>
      <c r="AH15" s="3">
        <f t="shared" si="9"/>
        <v>9.4774743488555829E-2</v>
      </c>
      <c r="AI15" s="3">
        <f t="shared" si="10"/>
        <v>0.74025209299199923</v>
      </c>
    </row>
    <row r="16" spans="1:35" x14ac:dyDescent="0.35">
      <c r="A16" s="5">
        <v>44104</v>
      </c>
      <c r="B16" s="6">
        <v>115.81</v>
      </c>
      <c r="C16" s="6">
        <v>210.33</v>
      </c>
      <c r="D16" s="6">
        <v>13.5305</v>
      </c>
      <c r="E16" s="6">
        <v>157.44</v>
      </c>
      <c r="F16" s="6">
        <v>261.89999999999998</v>
      </c>
      <c r="G16" s="6">
        <v>73.28</v>
      </c>
      <c r="H16" s="6">
        <v>212.94</v>
      </c>
      <c r="I16" s="6">
        <v>148.02000000000001</v>
      </c>
      <c r="J16" s="6">
        <v>36.432000000000002</v>
      </c>
      <c r="K16" s="6">
        <v>143.00318999999999</v>
      </c>
      <c r="L16" s="6"/>
      <c r="N16" s="3">
        <f t="shared" si="11"/>
        <v>-0.1025263484190948</v>
      </c>
      <c r="O16" s="3">
        <f t="shared" si="0"/>
        <v>-6.7396798652063938E-2</v>
      </c>
      <c r="P16" s="3">
        <f t="shared" si="0"/>
        <v>1.1663987438782719E-2</v>
      </c>
      <c r="Q16" s="3">
        <f t="shared" si="0"/>
        <v>-8.7568820631701016E-2</v>
      </c>
      <c r="R16" s="3">
        <f t="shared" si="0"/>
        <v>-0.10675306957708053</v>
      </c>
      <c r="S16" s="3">
        <f t="shared" si="0"/>
        <v>-0.10059955938215315</v>
      </c>
      <c r="T16" s="3">
        <f t="shared" si="0"/>
        <v>-2.3390203632360995E-2</v>
      </c>
      <c r="U16" s="3">
        <f t="shared" si="0"/>
        <v>-2.4934294763796494E-3</v>
      </c>
      <c r="V16" s="3">
        <f t="shared" si="0"/>
        <v>4.9459887656632562E-2</v>
      </c>
      <c r="W16" s="3">
        <f t="shared" si="0"/>
        <v>-0.13908733770751103</v>
      </c>
      <c r="X16" s="18">
        <v>1.1999999999999999E-3</v>
      </c>
      <c r="Z16" s="3">
        <f t="shared" si="1"/>
        <v>-0.10372634841909481</v>
      </c>
      <c r="AA16" s="3">
        <f t="shared" si="2"/>
        <v>-6.8596798652063945E-2</v>
      </c>
      <c r="AB16" s="3">
        <f t="shared" si="3"/>
        <v>1.0463987438782719E-2</v>
      </c>
      <c r="AC16" s="3">
        <f t="shared" si="4"/>
        <v>-8.8768820631701023E-2</v>
      </c>
      <c r="AD16" s="3">
        <f t="shared" si="5"/>
        <v>-0.10795306957708053</v>
      </c>
      <c r="AE16" s="3">
        <f t="shared" si="6"/>
        <v>-0.10179955938215315</v>
      </c>
      <c r="AF16" s="3">
        <f t="shared" si="7"/>
        <v>-2.4590203632360995E-2</v>
      </c>
      <c r="AG16" s="3">
        <f t="shared" si="8"/>
        <v>-3.6934294763796491E-3</v>
      </c>
      <c r="AH16" s="3">
        <f t="shared" si="9"/>
        <v>4.8259887656632562E-2</v>
      </c>
      <c r="AI16" s="3">
        <f t="shared" si="10"/>
        <v>-0.14028733770751103</v>
      </c>
    </row>
    <row r="17" spans="1:35" x14ac:dyDescent="0.35">
      <c r="A17" s="5">
        <v>44135</v>
      </c>
      <c r="B17" s="6">
        <v>108.86</v>
      </c>
      <c r="C17" s="6">
        <v>202.47</v>
      </c>
      <c r="D17" s="6">
        <v>12.534000000000001</v>
      </c>
      <c r="E17" s="6">
        <v>151.81</v>
      </c>
      <c r="F17" s="6">
        <v>263.11</v>
      </c>
      <c r="G17" s="6">
        <v>80.805499999999995</v>
      </c>
      <c r="H17" s="6">
        <v>201.9</v>
      </c>
      <c r="I17" s="6">
        <v>130.46</v>
      </c>
      <c r="J17" s="6">
        <v>34.963000000000001</v>
      </c>
      <c r="K17" s="6">
        <v>129.34653700000001</v>
      </c>
      <c r="L17" s="6"/>
      <c r="N17" s="3">
        <f t="shared" si="11"/>
        <v>-6.0012088766082439E-2</v>
      </c>
      <c r="O17" s="3">
        <f t="shared" si="0"/>
        <v>-3.7369847382684451E-2</v>
      </c>
      <c r="P17" s="3">
        <f t="shared" si="0"/>
        <v>-7.3648423931118479E-2</v>
      </c>
      <c r="Q17" s="3">
        <f t="shared" si="0"/>
        <v>-3.5759654471544722E-2</v>
      </c>
      <c r="R17" s="3">
        <f t="shared" si="0"/>
        <v>4.6200840015273581E-3</v>
      </c>
      <c r="S17" s="3">
        <f t="shared" si="0"/>
        <v>0.10269514192139728</v>
      </c>
      <c r="T17" s="3">
        <f t="shared" si="0"/>
        <v>-5.1845590307128764E-2</v>
      </c>
      <c r="U17" s="3">
        <f t="shared" si="0"/>
        <v>-0.11863261721389007</v>
      </c>
      <c r="V17" s="3">
        <f t="shared" si="0"/>
        <v>-4.0321695212999553E-2</v>
      </c>
      <c r="W17" s="3">
        <f t="shared" si="0"/>
        <v>-9.5498939569110153E-2</v>
      </c>
      <c r="X17" s="18">
        <v>1.2999999999999999E-3</v>
      </c>
      <c r="Z17" s="3">
        <f t="shared" si="1"/>
        <v>-6.1312088766082441E-2</v>
      </c>
      <c r="AA17" s="3">
        <f t="shared" si="2"/>
        <v>-3.8669847382684454E-2</v>
      </c>
      <c r="AB17" s="3">
        <f t="shared" si="3"/>
        <v>-7.4948423931118474E-2</v>
      </c>
      <c r="AC17" s="3">
        <f t="shared" si="4"/>
        <v>-3.7059654471544724E-2</v>
      </c>
      <c r="AD17" s="3">
        <f t="shared" si="5"/>
        <v>3.3200840015273582E-3</v>
      </c>
      <c r="AE17" s="3">
        <f t="shared" si="6"/>
        <v>0.10139514192139729</v>
      </c>
      <c r="AF17" s="3">
        <f t="shared" si="7"/>
        <v>-5.3145590307128766E-2</v>
      </c>
      <c r="AG17" s="3">
        <f t="shared" si="8"/>
        <v>-0.11993261721389006</v>
      </c>
      <c r="AH17" s="3">
        <f t="shared" si="9"/>
        <v>-4.1621695212999556E-2</v>
      </c>
      <c r="AI17" s="3">
        <f t="shared" si="10"/>
        <v>-9.6798939569110148E-2</v>
      </c>
    </row>
    <row r="18" spans="1:35" x14ac:dyDescent="0.35">
      <c r="A18" s="5">
        <v>44165</v>
      </c>
      <c r="B18" s="6">
        <v>119.05</v>
      </c>
      <c r="C18" s="6">
        <v>214.07</v>
      </c>
      <c r="D18" s="6">
        <v>13.4015</v>
      </c>
      <c r="E18" s="6">
        <v>158.4</v>
      </c>
      <c r="F18" s="6">
        <v>276.97000000000003</v>
      </c>
      <c r="G18" s="6">
        <v>87.72</v>
      </c>
      <c r="H18" s="6">
        <v>228.91</v>
      </c>
      <c r="I18" s="6">
        <v>145.65</v>
      </c>
      <c r="J18" s="6">
        <v>40.158000000000001</v>
      </c>
      <c r="K18" s="6">
        <v>189.19981100000001</v>
      </c>
      <c r="L18" s="6"/>
      <c r="N18" s="3">
        <f t="shared" si="11"/>
        <v>9.3606467021862816E-2</v>
      </c>
      <c r="O18" s="3">
        <f t="shared" si="0"/>
        <v>5.7292438385933675E-2</v>
      </c>
      <c r="P18" s="3">
        <f t="shared" si="0"/>
        <v>6.9211744056167257E-2</v>
      </c>
      <c r="Q18" s="3">
        <f t="shared" si="0"/>
        <v>4.3409525064225019E-2</v>
      </c>
      <c r="R18" s="3">
        <f t="shared" si="0"/>
        <v>5.2677587320892449E-2</v>
      </c>
      <c r="S18" s="3">
        <f t="shared" si="0"/>
        <v>8.5569670381347773E-2</v>
      </c>
      <c r="T18" s="3">
        <f t="shared" si="0"/>
        <v>0.13377909856364534</v>
      </c>
      <c r="U18" s="3">
        <f t="shared" si="0"/>
        <v>0.11643415606316099</v>
      </c>
      <c r="V18" s="3">
        <f t="shared" si="0"/>
        <v>0.14858564768469518</v>
      </c>
      <c r="W18" s="3">
        <f t="shared" si="0"/>
        <v>0.46273580559794958</v>
      </c>
      <c r="X18" s="18">
        <v>1.1000000000000001E-3</v>
      </c>
      <c r="Z18" s="3">
        <f t="shared" si="1"/>
        <v>9.2506467021862812E-2</v>
      </c>
      <c r="AA18" s="3">
        <f t="shared" si="2"/>
        <v>5.6192438385933678E-2</v>
      </c>
      <c r="AB18" s="3">
        <f t="shared" si="3"/>
        <v>6.8111744056167253E-2</v>
      </c>
      <c r="AC18" s="3">
        <f t="shared" si="4"/>
        <v>4.2309525064225022E-2</v>
      </c>
      <c r="AD18" s="3">
        <f t="shared" si="5"/>
        <v>5.1577587320892453E-2</v>
      </c>
      <c r="AE18" s="3">
        <f t="shared" si="6"/>
        <v>8.446967038134777E-2</v>
      </c>
      <c r="AF18" s="3">
        <f t="shared" si="7"/>
        <v>0.13267909856364535</v>
      </c>
      <c r="AG18" s="3">
        <f t="shared" si="8"/>
        <v>0.11533415606316098</v>
      </c>
      <c r="AH18" s="3">
        <f t="shared" si="9"/>
        <v>0.14748564768469519</v>
      </c>
      <c r="AI18" s="3">
        <f t="shared" si="10"/>
        <v>0.46163580559794959</v>
      </c>
    </row>
    <row r="19" spans="1:35" x14ac:dyDescent="0.35">
      <c r="A19" s="5">
        <v>44196</v>
      </c>
      <c r="B19" s="6">
        <v>132.69</v>
      </c>
      <c r="C19" s="6">
        <v>222.42</v>
      </c>
      <c r="D19" s="6">
        <v>13.055</v>
      </c>
      <c r="E19" s="6">
        <v>162.85</v>
      </c>
      <c r="F19" s="6">
        <v>273.16000000000003</v>
      </c>
      <c r="G19" s="6">
        <v>87.632000000000005</v>
      </c>
      <c r="H19" s="6">
        <v>231.87</v>
      </c>
      <c r="I19" s="6">
        <v>168.84</v>
      </c>
      <c r="J19" s="6">
        <v>43.784999999999997</v>
      </c>
      <c r="K19" s="6">
        <v>235.22309799999999</v>
      </c>
      <c r="L19" s="6"/>
      <c r="N19" s="3">
        <f t="shared" si="11"/>
        <v>0.1145737085258296</v>
      </c>
      <c r="O19" s="3">
        <f t="shared" si="0"/>
        <v>3.9005932638856322E-2</v>
      </c>
      <c r="P19" s="3">
        <f t="shared" si="0"/>
        <v>-2.5855314703578047E-2</v>
      </c>
      <c r="Q19" s="3">
        <f t="shared" si="0"/>
        <v>2.8093434343434254E-2</v>
      </c>
      <c r="R19" s="3">
        <f t="shared" si="0"/>
        <v>-1.3756002455139527E-2</v>
      </c>
      <c r="S19" s="3">
        <f t="shared" si="0"/>
        <v>-1.0031919744640794E-3</v>
      </c>
      <c r="T19" s="3">
        <f t="shared" si="0"/>
        <v>1.2930846184089795E-2</v>
      </c>
      <c r="U19" s="3">
        <f t="shared" si="0"/>
        <v>0.15921730175077231</v>
      </c>
      <c r="V19" s="3">
        <f t="shared" si="0"/>
        <v>9.0318242940385263E-2</v>
      </c>
      <c r="W19" s="3">
        <f t="shared" si="0"/>
        <v>0.24325228844969615</v>
      </c>
      <c r="X19" s="18">
        <v>1E-3</v>
      </c>
      <c r="Z19" s="3">
        <f t="shared" si="1"/>
        <v>0.1135737085258296</v>
      </c>
      <c r="AA19" s="3">
        <f t="shared" si="2"/>
        <v>3.8005932638856321E-2</v>
      </c>
      <c r="AB19" s="3">
        <f t="shared" si="3"/>
        <v>-2.6855314703578048E-2</v>
      </c>
      <c r="AC19" s="3">
        <f t="shared" si="4"/>
        <v>2.7093434343434253E-2</v>
      </c>
      <c r="AD19" s="3">
        <f t="shared" si="5"/>
        <v>-1.4756002455139527E-2</v>
      </c>
      <c r="AE19" s="3">
        <f t="shared" si="6"/>
        <v>-2.0031919744640794E-3</v>
      </c>
      <c r="AF19" s="3">
        <f t="shared" si="7"/>
        <v>1.1930846184089794E-2</v>
      </c>
      <c r="AG19" s="3">
        <f t="shared" si="8"/>
        <v>0.15821730175077231</v>
      </c>
      <c r="AH19" s="3">
        <f t="shared" si="9"/>
        <v>8.9318242940385262E-2</v>
      </c>
      <c r="AI19" s="3">
        <f t="shared" si="10"/>
        <v>0.24225228844969615</v>
      </c>
    </row>
    <row r="20" spans="1:35" x14ac:dyDescent="0.35">
      <c r="A20" s="5">
        <v>44227</v>
      </c>
      <c r="B20" s="6">
        <v>131.96</v>
      </c>
      <c r="C20" s="6">
        <v>231.96</v>
      </c>
      <c r="D20" s="6">
        <v>12.989750000000001</v>
      </c>
      <c r="E20" s="6">
        <v>160.31</v>
      </c>
      <c r="F20" s="6">
        <v>258.33</v>
      </c>
      <c r="G20" s="6">
        <v>91.367999999999995</v>
      </c>
      <c r="H20" s="6">
        <v>227.87</v>
      </c>
      <c r="I20" s="6">
        <v>207.97</v>
      </c>
      <c r="J20" s="6">
        <v>45.05</v>
      </c>
      <c r="K20" s="6">
        <v>264.50973499999998</v>
      </c>
      <c r="L20" s="6"/>
      <c r="N20" s="3">
        <f t="shared" si="11"/>
        <v>-5.5015449544049133E-3</v>
      </c>
      <c r="O20" s="3">
        <f t="shared" si="0"/>
        <v>4.289182627461563E-2</v>
      </c>
      <c r="P20" s="3">
        <f t="shared" si="0"/>
        <v>-4.9980850248946274E-3</v>
      </c>
      <c r="Q20" s="3">
        <f t="shared" si="0"/>
        <v>-1.5597175314706724E-2</v>
      </c>
      <c r="R20" s="3">
        <f t="shared" si="0"/>
        <v>-5.429052569922399E-2</v>
      </c>
      <c r="S20" s="3">
        <f t="shared" si="0"/>
        <v>4.2632828190615202E-2</v>
      </c>
      <c r="T20" s="3">
        <f t="shared" si="0"/>
        <v>-1.7251045844654311E-2</v>
      </c>
      <c r="U20" s="3">
        <f t="shared" si="0"/>
        <v>0.23175787728026531</v>
      </c>
      <c r="V20" s="3">
        <f t="shared" si="0"/>
        <v>2.8891172776064789E-2</v>
      </c>
      <c r="W20" s="3">
        <f t="shared" si="0"/>
        <v>0.12450578726754125</v>
      </c>
      <c r="X20" s="18">
        <v>1E-3</v>
      </c>
      <c r="Z20" s="3">
        <f t="shared" si="1"/>
        <v>-6.5015449544049133E-3</v>
      </c>
      <c r="AA20" s="3">
        <f t="shared" si="2"/>
        <v>4.1891826274615629E-2</v>
      </c>
      <c r="AB20" s="3">
        <f t="shared" si="3"/>
        <v>-5.9980850248946274E-3</v>
      </c>
      <c r="AC20" s="3">
        <f t="shared" si="4"/>
        <v>-1.6597175314706725E-2</v>
      </c>
      <c r="AD20" s="3">
        <f t="shared" si="5"/>
        <v>-5.5290525699223991E-2</v>
      </c>
      <c r="AE20" s="3">
        <f t="shared" si="6"/>
        <v>4.1632828190615201E-2</v>
      </c>
      <c r="AF20" s="3">
        <f t="shared" si="7"/>
        <v>-1.8251045844654312E-2</v>
      </c>
      <c r="AG20" s="3">
        <f t="shared" si="8"/>
        <v>0.23075787728026531</v>
      </c>
      <c r="AH20" s="3">
        <f t="shared" si="9"/>
        <v>2.7891172776064788E-2</v>
      </c>
      <c r="AI20" s="3">
        <f t="shared" si="10"/>
        <v>0.12350578726754124</v>
      </c>
    </row>
    <row r="21" spans="1:35" x14ac:dyDescent="0.35">
      <c r="A21" s="5">
        <v>44255</v>
      </c>
      <c r="B21" s="6">
        <v>121.26</v>
      </c>
      <c r="C21" s="6">
        <v>232.38</v>
      </c>
      <c r="D21" s="6">
        <v>13.714499999999999</v>
      </c>
      <c r="E21" s="6">
        <v>154.65</v>
      </c>
      <c r="F21" s="6">
        <v>257.62</v>
      </c>
      <c r="G21" s="6">
        <v>101.0955</v>
      </c>
      <c r="H21" s="6">
        <v>240.51</v>
      </c>
      <c r="I21" s="6">
        <v>204.89</v>
      </c>
      <c r="J21" s="6">
        <v>46.987000000000002</v>
      </c>
      <c r="K21" s="6">
        <v>225.16644199999999</v>
      </c>
      <c r="L21" s="6"/>
      <c r="N21" s="3">
        <f t="shared" si="11"/>
        <v>-8.1085177326462587E-2</v>
      </c>
      <c r="O21" s="3">
        <f t="shared" ref="O21:O63" si="12">C21/C20-1</f>
        <v>1.8106570098292973E-3</v>
      </c>
      <c r="P21" s="3">
        <f t="shared" ref="P21:P63" si="13">D21/D20-1</f>
        <v>5.5793991416308808E-2</v>
      </c>
      <c r="Q21" s="3">
        <f t="shared" ref="Q21:Q63" si="14">E21/E20-1</f>
        <v>-3.5306593475141868E-2</v>
      </c>
      <c r="R21" s="3">
        <f t="shared" ref="R21:R63" si="15">F21/F20-1</f>
        <v>-2.7484225602910639E-3</v>
      </c>
      <c r="S21" s="3">
        <f t="shared" ref="S21:S63" si="16">G21/G20-1</f>
        <v>0.10646506435513525</v>
      </c>
      <c r="T21" s="3">
        <f t="shared" ref="T21:T63" si="17">H21/H20-1</f>
        <v>5.5470224250669276E-2</v>
      </c>
      <c r="U21" s="3">
        <f t="shared" ref="U21:U63" si="18">I21/I20-1</f>
        <v>-1.4809828340626163E-2</v>
      </c>
      <c r="V21" s="3">
        <f t="shared" ref="V21:V63" si="19">J21/J20-1</f>
        <v>4.299667036625987E-2</v>
      </c>
      <c r="W21" s="3">
        <f t="shared" ref="W21:W63" si="20">K21/K20-1</f>
        <v>-0.14874043482747423</v>
      </c>
      <c r="X21" s="18">
        <v>8.0000000000000004E-4</v>
      </c>
      <c r="Z21" s="3">
        <f t="shared" si="1"/>
        <v>-8.1885177326462583E-2</v>
      </c>
      <c r="AA21" s="3">
        <f t="shared" si="2"/>
        <v>1.0106570098292974E-3</v>
      </c>
      <c r="AB21" s="3">
        <f t="shared" si="3"/>
        <v>5.4993991416308806E-2</v>
      </c>
      <c r="AC21" s="3">
        <f t="shared" si="4"/>
        <v>-3.610659347514187E-2</v>
      </c>
      <c r="AD21" s="3">
        <f t="shared" si="5"/>
        <v>-3.5484225602910638E-3</v>
      </c>
      <c r="AE21" s="3">
        <f t="shared" si="6"/>
        <v>0.10566506435513526</v>
      </c>
      <c r="AF21" s="3">
        <f t="shared" si="7"/>
        <v>5.4670224250669273E-2</v>
      </c>
      <c r="AG21" s="3">
        <f t="shared" si="8"/>
        <v>-1.5609828340626164E-2</v>
      </c>
      <c r="AH21" s="3">
        <f t="shared" si="9"/>
        <v>4.2196670366259868E-2</v>
      </c>
      <c r="AI21" s="3">
        <f t="shared" si="10"/>
        <v>-0.14954043482747423</v>
      </c>
    </row>
    <row r="22" spans="1:35" x14ac:dyDescent="0.35">
      <c r="A22" s="5">
        <v>44286</v>
      </c>
      <c r="B22" s="6">
        <v>122.15</v>
      </c>
      <c r="C22" s="6">
        <v>235.77</v>
      </c>
      <c r="D22" s="6">
        <v>13.34825</v>
      </c>
      <c r="E22" s="6">
        <v>154.69999999999999</v>
      </c>
      <c r="F22" s="6">
        <v>294.52999999999997</v>
      </c>
      <c r="G22" s="6">
        <v>103.126</v>
      </c>
      <c r="H22" s="6">
        <v>255.47</v>
      </c>
      <c r="I22" s="6">
        <v>186.82</v>
      </c>
      <c r="J22" s="6">
        <v>46.366</v>
      </c>
      <c r="K22" s="6">
        <v>222.643111</v>
      </c>
      <c r="L22" s="6"/>
      <c r="N22" s="3">
        <f t="shared" si="11"/>
        <v>7.339600857661166E-3</v>
      </c>
      <c r="O22" s="3">
        <f t="shared" si="12"/>
        <v>1.4588174541698917E-2</v>
      </c>
      <c r="P22" s="3">
        <f t="shared" si="13"/>
        <v>-2.6705311896168205E-2</v>
      </c>
      <c r="Q22" s="3">
        <f t="shared" si="14"/>
        <v>3.233107015840897E-4</v>
      </c>
      <c r="R22" s="3">
        <f t="shared" si="15"/>
        <v>0.14327303780762346</v>
      </c>
      <c r="S22" s="3">
        <f t="shared" si="16"/>
        <v>2.008496916282132E-2</v>
      </c>
      <c r="T22" s="3">
        <f t="shared" si="17"/>
        <v>6.2201155877094516E-2</v>
      </c>
      <c r="U22" s="3">
        <f t="shared" si="18"/>
        <v>-8.8193664893357337E-2</v>
      </c>
      <c r="V22" s="3">
        <f t="shared" si="19"/>
        <v>-1.3216421563411185E-2</v>
      </c>
      <c r="W22" s="3">
        <f t="shared" si="20"/>
        <v>-1.1206514512495547E-2</v>
      </c>
      <c r="X22" s="18">
        <v>7.000000000000001E-4</v>
      </c>
      <c r="Z22" s="3">
        <f t="shared" si="1"/>
        <v>6.6396008576611659E-3</v>
      </c>
      <c r="AA22" s="3">
        <f t="shared" si="2"/>
        <v>1.3888174541698918E-2</v>
      </c>
      <c r="AB22" s="3">
        <f t="shared" si="3"/>
        <v>-2.7405311896168204E-2</v>
      </c>
      <c r="AC22" s="3">
        <f t="shared" si="4"/>
        <v>-3.766892984159104E-4</v>
      </c>
      <c r="AD22" s="3">
        <f t="shared" si="5"/>
        <v>0.14257303780762345</v>
      </c>
      <c r="AE22" s="3">
        <f t="shared" si="6"/>
        <v>1.9384969162821321E-2</v>
      </c>
      <c r="AF22" s="3">
        <f t="shared" si="7"/>
        <v>6.1501155877094517E-2</v>
      </c>
      <c r="AG22" s="3">
        <f t="shared" si="8"/>
        <v>-8.8893664893357344E-2</v>
      </c>
      <c r="AH22" s="3">
        <f t="shared" si="9"/>
        <v>-1.3916421563411184E-2</v>
      </c>
      <c r="AI22" s="3">
        <f t="shared" si="10"/>
        <v>-1.1906514512495546E-2</v>
      </c>
    </row>
    <row r="23" spans="1:35" x14ac:dyDescent="0.35">
      <c r="A23" s="5">
        <v>44316</v>
      </c>
      <c r="B23" s="6">
        <v>131.46</v>
      </c>
      <c r="C23" s="6">
        <v>252.18</v>
      </c>
      <c r="D23" s="6">
        <v>15.009499999999999</v>
      </c>
      <c r="E23" s="6">
        <v>173.37</v>
      </c>
      <c r="F23" s="6">
        <v>325.08</v>
      </c>
      <c r="G23" s="6">
        <v>117.675</v>
      </c>
      <c r="H23" s="6">
        <v>274.95</v>
      </c>
      <c r="I23" s="6">
        <v>182.77</v>
      </c>
      <c r="J23" s="6">
        <v>45.62</v>
      </c>
      <c r="K23" s="6">
        <v>236.47976399999999</v>
      </c>
      <c r="L23" s="6"/>
      <c r="N23" s="3">
        <f t="shared" si="11"/>
        <v>7.6217765042980057E-2</v>
      </c>
      <c r="O23" s="3">
        <f t="shared" si="12"/>
        <v>6.9601730500063574E-2</v>
      </c>
      <c r="P23" s="3">
        <f t="shared" si="13"/>
        <v>0.12445451650965467</v>
      </c>
      <c r="Q23" s="3">
        <f t="shared" si="14"/>
        <v>0.12068519715578541</v>
      </c>
      <c r="R23" s="3">
        <f t="shared" si="15"/>
        <v>0.10372457814144576</v>
      </c>
      <c r="S23" s="3">
        <f t="shared" si="16"/>
        <v>0.14107984407423912</v>
      </c>
      <c r="T23" s="3">
        <f t="shared" si="17"/>
        <v>7.6251614670998613E-2</v>
      </c>
      <c r="U23" s="3">
        <f t="shared" si="18"/>
        <v>-2.1678621132640963E-2</v>
      </c>
      <c r="V23" s="3">
        <f t="shared" si="19"/>
        <v>-1.608937583574177E-2</v>
      </c>
      <c r="W23" s="3">
        <f t="shared" si="20"/>
        <v>6.2147231674282377E-2</v>
      </c>
      <c r="X23" s="18">
        <v>5.0000000000000001E-4</v>
      </c>
      <c r="Z23" s="3">
        <f t="shared" si="1"/>
        <v>7.5717765042980056E-2</v>
      </c>
      <c r="AA23" s="3">
        <f t="shared" si="2"/>
        <v>6.9101730500063574E-2</v>
      </c>
      <c r="AB23" s="3">
        <f t="shared" si="3"/>
        <v>0.12395451650965467</v>
      </c>
      <c r="AC23" s="3">
        <f t="shared" si="4"/>
        <v>0.12018519715578541</v>
      </c>
      <c r="AD23" s="3">
        <f t="shared" si="5"/>
        <v>0.10322457814144576</v>
      </c>
      <c r="AE23" s="3">
        <f t="shared" si="6"/>
        <v>0.14057984407423912</v>
      </c>
      <c r="AF23" s="3">
        <f t="shared" si="7"/>
        <v>7.5751614670998613E-2</v>
      </c>
      <c r="AG23" s="3">
        <f t="shared" si="8"/>
        <v>-2.2178621132640963E-2</v>
      </c>
      <c r="AH23" s="3">
        <f t="shared" si="9"/>
        <v>-1.6589375835741771E-2</v>
      </c>
      <c r="AI23" s="3">
        <f t="shared" si="10"/>
        <v>6.1647231674282377E-2</v>
      </c>
    </row>
    <row r="24" spans="1:35" x14ac:dyDescent="0.35">
      <c r="A24" s="5">
        <v>44347</v>
      </c>
      <c r="B24" s="6">
        <v>124.61</v>
      </c>
      <c r="C24" s="6">
        <v>249.68</v>
      </c>
      <c r="D24" s="6">
        <v>16.244499999999999</v>
      </c>
      <c r="E24" s="6">
        <v>161.15</v>
      </c>
      <c r="F24" s="6">
        <v>328.73</v>
      </c>
      <c r="G24" s="6">
        <v>117.8425</v>
      </c>
      <c r="H24" s="6">
        <v>289.44</v>
      </c>
      <c r="I24" s="6">
        <v>199.74</v>
      </c>
      <c r="J24" s="6">
        <v>47.232999999999997</v>
      </c>
      <c r="K24" s="6">
        <v>208.40645799999999</v>
      </c>
      <c r="L24" s="6"/>
      <c r="N24" s="3">
        <f t="shared" si="11"/>
        <v>-5.210710482275982E-2</v>
      </c>
      <c r="O24" s="3">
        <f t="shared" si="12"/>
        <v>-9.9135538107700816E-3</v>
      </c>
      <c r="P24" s="3">
        <f t="shared" si="13"/>
        <v>8.2281221892801293E-2</v>
      </c>
      <c r="Q24" s="3">
        <f t="shared" si="14"/>
        <v>-7.0485089692565062E-2</v>
      </c>
      <c r="R24" s="3">
        <f t="shared" si="15"/>
        <v>1.1228005414052111E-2</v>
      </c>
      <c r="S24" s="3">
        <f t="shared" si="16"/>
        <v>1.4234119396643319E-3</v>
      </c>
      <c r="T24" s="3">
        <f t="shared" si="17"/>
        <v>5.270049099836327E-2</v>
      </c>
      <c r="U24" s="3">
        <f t="shared" si="18"/>
        <v>9.2848935820977196E-2</v>
      </c>
      <c r="V24" s="3">
        <f t="shared" si="19"/>
        <v>3.5357299430074596E-2</v>
      </c>
      <c r="W24" s="3">
        <f t="shared" si="20"/>
        <v>-0.11871335426400376</v>
      </c>
      <c r="X24" s="18">
        <v>5.0000000000000001E-4</v>
      </c>
      <c r="Z24" s="3">
        <f t="shared" si="1"/>
        <v>-5.260710482275982E-2</v>
      </c>
      <c r="AA24" s="3">
        <f t="shared" si="2"/>
        <v>-1.0413553810770082E-2</v>
      </c>
      <c r="AB24" s="3">
        <f t="shared" si="3"/>
        <v>8.1781221892801292E-2</v>
      </c>
      <c r="AC24" s="3">
        <f t="shared" si="4"/>
        <v>-7.0985089692565062E-2</v>
      </c>
      <c r="AD24" s="3">
        <f t="shared" si="5"/>
        <v>1.0728005414052111E-2</v>
      </c>
      <c r="AE24" s="3">
        <f t="shared" si="6"/>
        <v>9.2341193966433187E-4</v>
      </c>
      <c r="AF24" s="3">
        <f t="shared" si="7"/>
        <v>5.2200490998363269E-2</v>
      </c>
      <c r="AG24" s="3">
        <f t="shared" si="8"/>
        <v>9.2348935820977196E-2</v>
      </c>
      <c r="AH24" s="3">
        <f t="shared" si="9"/>
        <v>3.4857299430074595E-2</v>
      </c>
      <c r="AI24" s="3">
        <f t="shared" si="10"/>
        <v>-0.11921335426400376</v>
      </c>
    </row>
    <row r="25" spans="1:35" x14ac:dyDescent="0.35">
      <c r="A25" s="5">
        <v>44377</v>
      </c>
      <c r="B25" s="6">
        <v>136.96</v>
      </c>
      <c r="C25" s="6">
        <v>270.89999999999998</v>
      </c>
      <c r="D25" s="6">
        <v>20.002500000000001</v>
      </c>
      <c r="E25" s="6">
        <v>172.01</v>
      </c>
      <c r="F25" s="6">
        <v>347.71</v>
      </c>
      <c r="G25" s="6">
        <v>122.0895</v>
      </c>
      <c r="H25" s="6">
        <v>277.92</v>
      </c>
      <c r="I25" s="6">
        <v>229.52</v>
      </c>
      <c r="J25" s="6">
        <v>47.683999999999997</v>
      </c>
      <c r="K25" s="6">
        <v>226.56644</v>
      </c>
      <c r="L25" s="6"/>
      <c r="N25" s="3">
        <f t="shared" si="11"/>
        <v>9.9109220768798689E-2</v>
      </c>
      <c r="O25" s="3">
        <f t="shared" si="12"/>
        <v>8.4988785645626175E-2</v>
      </c>
      <c r="P25" s="3">
        <f t="shared" si="13"/>
        <v>0.23133983809904901</v>
      </c>
      <c r="Q25" s="3">
        <f t="shared" si="14"/>
        <v>6.739062984796762E-2</v>
      </c>
      <c r="R25" s="3">
        <f t="shared" si="15"/>
        <v>5.7737352842758272E-2</v>
      </c>
      <c r="S25" s="3">
        <f t="shared" si="16"/>
        <v>3.603962916604786E-2</v>
      </c>
      <c r="T25" s="3">
        <f t="shared" si="17"/>
        <v>-3.9800995024875552E-2</v>
      </c>
      <c r="U25" s="3">
        <f t="shared" si="18"/>
        <v>0.14909382196855914</v>
      </c>
      <c r="V25" s="3">
        <f t="shared" si="19"/>
        <v>9.5484089513686587E-3</v>
      </c>
      <c r="W25" s="3">
        <f t="shared" si="20"/>
        <v>8.713732853710332E-2</v>
      </c>
      <c r="X25" s="18">
        <v>7.000000000000001E-4</v>
      </c>
      <c r="Z25" s="3">
        <f t="shared" si="1"/>
        <v>9.8409220768798683E-2</v>
      </c>
      <c r="AA25" s="3">
        <f t="shared" si="2"/>
        <v>8.4288785645626169E-2</v>
      </c>
      <c r="AB25" s="3">
        <f t="shared" si="3"/>
        <v>0.230639838099049</v>
      </c>
      <c r="AC25" s="3">
        <f t="shared" si="4"/>
        <v>6.6690629847967614E-2</v>
      </c>
      <c r="AD25" s="3">
        <f t="shared" si="5"/>
        <v>5.7037352842758272E-2</v>
      </c>
      <c r="AE25" s="3">
        <f t="shared" si="6"/>
        <v>3.533962916604786E-2</v>
      </c>
      <c r="AF25" s="3">
        <f t="shared" si="7"/>
        <v>-4.0500995024875551E-2</v>
      </c>
      <c r="AG25" s="3">
        <f t="shared" si="8"/>
        <v>0.14839382196855913</v>
      </c>
      <c r="AH25" s="3">
        <f t="shared" si="9"/>
        <v>8.8484089513686595E-3</v>
      </c>
      <c r="AI25" s="3">
        <f t="shared" si="10"/>
        <v>8.6437328537103314E-2</v>
      </c>
    </row>
    <row r="26" spans="1:35" x14ac:dyDescent="0.35">
      <c r="A26" s="5">
        <v>44408</v>
      </c>
      <c r="B26" s="6">
        <v>145.86000000000001</v>
      </c>
      <c r="C26" s="6">
        <v>284.91000000000003</v>
      </c>
      <c r="D26" s="6">
        <v>19.498999999999999</v>
      </c>
      <c r="E26" s="6">
        <v>166.38</v>
      </c>
      <c r="F26" s="6">
        <v>356.3</v>
      </c>
      <c r="G26" s="6">
        <v>134.72649999999999</v>
      </c>
      <c r="H26" s="6">
        <v>278.29000000000002</v>
      </c>
      <c r="I26" s="6">
        <v>243.5</v>
      </c>
      <c r="J26" s="6">
        <v>48.54</v>
      </c>
      <c r="K26" s="6">
        <v>229.06643800000001</v>
      </c>
      <c r="L26" s="6"/>
      <c r="N26" s="3">
        <f t="shared" si="11"/>
        <v>6.4982476635514042E-2</v>
      </c>
      <c r="O26" s="3">
        <f t="shared" si="12"/>
        <v>5.1716500553710132E-2</v>
      </c>
      <c r="P26" s="3">
        <f t="shared" si="13"/>
        <v>-2.5171853518310305E-2</v>
      </c>
      <c r="Q26" s="3">
        <f t="shared" si="14"/>
        <v>-3.2730655194465386E-2</v>
      </c>
      <c r="R26" s="3">
        <f t="shared" si="15"/>
        <v>2.4704495125248194E-2</v>
      </c>
      <c r="S26" s="3">
        <f t="shared" si="16"/>
        <v>0.10350603450747187</v>
      </c>
      <c r="T26" s="3">
        <f t="shared" si="17"/>
        <v>1.3313183649972249E-3</v>
      </c>
      <c r="U26" s="3">
        <f t="shared" si="18"/>
        <v>6.0909724642732588E-2</v>
      </c>
      <c r="V26" s="3">
        <f t="shared" si="19"/>
        <v>1.7951514134720181E-2</v>
      </c>
      <c r="W26" s="3">
        <f t="shared" si="20"/>
        <v>1.1034282041064936E-2</v>
      </c>
      <c r="X26" s="18">
        <v>7.000000000000001E-4</v>
      </c>
      <c r="Z26" s="3">
        <f t="shared" si="1"/>
        <v>6.4282476635514035E-2</v>
      </c>
      <c r="AA26" s="3">
        <f t="shared" si="2"/>
        <v>5.1016500553710133E-2</v>
      </c>
      <c r="AB26" s="3">
        <f t="shared" si="3"/>
        <v>-2.5871853518310305E-2</v>
      </c>
      <c r="AC26" s="3">
        <f t="shared" si="4"/>
        <v>-3.3430655194465385E-2</v>
      </c>
      <c r="AD26" s="3">
        <f t="shared" si="5"/>
        <v>2.4004495125248194E-2</v>
      </c>
      <c r="AE26" s="3">
        <f t="shared" si="6"/>
        <v>0.10280603450747186</v>
      </c>
      <c r="AF26" s="3">
        <f t="shared" si="7"/>
        <v>6.3131836499722479E-4</v>
      </c>
      <c r="AG26" s="3">
        <f t="shared" si="8"/>
        <v>6.0209724642732589E-2</v>
      </c>
      <c r="AH26" s="3">
        <f t="shared" si="9"/>
        <v>1.7251514134720182E-2</v>
      </c>
      <c r="AI26" s="3">
        <f t="shared" si="10"/>
        <v>1.0334282041064936E-2</v>
      </c>
    </row>
    <row r="27" spans="1:35" x14ac:dyDescent="0.35">
      <c r="A27" s="5">
        <v>44439</v>
      </c>
      <c r="B27" s="6">
        <v>151.83000000000001</v>
      </c>
      <c r="C27" s="6">
        <v>301.88</v>
      </c>
      <c r="D27" s="6">
        <v>22.385000000000002</v>
      </c>
      <c r="E27" s="6">
        <v>173.54</v>
      </c>
      <c r="F27" s="6">
        <v>379.38</v>
      </c>
      <c r="G27" s="6">
        <v>144.69749999999999</v>
      </c>
      <c r="H27" s="6">
        <v>285.77</v>
      </c>
      <c r="I27" s="6">
        <v>258.29000000000002</v>
      </c>
      <c r="J27" s="6">
        <v>49.720999999999997</v>
      </c>
      <c r="K27" s="6">
        <v>245.239755</v>
      </c>
      <c r="L27" s="6"/>
      <c r="N27" s="3">
        <f t="shared" si="11"/>
        <v>4.0929658576717376E-2</v>
      </c>
      <c r="O27" s="3">
        <f t="shared" si="12"/>
        <v>5.9562668912990002E-2</v>
      </c>
      <c r="P27" s="3">
        <f t="shared" si="13"/>
        <v>0.14800759013282749</v>
      </c>
      <c r="Q27" s="3">
        <f t="shared" si="14"/>
        <v>4.30340185118403E-2</v>
      </c>
      <c r="R27" s="3">
        <f t="shared" si="15"/>
        <v>6.4776873421274139E-2</v>
      </c>
      <c r="S27" s="3">
        <f t="shared" si="16"/>
        <v>7.4009196409021261E-2</v>
      </c>
      <c r="T27" s="3">
        <f t="shared" si="17"/>
        <v>2.6878436163713992E-2</v>
      </c>
      <c r="U27" s="3">
        <f t="shared" si="18"/>
        <v>6.0739219712525827E-2</v>
      </c>
      <c r="V27" s="3">
        <f t="shared" si="19"/>
        <v>2.4330449114132513E-2</v>
      </c>
      <c r="W27" s="3">
        <f t="shared" si="20"/>
        <v>7.0605354242248231E-2</v>
      </c>
      <c r="X27" s="18">
        <v>7.000000000000001E-4</v>
      </c>
      <c r="Z27" s="3">
        <f t="shared" si="1"/>
        <v>4.0229658576717377E-2</v>
      </c>
      <c r="AA27" s="3">
        <f t="shared" si="2"/>
        <v>5.8862668912990003E-2</v>
      </c>
      <c r="AB27" s="3">
        <f t="shared" si="3"/>
        <v>0.14730759013282749</v>
      </c>
      <c r="AC27" s="3">
        <f t="shared" si="4"/>
        <v>4.23340185118403E-2</v>
      </c>
      <c r="AD27" s="3">
        <f t="shared" si="5"/>
        <v>6.4076873421274133E-2</v>
      </c>
      <c r="AE27" s="3">
        <f t="shared" si="6"/>
        <v>7.3309196409021254E-2</v>
      </c>
      <c r="AF27" s="3">
        <f t="shared" si="7"/>
        <v>2.6178436163713993E-2</v>
      </c>
      <c r="AG27" s="3">
        <f t="shared" si="8"/>
        <v>6.0039219712525828E-2</v>
      </c>
      <c r="AH27" s="3">
        <f t="shared" si="9"/>
        <v>2.3630449114132514E-2</v>
      </c>
      <c r="AI27" s="3">
        <f t="shared" si="10"/>
        <v>6.9905354242248224E-2</v>
      </c>
    </row>
    <row r="28" spans="1:35" x14ac:dyDescent="0.35">
      <c r="A28" s="5">
        <v>44469</v>
      </c>
      <c r="B28" s="6">
        <v>141.5</v>
      </c>
      <c r="C28" s="6">
        <v>281.92</v>
      </c>
      <c r="D28" s="6">
        <v>20.716000000000001</v>
      </c>
      <c r="E28" s="6">
        <v>164.25</v>
      </c>
      <c r="F28" s="6">
        <v>339.39</v>
      </c>
      <c r="G28" s="6">
        <v>133.67599999999999</v>
      </c>
      <c r="H28" s="6">
        <v>272.94</v>
      </c>
      <c r="I28" s="6">
        <v>231.05</v>
      </c>
      <c r="J28" s="6">
        <v>48.493000000000002</v>
      </c>
      <c r="K28" s="6">
        <v>258.49307499999998</v>
      </c>
      <c r="L28" s="6"/>
      <c r="N28" s="3">
        <f t="shared" si="11"/>
        <v>-6.8036619903839912E-2</v>
      </c>
      <c r="O28" s="3">
        <f t="shared" si="12"/>
        <v>-6.6118987677222685E-2</v>
      </c>
      <c r="P28" s="3">
        <f t="shared" si="13"/>
        <v>-7.4558856377038185E-2</v>
      </c>
      <c r="Q28" s="3">
        <f t="shared" si="14"/>
        <v>-5.3532326841074007E-2</v>
      </c>
      <c r="R28" s="3">
        <f t="shared" si="15"/>
        <v>-0.10540882492487746</v>
      </c>
      <c r="S28" s="3">
        <f t="shared" si="16"/>
        <v>-7.6169249641493519E-2</v>
      </c>
      <c r="T28" s="3">
        <f t="shared" si="17"/>
        <v>-4.4896245232179721E-2</v>
      </c>
      <c r="U28" s="3">
        <f t="shared" si="18"/>
        <v>-0.1054628518332108</v>
      </c>
      <c r="V28" s="3">
        <f t="shared" si="19"/>
        <v>-2.4697813801009549E-2</v>
      </c>
      <c r="W28" s="3">
        <f t="shared" si="20"/>
        <v>5.4042298321493432E-2</v>
      </c>
      <c r="X28" s="18">
        <v>8.9999999999999998E-4</v>
      </c>
      <c r="Z28" s="3">
        <f t="shared" si="1"/>
        <v>-6.893661990383991E-2</v>
      </c>
      <c r="AA28" s="3">
        <f t="shared" si="2"/>
        <v>-6.7018987677222683E-2</v>
      </c>
      <c r="AB28" s="3">
        <f t="shared" si="3"/>
        <v>-7.5458856377038183E-2</v>
      </c>
      <c r="AC28" s="3">
        <f t="shared" si="4"/>
        <v>-5.4432326841074005E-2</v>
      </c>
      <c r="AD28" s="3">
        <f t="shared" si="5"/>
        <v>-0.10630882492487746</v>
      </c>
      <c r="AE28" s="3">
        <f t="shared" si="6"/>
        <v>-7.7069249641493517E-2</v>
      </c>
      <c r="AF28" s="3">
        <f t="shared" si="7"/>
        <v>-4.5796245232179719E-2</v>
      </c>
      <c r="AG28" s="3">
        <f t="shared" si="8"/>
        <v>-0.1063628518332108</v>
      </c>
      <c r="AH28" s="3">
        <f t="shared" si="9"/>
        <v>-2.5597813801009551E-2</v>
      </c>
      <c r="AI28" s="3">
        <f t="shared" si="10"/>
        <v>5.3142298321493434E-2</v>
      </c>
    </row>
    <row r="29" spans="1:35" x14ac:dyDescent="0.35">
      <c r="A29" s="5">
        <v>44500</v>
      </c>
      <c r="B29" s="6">
        <v>149.80000000000001</v>
      </c>
      <c r="C29" s="6">
        <v>331.62</v>
      </c>
      <c r="D29" s="6">
        <v>25.567</v>
      </c>
      <c r="E29" s="6">
        <v>168.62</v>
      </c>
      <c r="F29" s="6">
        <v>323.57</v>
      </c>
      <c r="G29" s="6">
        <v>148.04599999999999</v>
      </c>
      <c r="H29" s="6">
        <v>287.01</v>
      </c>
      <c r="I29" s="6">
        <v>254.76</v>
      </c>
      <c r="J29" s="6">
        <v>53.167000000000002</v>
      </c>
      <c r="K29" s="6">
        <v>371.33296200000001</v>
      </c>
      <c r="L29" s="6"/>
      <c r="N29" s="3">
        <f t="shared" si="11"/>
        <v>5.8657243816254478E-2</v>
      </c>
      <c r="O29" s="3">
        <f t="shared" si="12"/>
        <v>0.1762911464245176</v>
      </c>
      <c r="P29" s="3">
        <f t="shared" si="13"/>
        <v>0.23416682757289053</v>
      </c>
      <c r="Q29" s="3">
        <f t="shared" si="14"/>
        <v>2.6605783866057831E-2</v>
      </c>
      <c r="R29" s="3">
        <f t="shared" si="15"/>
        <v>-4.6613041044226367E-2</v>
      </c>
      <c r="S29" s="3">
        <f t="shared" si="16"/>
        <v>0.10749872826835039</v>
      </c>
      <c r="T29" s="3">
        <f t="shared" si="17"/>
        <v>5.1549791162892822E-2</v>
      </c>
      <c r="U29" s="3">
        <f t="shared" si="18"/>
        <v>0.10261848084830105</v>
      </c>
      <c r="V29" s="3">
        <f t="shared" si="19"/>
        <v>9.6385045264264946E-2</v>
      </c>
      <c r="W29" s="3">
        <f t="shared" si="20"/>
        <v>0.43652963237022901</v>
      </c>
      <c r="X29" s="18">
        <v>1.5E-3</v>
      </c>
      <c r="Z29" s="3">
        <f t="shared" si="1"/>
        <v>5.7157243816254477E-2</v>
      </c>
      <c r="AA29" s="3">
        <f t="shared" si="2"/>
        <v>0.1747911464245176</v>
      </c>
      <c r="AB29" s="3">
        <f t="shared" si="3"/>
        <v>0.23266682757289053</v>
      </c>
      <c r="AC29" s="3">
        <f t="shared" si="4"/>
        <v>2.5105783866057829E-2</v>
      </c>
      <c r="AD29" s="3">
        <f t="shared" si="5"/>
        <v>-4.8113041044226368E-2</v>
      </c>
      <c r="AE29" s="3">
        <f t="shared" si="6"/>
        <v>0.10599872826835038</v>
      </c>
      <c r="AF29" s="3">
        <f t="shared" si="7"/>
        <v>5.004979116289282E-2</v>
      </c>
      <c r="AG29" s="3">
        <f t="shared" si="8"/>
        <v>0.10111848084830105</v>
      </c>
      <c r="AH29" s="3">
        <f t="shared" si="9"/>
        <v>9.4885045264264944E-2</v>
      </c>
      <c r="AI29" s="3">
        <f t="shared" si="10"/>
        <v>0.43502963237022901</v>
      </c>
    </row>
    <row r="30" spans="1:35" x14ac:dyDescent="0.35">
      <c r="A30" s="5">
        <v>44530</v>
      </c>
      <c r="B30" s="6">
        <v>165.3</v>
      </c>
      <c r="C30" s="6">
        <v>330.59</v>
      </c>
      <c r="D30" s="6">
        <v>32.676000000000002</v>
      </c>
      <c r="E30" s="6">
        <v>175.35</v>
      </c>
      <c r="F30" s="6">
        <v>324.45999999999998</v>
      </c>
      <c r="G30" s="6">
        <v>141.89750000000001</v>
      </c>
      <c r="H30" s="6">
        <v>276.69</v>
      </c>
      <c r="I30" s="6">
        <v>248.04</v>
      </c>
      <c r="J30" s="6">
        <v>55.368000000000002</v>
      </c>
      <c r="K30" s="6">
        <v>381.58628499999998</v>
      </c>
      <c r="L30" s="6"/>
      <c r="N30" s="3">
        <f t="shared" si="11"/>
        <v>0.10347129506008002</v>
      </c>
      <c r="O30" s="3">
        <f t="shared" si="12"/>
        <v>-3.105964658344007E-3</v>
      </c>
      <c r="P30" s="3">
        <f t="shared" si="13"/>
        <v>0.27805374115070225</v>
      </c>
      <c r="Q30" s="3">
        <f t="shared" si="14"/>
        <v>3.9912228679871875E-2</v>
      </c>
      <c r="R30" s="3">
        <f t="shared" si="15"/>
        <v>2.7505640201501702E-3</v>
      </c>
      <c r="S30" s="3">
        <f t="shared" si="16"/>
        <v>-4.1531010631830512E-2</v>
      </c>
      <c r="T30" s="3">
        <f t="shared" si="17"/>
        <v>-3.5956935298421588E-2</v>
      </c>
      <c r="U30" s="3">
        <f t="shared" si="18"/>
        <v>-2.637776731040975E-2</v>
      </c>
      <c r="V30" s="3">
        <f t="shared" si="19"/>
        <v>4.1397859574548113E-2</v>
      </c>
      <c r="W30" s="3">
        <f t="shared" si="20"/>
        <v>2.7612208043087616E-2</v>
      </c>
      <c r="X30" s="18">
        <v>2.3999999999999998E-3</v>
      </c>
      <c r="Z30" s="3">
        <f t="shared" si="1"/>
        <v>0.10107129506008002</v>
      </c>
      <c r="AA30" s="3">
        <f t="shared" si="2"/>
        <v>-5.5059646583440064E-3</v>
      </c>
      <c r="AB30" s="3">
        <f t="shared" si="3"/>
        <v>0.27565374115070224</v>
      </c>
      <c r="AC30" s="3">
        <f t="shared" si="4"/>
        <v>3.7512228679871876E-2</v>
      </c>
      <c r="AD30" s="3">
        <f t="shared" si="5"/>
        <v>3.5056402015017042E-4</v>
      </c>
      <c r="AE30" s="3">
        <f t="shared" si="6"/>
        <v>-4.3931010631830511E-2</v>
      </c>
      <c r="AF30" s="3">
        <f t="shared" si="7"/>
        <v>-3.8356935298421588E-2</v>
      </c>
      <c r="AG30" s="3">
        <f t="shared" si="8"/>
        <v>-2.8777767310409749E-2</v>
      </c>
      <c r="AH30" s="3">
        <f t="shared" si="9"/>
        <v>3.8997859574548113E-2</v>
      </c>
      <c r="AI30" s="3">
        <f t="shared" si="10"/>
        <v>2.5212208043087617E-2</v>
      </c>
    </row>
    <row r="31" spans="1:35" x14ac:dyDescent="0.35">
      <c r="A31" s="5">
        <v>44561</v>
      </c>
      <c r="B31" s="6">
        <v>177.57</v>
      </c>
      <c r="C31" s="6">
        <v>336.32</v>
      </c>
      <c r="D31" s="6">
        <v>29.411000000000001</v>
      </c>
      <c r="E31" s="6">
        <v>166.72</v>
      </c>
      <c r="F31" s="6">
        <v>336.35</v>
      </c>
      <c r="G31" s="6">
        <v>144.852</v>
      </c>
      <c r="H31" s="6">
        <v>299</v>
      </c>
      <c r="I31" s="6">
        <v>276.22000000000003</v>
      </c>
      <c r="J31" s="6">
        <v>66.540999999999997</v>
      </c>
      <c r="K31" s="6">
        <v>352.25964800000003</v>
      </c>
      <c r="L31" s="6"/>
      <c r="N31" s="3">
        <f t="shared" si="11"/>
        <v>7.4228675136116085E-2</v>
      </c>
      <c r="O31" s="3">
        <f t="shared" si="12"/>
        <v>1.7332647690492919E-2</v>
      </c>
      <c r="P31" s="3">
        <f t="shared" si="13"/>
        <v>-9.9920430897294632E-2</v>
      </c>
      <c r="Q31" s="3">
        <f t="shared" si="14"/>
        <v>-4.9215854006273152E-2</v>
      </c>
      <c r="R31" s="3">
        <f t="shared" si="15"/>
        <v>3.6645503297787263E-2</v>
      </c>
      <c r="S31" s="3">
        <f t="shared" si="16"/>
        <v>2.0821367536425939E-2</v>
      </c>
      <c r="T31" s="3">
        <f t="shared" si="17"/>
        <v>8.0631753948462226E-2</v>
      </c>
      <c r="U31" s="3">
        <f t="shared" si="18"/>
        <v>0.11361070795033079</v>
      </c>
      <c r="V31" s="3">
        <f t="shared" si="19"/>
        <v>0.20179526080046228</v>
      </c>
      <c r="W31" s="3">
        <f t="shared" si="20"/>
        <v>-7.6854536320664524E-2</v>
      </c>
      <c r="X31" s="18">
        <v>3.9000000000000003E-3</v>
      </c>
      <c r="Z31" s="3">
        <f t="shared" si="1"/>
        <v>7.0328675136116084E-2</v>
      </c>
      <c r="AA31" s="3">
        <f t="shared" si="2"/>
        <v>1.3432647690492919E-2</v>
      </c>
      <c r="AB31" s="3">
        <f t="shared" si="3"/>
        <v>-0.10382043089729463</v>
      </c>
      <c r="AC31" s="3">
        <f t="shared" si="4"/>
        <v>-5.3115854006273153E-2</v>
      </c>
      <c r="AD31" s="3">
        <f t="shared" si="5"/>
        <v>3.2745503297787262E-2</v>
      </c>
      <c r="AE31" s="3">
        <f t="shared" si="6"/>
        <v>1.6921367536425938E-2</v>
      </c>
      <c r="AF31" s="3">
        <f t="shared" si="7"/>
        <v>7.6731753948462225E-2</v>
      </c>
      <c r="AG31" s="3">
        <f t="shared" si="8"/>
        <v>0.10971070795033079</v>
      </c>
      <c r="AH31" s="3">
        <f t="shared" si="9"/>
        <v>0.1978952608004623</v>
      </c>
      <c r="AI31" s="3">
        <f t="shared" si="10"/>
        <v>-8.0754536320664524E-2</v>
      </c>
    </row>
    <row r="32" spans="1:35" x14ac:dyDescent="0.35">
      <c r="A32" s="5">
        <v>44592</v>
      </c>
      <c r="B32" s="6">
        <v>174.78</v>
      </c>
      <c r="C32" s="6">
        <v>310.98</v>
      </c>
      <c r="D32" s="6">
        <v>24.486000000000001</v>
      </c>
      <c r="E32" s="6">
        <v>149.57</v>
      </c>
      <c r="F32" s="6">
        <v>313.26</v>
      </c>
      <c r="G32" s="6">
        <v>135.30350000000001</v>
      </c>
      <c r="H32" s="6">
        <v>313.02</v>
      </c>
      <c r="I32" s="6">
        <v>245.39</v>
      </c>
      <c r="J32" s="6">
        <v>58.588000000000001</v>
      </c>
      <c r="K32" s="6">
        <v>312.239688</v>
      </c>
      <c r="L32" s="6"/>
      <c r="N32" s="3">
        <f t="shared" si="11"/>
        <v>-1.5712113532691308E-2</v>
      </c>
      <c r="O32" s="3">
        <f t="shared" si="12"/>
        <v>-7.5344909609895261E-2</v>
      </c>
      <c r="P32" s="3">
        <f t="shared" si="13"/>
        <v>-0.16745435381319917</v>
      </c>
      <c r="Q32" s="3">
        <f t="shared" si="14"/>
        <v>-0.10286708253358934</v>
      </c>
      <c r="R32" s="3">
        <f t="shared" si="15"/>
        <v>-6.8648729002527165E-2</v>
      </c>
      <c r="S32" s="3">
        <f t="shared" si="16"/>
        <v>-6.5919006986441264E-2</v>
      </c>
      <c r="T32" s="3">
        <f t="shared" si="17"/>
        <v>4.6889632107023349E-2</v>
      </c>
      <c r="U32" s="3">
        <f t="shared" si="18"/>
        <v>-0.11161393092462546</v>
      </c>
      <c r="V32" s="3">
        <f t="shared" si="19"/>
        <v>-0.11952029575750278</v>
      </c>
      <c r="W32" s="3">
        <f t="shared" si="20"/>
        <v>-0.11360926585607678</v>
      </c>
      <c r="X32" s="18">
        <v>7.8000000000000005E-3</v>
      </c>
      <c r="Z32" s="3">
        <f t="shared" si="1"/>
        <v>-2.3512113532691309E-2</v>
      </c>
      <c r="AA32" s="3">
        <f t="shared" si="2"/>
        <v>-8.3144909609895262E-2</v>
      </c>
      <c r="AB32" s="3">
        <f t="shared" si="3"/>
        <v>-0.17525435381319918</v>
      </c>
      <c r="AC32" s="3">
        <f t="shared" si="4"/>
        <v>-0.11066708253358934</v>
      </c>
      <c r="AD32" s="3">
        <f t="shared" si="5"/>
        <v>-7.6448729002527166E-2</v>
      </c>
      <c r="AE32" s="3">
        <f t="shared" si="6"/>
        <v>-7.3719006986441266E-2</v>
      </c>
      <c r="AF32" s="3">
        <f t="shared" si="7"/>
        <v>3.9089632107023348E-2</v>
      </c>
      <c r="AG32" s="3">
        <f t="shared" si="8"/>
        <v>-0.11941393092462546</v>
      </c>
      <c r="AH32" s="3">
        <f t="shared" si="9"/>
        <v>-0.12732029575750278</v>
      </c>
      <c r="AI32" s="3">
        <f t="shared" si="10"/>
        <v>-0.12140926585607678</v>
      </c>
    </row>
    <row r="33" spans="1:35" x14ac:dyDescent="0.35">
      <c r="A33" s="5">
        <v>44620</v>
      </c>
      <c r="B33" s="6">
        <v>165.12</v>
      </c>
      <c r="C33" s="6">
        <v>298.79000000000002</v>
      </c>
      <c r="D33" s="6">
        <v>24.385000000000002</v>
      </c>
      <c r="E33" s="6">
        <v>153.56</v>
      </c>
      <c r="F33" s="6">
        <v>211.03</v>
      </c>
      <c r="G33" s="6">
        <v>135.05699999999999</v>
      </c>
      <c r="H33" s="6">
        <v>321.45</v>
      </c>
      <c r="I33" s="6">
        <v>249.95</v>
      </c>
      <c r="J33" s="6">
        <v>58.744</v>
      </c>
      <c r="K33" s="6">
        <v>290.14304299999998</v>
      </c>
      <c r="L33" s="6"/>
      <c r="N33" s="3">
        <f t="shared" si="11"/>
        <v>-5.5269481634054207E-2</v>
      </c>
      <c r="O33" s="3">
        <f t="shared" si="12"/>
        <v>-3.9198662293395081E-2</v>
      </c>
      <c r="P33" s="3">
        <f t="shared" si="13"/>
        <v>-4.1248060115984808E-3</v>
      </c>
      <c r="Q33" s="3">
        <f t="shared" si="14"/>
        <v>2.6676472554656661E-2</v>
      </c>
      <c r="R33" s="3">
        <f t="shared" si="15"/>
        <v>-0.32634233544020941</v>
      </c>
      <c r="S33" s="3">
        <f t="shared" si="16"/>
        <v>-1.8218301817767291E-3</v>
      </c>
      <c r="T33" s="3">
        <f t="shared" si="17"/>
        <v>2.6931186505654514E-2</v>
      </c>
      <c r="U33" s="3">
        <f t="shared" si="18"/>
        <v>1.8582664330249798E-2</v>
      </c>
      <c r="V33" s="3">
        <f t="shared" si="19"/>
        <v>2.6626612958284834E-3</v>
      </c>
      <c r="W33" s="3">
        <f t="shared" si="20"/>
        <v>-7.076821380887377E-2</v>
      </c>
      <c r="X33" s="18">
        <v>1.01E-2</v>
      </c>
      <c r="Z33" s="3">
        <f t="shared" si="1"/>
        <v>-6.5369481634054205E-2</v>
      </c>
      <c r="AA33" s="3">
        <f t="shared" si="2"/>
        <v>-4.9298662293395079E-2</v>
      </c>
      <c r="AB33" s="3">
        <f t="shared" si="3"/>
        <v>-1.422480601159848E-2</v>
      </c>
      <c r="AC33" s="3">
        <f t="shared" si="4"/>
        <v>1.6576472554656663E-2</v>
      </c>
      <c r="AD33" s="3">
        <f t="shared" si="5"/>
        <v>-0.33644233544020941</v>
      </c>
      <c r="AE33" s="3">
        <f t="shared" si="6"/>
        <v>-1.1921830181776729E-2</v>
      </c>
      <c r="AF33" s="3">
        <f t="shared" si="7"/>
        <v>1.6831186505654516E-2</v>
      </c>
      <c r="AG33" s="3">
        <f t="shared" si="8"/>
        <v>8.4826643302497989E-3</v>
      </c>
      <c r="AH33" s="3">
        <f t="shared" si="9"/>
        <v>-7.4373387041715162E-3</v>
      </c>
      <c r="AI33" s="3">
        <f t="shared" si="10"/>
        <v>-8.0868213808873768E-2</v>
      </c>
    </row>
    <row r="34" spans="1:35" x14ac:dyDescent="0.35">
      <c r="A34" s="5">
        <v>44651</v>
      </c>
      <c r="B34" s="6">
        <v>174.61</v>
      </c>
      <c r="C34" s="6">
        <v>308.31</v>
      </c>
      <c r="D34" s="6">
        <v>27.286000000000001</v>
      </c>
      <c r="E34" s="6">
        <v>163</v>
      </c>
      <c r="F34" s="6">
        <v>222.36</v>
      </c>
      <c r="G34" s="6">
        <v>139.0675</v>
      </c>
      <c r="H34" s="6">
        <v>352.91</v>
      </c>
      <c r="I34" s="6">
        <v>286.37</v>
      </c>
      <c r="J34" s="6">
        <v>62.968000000000004</v>
      </c>
      <c r="K34" s="6">
        <v>359.19964099999999</v>
      </c>
      <c r="L34" s="6"/>
      <c r="N34" s="3">
        <f t="shared" si="11"/>
        <v>5.7473352713178327E-2</v>
      </c>
      <c r="O34" s="3">
        <f t="shared" si="12"/>
        <v>3.1861842765822157E-2</v>
      </c>
      <c r="P34" s="3">
        <f t="shared" si="13"/>
        <v>0.11896657781423015</v>
      </c>
      <c r="Q34" s="3">
        <f t="shared" si="14"/>
        <v>6.1474342276634619E-2</v>
      </c>
      <c r="R34" s="3">
        <f t="shared" si="15"/>
        <v>5.3689048950386287E-2</v>
      </c>
      <c r="S34" s="3">
        <f t="shared" si="16"/>
        <v>2.9694869573587468E-2</v>
      </c>
      <c r="T34" s="3">
        <f t="shared" si="17"/>
        <v>9.7869030953492198E-2</v>
      </c>
      <c r="U34" s="3">
        <f t="shared" si="18"/>
        <v>0.14570914182836581</v>
      </c>
      <c r="V34" s="3">
        <f t="shared" si="19"/>
        <v>7.190521585183185E-2</v>
      </c>
      <c r="W34" s="3">
        <f t="shared" si="20"/>
        <v>0.23800880174817785</v>
      </c>
      <c r="X34" s="18">
        <v>1.6299999999999999E-2</v>
      </c>
      <c r="Z34" s="3">
        <f t="shared" si="1"/>
        <v>4.1173352713178332E-2</v>
      </c>
      <c r="AA34" s="3">
        <f t="shared" si="2"/>
        <v>1.5561842765822159E-2</v>
      </c>
      <c r="AB34" s="3">
        <f t="shared" si="3"/>
        <v>0.10266657781423015</v>
      </c>
      <c r="AC34" s="3">
        <f t="shared" si="4"/>
        <v>4.5174342276634624E-2</v>
      </c>
      <c r="AD34" s="3">
        <f t="shared" si="5"/>
        <v>3.7389048950386292E-2</v>
      </c>
      <c r="AE34" s="3">
        <f t="shared" si="6"/>
        <v>1.3394869573587469E-2</v>
      </c>
      <c r="AF34" s="3">
        <f t="shared" si="7"/>
        <v>8.1569030953492203E-2</v>
      </c>
      <c r="AG34" s="3">
        <f t="shared" si="8"/>
        <v>0.1294091418283658</v>
      </c>
      <c r="AH34" s="3">
        <f t="shared" si="9"/>
        <v>5.5605215851831855E-2</v>
      </c>
      <c r="AI34" s="3">
        <f t="shared" si="10"/>
        <v>0.22170880174817784</v>
      </c>
    </row>
    <row r="35" spans="1:35" x14ac:dyDescent="0.35">
      <c r="A35" s="5">
        <v>44681</v>
      </c>
      <c r="B35" s="6">
        <v>157.65</v>
      </c>
      <c r="C35" s="6">
        <v>277.52</v>
      </c>
      <c r="D35" s="6">
        <v>18.547000000000001</v>
      </c>
      <c r="E35" s="6">
        <v>124.28</v>
      </c>
      <c r="F35" s="6">
        <v>200.47</v>
      </c>
      <c r="G35" s="6">
        <v>114.1095</v>
      </c>
      <c r="H35" s="6">
        <v>322.83</v>
      </c>
      <c r="I35" s="6">
        <v>292.13</v>
      </c>
      <c r="J35" s="6">
        <v>55.439</v>
      </c>
      <c r="K35" s="6">
        <v>290.25304299999999</v>
      </c>
      <c r="L35" s="6"/>
      <c r="N35" s="3">
        <f t="shared" si="11"/>
        <v>-9.7130748525284916E-2</v>
      </c>
      <c r="O35" s="3">
        <f t="shared" si="12"/>
        <v>-9.9867016963445909E-2</v>
      </c>
      <c r="P35" s="3">
        <f t="shared" si="13"/>
        <v>-0.3202741332551492</v>
      </c>
      <c r="Q35" s="3">
        <f t="shared" si="14"/>
        <v>-0.23754601226993866</v>
      </c>
      <c r="R35" s="3">
        <f t="shared" si="15"/>
        <v>-9.8443964741860124E-2</v>
      </c>
      <c r="S35" s="3">
        <f t="shared" si="16"/>
        <v>-0.17946680568788542</v>
      </c>
      <c r="T35" s="3">
        <f t="shared" si="17"/>
        <v>-8.5234195687285852E-2</v>
      </c>
      <c r="U35" s="3">
        <f t="shared" si="18"/>
        <v>2.0113838740091428E-2</v>
      </c>
      <c r="V35" s="3">
        <f t="shared" si="19"/>
        <v>-0.1195686698005336</v>
      </c>
      <c r="W35" s="3">
        <f t="shared" si="20"/>
        <v>-0.19194506377582932</v>
      </c>
      <c r="X35" s="18">
        <v>2.1000000000000001E-2</v>
      </c>
      <c r="Z35" s="3">
        <f t="shared" si="1"/>
        <v>-0.11813074852528492</v>
      </c>
      <c r="AA35" s="3">
        <f t="shared" si="2"/>
        <v>-0.12086701696344591</v>
      </c>
      <c r="AB35" s="3">
        <f t="shared" si="3"/>
        <v>-0.34127413325514921</v>
      </c>
      <c r="AC35" s="3">
        <f t="shared" si="4"/>
        <v>-0.25854601226993867</v>
      </c>
      <c r="AD35" s="3">
        <f t="shared" si="5"/>
        <v>-0.11944396474186013</v>
      </c>
      <c r="AE35" s="3">
        <f t="shared" si="6"/>
        <v>-0.20046680568788541</v>
      </c>
      <c r="AF35" s="3">
        <f t="shared" si="7"/>
        <v>-0.10623419568728586</v>
      </c>
      <c r="AG35" s="3">
        <f t="shared" si="8"/>
        <v>-8.8616125990857372E-4</v>
      </c>
      <c r="AH35" s="3">
        <f t="shared" si="9"/>
        <v>-0.14056866980053359</v>
      </c>
      <c r="AI35" s="3">
        <f t="shared" si="10"/>
        <v>-0.21294506377582931</v>
      </c>
    </row>
    <row r="36" spans="1:35" x14ac:dyDescent="0.35">
      <c r="A36" s="5">
        <v>44712</v>
      </c>
      <c r="B36" s="6">
        <v>148.84</v>
      </c>
      <c r="C36" s="6">
        <v>271.87</v>
      </c>
      <c r="D36" s="6">
        <v>18.672000000000001</v>
      </c>
      <c r="E36" s="6">
        <v>120.21</v>
      </c>
      <c r="F36" s="6">
        <v>193.64</v>
      </c>
      <c r="G36" s="6">
        <v>113.762</v>
      </c>
      <c r="H36" s="6">
        <v>315.98</v>
      </c>
      <c r="I36" s="6">
        <v>313.44</v>
      </c>
      <c r="J36" s="6">
        <v>58.012999999999998</v>
      </c>
      <c r="K36" s="6">
        <v>252.75308100000001</v>
      </c>
      <c r="L36" s="6"/>
      <c r="N36" s="3">
        <f t="shared" si="11"/>
        <v>-5.5883285759594004E-2</v>
      </c>
      <c r="O36" s="3">
        <f t="shared" si="12"/>
        <v>-2.0358893052752847E-2</v>
      </c>
      <c r="P36" s="3">
        <f t="shared" si="13"/>
        <v>6.7396344422279153E-3</v>
      </c>
      <c r="Q36" s="3">
        <f t="shared" si="14"/>
        <v>-3.2748632121017085E-2</v>
      </c>
      <c r="R36" s="3">
        <f t="shared" si="15"/>
        <v>-3.406993565121974E-2</v>
      </c>
      <c r="S36" s="3">
        <f t="shared" si="16"/>
        <v>-3.0453205035513298E-3</v>
      </c>
      <c r="T36" s="3">
        <f t="shared" si="17"/>
        <v>-2.1218598023727608E-2</v>
      </c>
      <c r="U36" s="3">
        <f t="shared" si="18"/>
        <v>7.2946975661520641E-2</v>
      </c>
      <c r="V36" s="3">
        <f t="shared" si="19"/>
        <v>4.6429408899871794E-2</v>
      </c>
      <c r="W36" s="3">
        <f t="shared" si="20"/>
        <v>-0.1291974809718015</v>
      </c>
      <c r="X36" s="18">
        <v>2.0799999999999999E-2</v>
      </c>
      <c r="Z36" s="3">
        <f t="shared" si="1"/>
        <v>-7.6683285759594003E-2</v>
      </c>
      <c r="AA36" s="3">
        <f t="shared" si="2"/>
        <v>-4.1158893052752846E-2</v>
      </c>
      <c r="AB36" s="3">
        <f t="shared" si="3"/>
        <v>-1.4060365557772084E-2</v>
      </c>
      <c r="AC36" s="3">
        <f t="shared" si="4"/>
        <v>-5.3548632121017084E-2</v>
      </c>
      <c r="AD36" s="3">
        <f t="shared" si="5"/>
        <v>-5.4869935651219739E-2</v>
      </c>
      <c r="AE36" s="3">
        <f t="shared" si="6"/>
        <v>-2.3845320503551329E-2</v>
      </c>
      <c r="AF36" s="3">
        <f t="shared" si="7"/>
        <v>-4.2018598023727607E-2</v>
      </c>
      <c r="AG36" s="3">
        <f t="shared" si="8"/>
        <v>5.2146975661520642E-2</v>
      </c>
      <c r="AH36" s="3">
        <f t="shared" si="9"/>
        <v>2.5629408899871794E-2</v>
      </c>
      <c r="AI36" s="3">
        <f t="shared" si="10"/>
        <v>-0.14999748097180149</v>
      </c>
    </row>
    <row r="37" spans="1:35" x14ac:dyDescent="0.35">
      <c r="A37" s="5">
        <v>44742</v>
      </c>
      <c r="B37" s="6">
        <v>136.72</v>
      </c>
      <c r="C37" s="6">
        <v>256.83</v>
      </c>
      <c r="D37" s="6">
        <v>15.159000000000001</v>
      </c>
      <c r="E37" s="6">
        <v>106.21</v>
      </c>
      <c r="F37" s="6">
        <v>161.25</v>
      </c>
      <c r="G37" s="6">
        <v>108.96299999999999</v>
      </c>
      <c r="H37" s="6">
        <v>273.02</v>
      </c>
      <c r="I37" s="6">
        <v>324.23</v>
      </c>
      <c r="J37" s="6">
        <v>48.581000000000003</v>
      </c>
      <c r="K37" s="6">
        <v>224.47310899999999</v>
      </c>
      <c r="L37" s="6"/>
      <c r="N37" s="3">
        <f t="shared" si="11"/>
        <v>-8.1429723192690151E-2</v>
      </c>
      <c r="O37" s="3">
        <f t="shared" si="12"/>
        <v>-5.5320557619450539E-2</v>
      </c>
      <c r="P37" s="3">
        <f t="shared" si="13"/>
        <v>-0.18814267352185088</v>
      </c>
      <c r="Q37" s="3">
        <f t="shared" si="14"/>
        <v>-0.11646285666749856</v>
      </c>
      <c r="R37" s="3">
        <f t="shared" si="15"/>
        <v>-0.16726915926461472</v>
      </c>
      <c r="S37" s="3">
        <f t="shared" si="16"/>
        <v>-4.218456074963528E-2</v>
      </c>
      <c r="T37" s="3">
        <f t="shared" si="17"/>
        <v>-0.13595797202354587</v>
      </c>
      <c r="U37" s="3">
        <f t="shared" si="18"/>
        <v>3.4424451250638199E-2</v>
      </c>
      <c r="V37" s="3">
        <f t="shared" si="19"/>
        <v>-0.16258424835812657</v>
      </c>
      <c r="W37" s="3">
        <f t="shared" si="20"/>
        <v>-0.11188774391240763</v>
      </c>
      <c r="X37" s="18">
        <v>2.7999999999999997E-2</v>
      </c>
      <c r="Z37" s="3">
        <f t="shared" ref="Z37:Z63" si="21">N37-$X37</f>
        <v>-0.10942972319269015</v>
      </c>
      <c r="AA37" s="3">
        <f t="shared" ref="AA37:AA63" si="22">O37-$X37</f>
        <v>-8.3320557619450536E-2</v>
      </c>
      <c r="AB37" s="3">
        <f t="shared" ref="AB37:AB63" si="23">P37-$X37</f>
        <v>-0.21614267352185088</v>
      </c>
      <c r="AC37" s="3">
        <f t="shared" ref="AC37:AC63" si="24">Q37-$X37</f>
        <v>-0.14446285666749856</v>
      </c>
      <c r="AD37" s="3">
        <f t="shared" ref="AD37:AD63" si="25">R37-$X37</f>
        <v>-0.19526915926461472</v>
      </c>
      <c r="AE37" s="3">
        <f t="shared" ref="AE37:AE63" si="26">S37-$X37</f>
        <v>-7.0184560749635277E-2</v>
      </c>
      <c r="AF37" s="3">
        <f t="shared" ref="AF37:AF63" si="27">T37-$X37</f>
        <v>-0.16395797202354587</v>
      </c>
      <c r="AG37" s="3">
        <f t="shared" ref="AG37:AG63" si="28">U37-$X37</f>
        <v>6.4244512506382023E-3</v>
      </c>
      <c r="AH37" s="3">
        <f t="shared" ref="AH37:AH63" si="29">V37-$X37</f>
        <v>-0.19058424835812657</v>
      </c>
      <c r="AI37" s="3">
        <f t="shared" ref="AI37:AI63" si="30">W37-$X37</f>
        <v>-0.13988774391240763</v>
      </c>
    </row>
    <row r="38" spans="1:35" x14ac:dyDescent="0.35">
      <c r="A38" s="5">
        <v>44773</v>
      </c>
      <c r="B38" s="6">
        <v>162.51</v>
      </c>
      <c r="C38" s="6">
        <v>280.74</v>
      </c>
      <c r="D38" s="6">
        <v>18.163</v>
      </c>
      <c r="E38" s="6">
        <v>134.94999999999999</v>
      </c>
      <c r="F38" s="6">
        <v>159.1</v>
      </c>
      <c r="G38" s="6">
        <v>116.32</v>
      </c>
      <c r="H38" s="6">
        <v>300.60000000000002</v>
      </c>
      <c r="I38" s="6">
        <v>329.69</v>
      </c>
      <c r="J38" s="6">
        <v>53.548000000000002</v>
      </c>
      <c r="K38" s="6">
        <v>297.14970299999999</v>
      </c>
      <c r="L38" s="6"/>
      <c r="N38" s="3">
        <f t="shared" si="11"/>
        <v>0.18863370392042134</v>
      </c>
      <c r="O38" s="3">
        <f t="shared" si="12"/>
        <v>9.3096600864385204E-2</v>
      </c>
      <c r="P38" s="3">
        <f t="shared" si="13"/>
        <v>0.19816610594366368</v>
      </c>
      <c r="Q38" s="3">
        <f t="shared" si="14"/>
        <v>0.27059598907824123</v>
      </c>
      <c r="R38" s="3">
        <f t="shared" si="15"/>
        <v>-1.3333333333333419E-2</v>
      </c>
      <c r="S38" s="3">
        <f t="shared" si="16"/>
        <v>6.7518331910832119E-2</v>
      </c>
      <c r="T38" s="3">
        <f t="shared" si="17"/>
        <v>0.10101824042194729</v>
      </c>
      <c r="U38" s="3">
        <f t="shared" si="18"/>
        <v>1.6839897603552867E-2</v>
      </c>
      <c r="V38" s="3">
        <f t="shared" si="19"/>
        <v>0.1022416170931022</v>
      </c>
      <c r="W38" s="3">
        <f t="shared" si="20"/>
        <v>0.32376525777971921</v>
      </c>
      <c r="X38" s="18">
        <v>2.98E-2</v>
      </c>
      <c r="Z38" s="3">
        <f t="shared" si="21"/>
        <v>0.15883370392042134</v>
      </c>
      <c r="AA38" s="3">
        <f t="shared" si="22"/>
        <v>6.3296600864385211E-2</v>
      </c>
      <c r="AB38" s="3">
        <f t="shared" si="23"/>
        <v>0.16836610594366369</v>
      </c>
      <c r="AC38" s="3">
        <f t="shared" si="24"/>
        <v>0.24079598907824123</v>
      </c>
      <c r="AD38" s="3">
        <f t="shared" si="25"/>
        <v>-4.3133333333333419E-2</v>
      </c>
      <c r="AE38" s="3">
        <f t="shared" si="26"/>
        <v>3.7718331910832119E-2</v>
      </c>
      <c r="AF38" s="3">
        <f t="shared" si="27"/>
        <v>7.1218240421947299E-2</v>
      </c>
      <c r="AG38" s="3">
        <f t="shared" si="28"/>
        <v>-1.2960102396447133E-2</v>
      </c>
      <c r="AH38" s="3">
        <f t="shared" si="29"/>
        <v>7.2441617093102206E-2</v>
      </c>
      <c r="AI38" s="3">
        <f t="shared" si="30"/>
        <v>0.29396525777971921</v>
      </c>
    </row>
    <row r="39" spans="1:35" x14ac:dyDescent="0.35">
      <c r="A39" s="5">
        <v>44804</v>
      </c>
      <c r="B39" s="6">
        <v>157.22</v>
      </c>
      <c r="C39" s="6">
        <v>261.47000000000003</v>
      </c>
      <c r="D39" s="6">
        <v>15.093999999999999</v>
      </c>
      <c r="E39" s="6">
        <v>126.77</v>
      </c>
      <c r="F39" s="6">
        <v>162.93</v>
      </c>
      <c r="G39" s="6">
        <v>108.22</v>
      </c>
      <c r="H39" s="6">
        <v>280.8</v>
      </c>
      <c r="I39" s="6">
        <v>301.23</v>
      </c>
      <c r="J39" s="6">
        <v>49.911000000000001</v>
      </c>
      <c r="K39" s="6">
        <v>275.61</v>
      </c>
      <c r="L39" s="6"/>
      <c r="N39" s="3">
        <f t="shared" si="11"/>
        <v>-3.255184296350988E-2</v>
      </c>
      <c r="O39" s="3">
        <f t="shared" si="12"/>
        <v>-6.8640022796893851E-2</v>
      </c>
      <c r="P39" s="3">
        <f t="shared" si="13"/>
        <v>-0.16896988382976386</v>
      </c>
      <c r="Q39" s="3">
        <f t="shared" si="14"/>
        <v>-6.0615042608373471E-2</v>
      </c>
      <c r="R39" s="3">
        <f t="shared" si="15"/>
        <v>2.407291011942192E-2</v>
      </c>
      <c r="S39" s="3">
        <f t="shared" si="16"/>
        <v>-6.9635488308115501E-2</v>
      </c>
      <c r="T39" s="3">
        <f t="shared" si="17"/>
        <v>-6.5868263473053967E-2</v>
      </c>
      <c r="U39" s="3">
        <f t="shared" si="18"/>
        <v>-8.6323516030210157E-2</v>
      </c>
      <c r="V39" s="3">
        <f t="shared" si="19"/>
        <v>-6.7920370508702477E-2</v>
      </c>
      <c r="W39" s="3">
        <f t="shared" si="20"/>
        <v>-7.2487715055868596E-2</v>
      </c>
      <c r="X39" s="18">
        <v>3.5000000000000003E-2</v>
      </c>
      <c r="Z39" s="3">
        <f t="shared" si="21"/>
        <v>-6.7551842963509884E-2</v>
      </c>
      <c r="AA39" s="3">
        <f t="shared" si="22"/>
        <v>-0.10364002279689385</v>
      </c>
      <c r="AB39" s="3">
        <f t="shared" si="23"/>
        <v>-0.20396988382976386</v>
      </c>
      <c r="AC39" s="3">
        <f t="shared" si="24"/>
        <v>-9.5615042608373474E-2</v>
      </c>
      <c r="AD39" s="3">
        <f t="shared" si="25"/>
        <v>-1.0927089880578084E-2</v>
      </c>
      <c r="AE39" s="3">
        <f t="shared" si="26"/>
        <v>-0.1046354883081155</v>
      </c>
      <c r="AF39" s="3">
        <f t="shared" si="27"/>
        <v>-0.10086826347305397</v>
      </c>
      <c r="AG39" s="3">
        <f t="shared" si="28"/>
        <v>-0.12132351603021016</v>
      </c>
      <c r="AH39" s="3">
        <f t="shared" si="29"/>
        <v>-0.10292037050870248</v>
      </c>
      <c r="AI39" s="3">
        <f t="shared" si="30"/>
        <v>-0.1074877150558686</v>
      </c>
    </row>
    <row r="40" spans="1:35" x14ac:dyDescent="0.35">
      <c r="A40" s="5">
        <v>44834</v>
      </c>
      <c r="B40" s="6">
        <v>138.19999999999999</v>
      </c>
      <c r="C40" s="6">
        <v>232.9</v>
      </c>
      <c r="D40" s="6">
        <v>12.138999999999999</v>
      </c>
      <c r="E40" s="6">
        <v>113</v>
      </c>
      <c r="F40" s="6">
        <v>135.68</v>
      </c>
      <c r="G40" s="6">
        <v>95.65</v>
      </c>
      <c r="H40" s="6">
        <v>267.02</v>
      </c>
      <c r="I40" s="6">
        <v>323.35000000000002</v>
      </c>
      <c r="J40" s="6">
        <v>44.401000000000003</v>
      </c>
      <c r="K40" s="6">
        <v>265.25</v>
      </c>
      <c r="L40" s="6"/>
      <c r="N40" s="3">
        <f t="shared" si="11"/>
        <v>-0.12097697493957515</v>
      </c>
      <c r="O40" s="3">
        <f t="shared" si="12"/>
        <v>-0.10926683749569743</v>
      </c>
      <c r="P40" s="3">
        <f t="shared" si="13"/>
        <v>-0.19577315489598512</v>
      </c>
      <c r="Q40" s="3">
        <f t="shared" si="14"/>
        <v>-0.10862191370197993</v>
      </c>
      <c r="R40" s="3">
        <f t="shared" si="15"/>
        <v>-0.16724973915178298</v>
      </c>
      <c r="S40" s="3">
        <f t="shared" si="16"/>
        <v>-0.11615228238772868</v>
      </c>
      <c r="T40" s="3">
        <f t="shared" si="17"/>
        <v>-4.9074074074074159E-2</v>
      </c>
      <c r="U40" s="3">
        <f t="shared" si="18"/>
        <v>7.3432261062975179E-2</v>
      </c>
      <c r="V40" s="3">
        <f t="shared" si="19"/>
        <v>-0.11039650578028892</v>
      </c>
      <c r="W40" s="3">
        <f t="shared" si="20"/>
        <v>-3.7589347266064443E-2</v>
      </c>
      <c r="X40" s="18">
        <v>4.0500000000000001E-2</v>
      </c>
      <c r="Z40" s="3">
        <f t="shared" si="21"/>
        <v>-0.16147697493957516</v>
      </c>
      <c r="AA40" s="3">
        <f t="shared" si="22"/>
        <v>-0.14976683749569744</v>
      </c>
      <c r="AB40" s="3">
        <f t="shared" si="23"/>
        <v>-0.23627315489598513</v>
      </c>
      <c r="AC40" s="3">
        <f t="shared" si="24"/>
        <v>-0.14912191370197994</v>
      </c>
      <c r="AD40" s="3">
        <f t="shared" si="25"/>
        <v>-0.20774973915178299</v>
      </c>
      <c r="AE40" s="3">
        <f t="shared" si="26"/>
        <v>-0.15665228238772869</v>
      </c>
      <c r="AF40" s="3">
        <f t="shared" si="27"/>
        <v>-8.9574074074074167E-2</v>
      </c>
      <c r="AG40" s="3">
        <f t="shared" si="28"/>
        <v>3.2932261062975178E-2</v>
      </c>
      <c r="AH40" s="3">
        <f t="shared" si="29"/>
        <v>-0.15089650578028893</v>
      </c>
      <c r="AI40" s="3">
        <f t="shared" si="30"/>
        <v>-7.8089347266064452E-2</v>
      </c>
    </row>
    <row r="41" spans="1:35" x14ac:dyDescent="0.35">
      <c r="A41" s="5">
        <v>44865</v>
      </c>
      <c r="B41" s="6">
        <v>153.34</v>
      </c>
      <c r="C41" s="6">
        <v>232.13</v>
      </c>
      <c r="D41" s="6">
        <v>13.497</v>
      </c>
      <c r="E41" s="6">
        <v>102.44</v>
      </c>
      <c r="F41" s="6">
        <v>93.16</v>
      </c>
      <c r="G41" s="6">
        <v>94.51</v>
      </c>
      <c r="H41" s="6">
        <v>295.08999999999997</v>
      </c>
      <c r="I41" s="6">
        <v>362.09</v>
      </c>
      <c r="J41" s="6">
        <v>47.012</v>
      </c>
      <c r="K41" s="6">
        <v>227.54</v>
      </c>
      <c r="L41" s="6"/>
      <c r="N41" s="3">
        <f t="shared" si="11"/>
        <v>0.10955137481910282</v>
      </c>
      <c r="O41" s="3">
        <f t="shared" si="12"/>
        <v>-3.3061399742378983E-3</v>
      </c>
      <c r="P41" s="3">
        <f t="shared" si="13"/>
        <v>0.11187082955762429</v>
      </c>
      <c r="Q41" s="3">
        <f t="shared" si="14"/>
        <v>-9.3451327433628384E-2</v>
      </c>
      <c r="R41" s="3">
        <f t="shared" si="15"/>
        <v>-0.31338443396226423</v>
      </c>
      <c r="S41" s="3">
        <f t="shared" si="16"/>
        <v>-1.1918452692106674E-2</v>
      </c>
      <c r="T41" s="3">
        <f t="shared" si="17"/>
        <v>0.10512321174443851</v>
      </c>
      <c r="U41" s="3">
        <f t="shared" si="18"/>
        <v>0.11980825730632416</v>
      </c>
      <c r="V41" s="3">
        <f t="shared" si="19"/>
        <v>5.8804981869777562E-2</v>
      </c>
      <c r="W41" s="3">
        <f t="shared" si="20"/>
        <v>-0.14216776625824701</v>
      </c>
      <c r="X41" s="18">
        <v>4.6600000000000003E-2</v>
      </c>
      <c r="Z41" s="3">
        <f t="shared" si="21"/>
        <v>6.2951374819102818E-2</v>
      </c>
      <c r="AA41" s="3">
        <f t="shared" si="22"/>
        <v>-4.9906139974237901E-2</v>
      </c>
      <c r="AB41" s="3">
        <f t="shared" si="23"/>
        <v>6.5270829557624283E-2</v>
      </c>
      <c r="AC41" s="3">
        <f t="shared" si="24"/>
        <v>-0.14005132743362839</v>
      </c>
      <c r="AD41" s="3">
        <f t="shared" si="25"/>
        <v>-0.35998443396226421</v>
      </c>
      <c r="AE41" s="3">
        <f t="shared" si="26"/>
        <v>-5.8518452692106676E-2</v>
      </c>
      <c r="AF41" s="3">
        <f t="shared" si="27"/>
        <v>5.8523211744438502E-2</v>
      </c>
      <c r="AG41" s="3">
        <f t="shared" si="28"/>
        <v>7.3208257306324159E-2</v>
      </c>
      <c r="AH41" s="3">
        <f t="shared" si="29"/>
        <v>1.2204981869777559E-2</v>
      </c>
      <c r="AI41" s="3">
        <f t="shared" si="30"/>
        <v>-0.18876776625824701</v>
      </c>
    </row>
    <row r="42" spans="1:35" x14ac:dyDescent="0.35">
      <c r="A42" s="5">
        <v>44895</v>
      </c>
      <c r="B42" s="6">
        <v>148.03</v>
      </c>
      <c r="C42" s="6">
        <v>255.14</v>
      </c>
      <c r="D42" s="6">
        <v>16.922999999999998</v>
      </c>
      <c r="E42" s="6">
        <v>96.54</v>
      </c>
      <c r="F42" s="6">
        <v>118.1</v>
      </c>
      <c r="G42" s="6">
        <v>100.99</v>
      </c>
      <c r="H42" s="6">
        <v>318.60000000000002</v>
      </c>
      <c r="I42" s="6">
        <v>371.08</v>
      </c>
      <c r="J42" s="6">
        <v>55.103000000000002</v>
      </c>
      <c r="K42" s="6">
        <v>194.7</v>
      </c>
      <c r="L42" s="6"/>
      <c r="N42" s="3">
        <f t="shared" si="11"/>
        <v>-3.462892917699234E-2</v>
      </c>
      <c r="O42" s="3">
        <f t="shared" si="12"/>
        <v>9.9125490027139884E-2</v>
      </c>
      <c r="P42" s="3">
        <f t="shared" si="13"/>
        <v>0.25383418537452762</v>
      </c>
      <c r="Q42" s="3">
        <f t="shared" si="14"/>
        <v>-5.7594689574384961E-2</v>
      </c>
      <c r="R42" s="3">
        <f t="shared" si="15"/>
        <v>0.26771146414770297</v>
      </c>
      <c r="S42" s="3">
        <f t="shared" si="16"/>
        <v>6.8564173103375259E-2</v>
      </c>
      <c r="T42" s="3">
        <f t="shared" si="17"/>
        <v>7.967060896675604E-2</v>
      </c>
      <c r="U42" s="3">
        <f t="shared" si="18"/>
        <v>2.4828081416222503E-2</v>
      </c>
      <c r="V42" s="3">
        <f t="shared" si="19"/>
        <v>0.17210499446949723</v>
      </c>
      <c r="W42" s="3">
        <f t="shared" si="20"/>
        <v>-0.14432627230377082</v>
      </c>
      <c r="X42" s="18">
        <v>4.7400000000000005E-2</v>
      </c>
      <c r="Z42" s="3">
        <f t="shared" si="21"/>
        <v>-8.2028929176992338E-2</v>
      </c>
      <c r="AA42" s="3">
        <f t="shared" si="22"/>
        <v>5.172549002713988E-2</v>
      </c>
      <c r="AB42" s="3">
        <f t="shared" si="23"/>
        <v>0.20643418537452762</v>
      </c>
      <c r="AC42" s="3">
        <f t="shared" si="24"/>
        <v>-0.10499468957438496</v>
      </c>
      <c r="AD42" s="3">
        <f t="shared" si="25"/>
        <v>0.22031146414770297</v>
      </c>
      <c r="AE42" s="3">
        <f t="shared" si="26"/>
        <v>2.1164173103375254E-2</v>
      </c>
      <c r="AF42" s="3">
        <f t="shared" si="27"/>
        <v>3.2270608966756036E-2</v>
      </c>
      <c r="AG42" s="3">
        <f t="shared" si="28"/>
        <v>-2.2571918583777502E-2</v>
      </c>
      <c r="AH42" s="3">
        <f t="shared" si="29"/>
        <v>0.12470499446949723</v>
      </c>
      <c r="AI42" s="3">
        <f t="shared" si="30"/>
        <v>-0.19172627230377082</v>
      </c>
    </row>
    <row r="43" spans="1:35" x14ac:dyDescent="0.35">
      <c r="A43" s="5">
        <v>44926</v>
      </c>
      <c r="B43" s="6">
        <v>129.93</v>
      </c>
      <c r="C43" s="6">
        <v>239.82</v>
      </c>
      <c r="D43" s="6">
        <v>14.614000000000001</v>
      </c>
      <c r="E43" s="6">
        <v>84</v>
      </c>
      <c r="F43" s="6">
        <v>120.34</v>
      </c>
      <c r="G43" s="6">
        <v>88.23</v>
      </c>
      <c r="H43" s="6">
        <v>308.89999999999998</v>
      </c>
      <c r="I43" s="6">
        <v>365.84</v>
      </c>
      <c r="J43" s="6">
        <v>55.912999999999997</v>
      </c>
      <c r="K43" s="6">
        <v>123.18</v>
      </c>
      <c r="L43" s="6"/>
      <c r="N43" s="3">
        <f t="shared" si="11"/>
        <v>-0.12227251232858205</v>
      </c>
      <c r="O43" s="3">
        <f t="shared" si="12"/>
        <v>-6.0045465234773054E-2</v>
      </c>
      <c r="P43" s="3">
        <f t="shared" si="13"/>
        <v>-0.13644152927967845</v>
      </c>
      <c r="Q43" s="3">
        <f t="shared" si="14"/>
        <v>-0.1298943443132381</v>
      </c>
      <c r="R43" s="3">
        <f t="shared" si="15"/>
        <v>1.8966977138018759E-2</v>
      </c>
      <c r="S43" s="3">
        <f t="shared" si="16"/>
        <v>-0.12634914347955239</v>
      </c>
      <c r="T43" s="3">
        <f t="shared" si="17"/>
        <v>-3.0445699937225457E-2</v>
      </c>
      <c r="U43" s="3">
        <f t="shared" si="18"/>
        <v>-1.4120944270777258E-2</v>
      </c>
      <c r="V43" s="3">
        <f t="shared" si="19"/>
        <v>1.4699744115565405E-2</v>
      </c>
      <c r="W43" s="3">
        <f t="shared" si="20"/>
        <v>-0.36733436055469948</v>
      </c>
      <c r="X43" s="18">
        <v>4.7300000000000002E-2</v>
      </c>
      <c r="Z43" s="3">
        <f t="shared" si="21"/>
        <v>-0.16957251232858206</v>
      </c>
      <c r="AA43" s="3">
        <f t="shared" si="22"/>
        <v>-0.10734546523477306</v>
      </c>
      <c r="AB43" s="3">
        <f t="shared" si="23"/>
        <v>-0.18374152927967846</v>
      </c>
      <c r="AC43" s="3">
        <f t="shared" si="24"/>
        <v>-0.17719434431323811</v>
      </c>
      <c r="AD43" s="3">
        <f t="shared" si="25"/>
        <v>-2.8333022861981243E-2</v>
      </c>
      <c r="AE43" s="3">
        <f t="shared" si="26"/>
        <v>-0.1736491434795524</v>
      </c>
      <c r="AF43" s="3">
        <f t="shared" si="27"/>
        <v>-7.7745699937225465E-2</v>
      </c>
      <c r="AG43" s="3">
        <f t="shared" si="28"/>
        <v>-6.142094427077726E-2</v>
      </c>
      <c r="AH43" s="3">
        <f t="shared" si="29"/>
        <v>-3.2600255884434597E-2</v>
      </c>
      <c r="AI43" s="3">
        <f t="shared" si="30"/>
        <v>-0.41463436055469949</v>
      </c>
    </row>
    <row r="44" spans="1:35" x14ac:dyDescent="0.35">
      <c r="A44" s="5">
        <v>44957</v>
      </c>
      <c r="B44" s="6">
        <v>144.29</v>
      </c>
      <c r="C44" s="6">
        <v>247.81</v>
      </c>
      <c r="D44" s="6">
        <v>19.536999999999999</v>
      </c>
      <c r="E44" s="6">
        <v>103.13</v>
      </c>
      <c r="F44" s="6">
        <v>148.97</v>
      </c>
      <c r="G44" s="6">
        <v>98.84</v>
      </c>
      <c r="H44" s="6">
        <v>311.52</v>
      </c>
      <c r="I44" s="6">
        <v>344.15</v>
      </c>
      <c r="J44" s="6">
        <v>58.500999999999998</v>
      </c>
      <c r="K44" s="6">
        <v>173.22</v>
      </c>
      <c r="L44" s="6"/>
      <c r="N44" s="3">
        <f t="shared" si="11"/>
        <v>0.11052104979604382</v>
      </c>
      <c r="O44" s="3">
        <f t="shared" si="12"/>
        <v>3.3316654157284686E-2</v>
      </c>
      <c r="P44" s="3">
        <f t="shared" si="13"/>
        <v>0.33686875598740929</v>
      </c>
      <c r="Q44" s="3">
        <f t="shared" si="14"/>
        <v>0.22773809523809518</v>
      </c>
      <c r="R44" s="3">
        <f t="shared" si="15"/>
        <v>0.23790925710486954</v>
      </c>
      <c r="S44" s="3">
        <f t="shared" si="16"/>
        <v>0.12025388189958064</v>
      </c>
      <c r="T44" s="3">
        <f t="shared" si="17"/>
        <v>8.4817092910327574E-3</v>
      </c>
      <c r="U44" s="3">
        <f t="shared" si="18"/>
        <v>-5.9288213426634595E-2</v>
      </c>
      <c r="V44" s="3">
        <f t="shared" si="19"/>
        <v>4.6286194623790466E-2</v>
      </c>
      <c r="W44" s="3">
        <f t="shared" si="20"/>
        <v>0.40623477837311239</v>
      </c>
      <c r="X44" s="18">
        <v>4.6799999999999994E-2</v>
      </c>
      <c r="Z44" s="3">
        <f t="shared" si="21"/>
        <v>6.372104979604383E-2</v>
      </c>
      <c r="AA44" s="3">
        <f t="shared" si="22"/>
        <v>-1.3483345842715308E-2</v>
      </c>
      <c r="AB44" s="3">
        <f t="shared" si="23"/>
        <v>0.29006875598740928</v>
      </c>
      <c r="AC44" s="3">
        <f t="shared" si="24"/>
        <v>0.18093809523809518</v>
      </c>
      <c r="AD44" s="3">
        <f t="shared" si="25"/>
        <v>0.19110925710486953</v>
      </c>
      <c r="AE44" s="3">
        <f t="shared" si="26"/>
        <v>7.3453881899580645E-2</v>
      </c>
      <c r="AF44" s="3">
        <f t="shared" si="27"/>
        <v>-3.8318290708967237E-2</v>
      </c>
      <c r="AG44" s="3">
        <f t="shared" si="28"/>
        <v>-0.10608821342663459</v>
      </c>
      <c r="AH44" s="3">
        <f t="shared" si="29"/>
        <v>-5.1380537620952793E-4</v>
      </c>
      <c r="AI44" s="3">
        <f t="shared" si="30"/>
        <v>0.35943477837311238</v>
      </c>
    </row>
    <row r="45" spans="1:35" x14ac:dyDescent="0.35">
      <c r="A45" s="5">
        <v>44985</v>
      </c>
      <c r="B45" s="6">
        <v>147.41</v>
      </c>
      <c r="C45" s="6">
        <v>249.42</v>
      </c>
      <c r="D45" s="6">
        <v>23.216000000000001</v>
      </c>
      <c r="E45" s="6">
        <v>94.23</v>
      </c>
      <c r="F45" s="6">
        <v>174.94</v>
      </c>
      <c r="G45" s="6">
        <v>90.06</v>
      </c>
      <c r="H45" s="6">
        <v>305.18</v>
      </c>
      <c r="I45" s="6">
        <v>311.22000000000003</v>
      </c>
      <c r="J45" s="6">
        <v>59.429000000000002</v>
      </c>
      <c r="K45" s="6">
        <v>205.71</v>
      </c>
      <c r="L45" s="6"/>
      <c r="N45" s="3">
        <f t="shared" si="11"/>
        <v>2.1623120105343396E-2</v>
      </c>
      <c r="O45" s="3">
        <f t="shared" si="12"/>
        <v>6.4969129575076501E-3</v>
      </c>
      <c r="P45" s="3">
        <f t="shared" si="13"/>
        <v>0.18830936172390866</v>
      </c>
      <c r="Q45" s="3">
        <f t="shared" si="14"/>
        <v>-8.6298846116551808E-2</v>
      </c>
      <c r="R45" s="3">
        <f t="shared" si="15"/>
        <v>0.17433040209438144</v>
      </c>
      <c r="S45" s="3">
        <f t="shared" si="16"/>
        <v>-8.883043302306759E-2</v>
      </c>
      <c r="T45" s="3">
        <f t="shared" si="17"/>
        <v>-2.0351823317924955E-2</v>
      </c>
      <c r="U45" s="3">
        <f t="shared" si="18"/>
        <v>-9.5685021066395315E-2</v>
      </c>
      <c r="V45" s="3">
        <f t="shared" si="19"/>
        <v>1.5862976701253029E-2</v>
      </c>
      <c r="W45" s="3">
        <f t="shared" si="20"/>
        <v>0.18756494631104959</v>
      </c>
      <c r="X45" s="18">
        <v>5.0199999999999995E-2</v>
      </c>
      <c r="Z45" s="3">
        <f t="shared" si="21"/>
        <v>-2.8576879894656598E-2</v>
      </c>
      <c r="AA45" s="3">
        <f t="shared" si="22"/>
        <v>-4.3703087042492345E-2</v>
      </c>
      <c r="AB45" s="3">
        <f t="shared" si="23"/>
        <v>0.13810936172390867</v>
      </c>
      <c r="AC45" s="3">
        <f t="shared" si="24"/>
        <v>-0.1364988461165518</v>
      </c>
      <c r="AD45" s="3">
        <f t="shared" si="25"/>
        <v>0.12413040209438145</v>
      </c>
      <c r="AE45" s="3">
        <f t="shared" si="26"/>
        <v>-0.13903043302306758</v>
      </c>
      <c r="AF45" s="3">
        <f t="shared" si="27"/>
        <v>-7.055182331792495E-2</v>
      </c>
      <c r="AG45" s="3">
        <f t="shared" si="28"/>
        <v>-0.14588502106639531</v>
      </c>
      <c r="AH45" s="3">
        <f t="shared" si="29"/>
        <v>-3.4337023298746966E-2</v>
      </c>
      <c r="AI45" s="3">
        <f t="shared" si="30"/>
        <v>0.13736494631104959</v>
      </c>
    </row>
    <row r="46" spans="1:35" x14ac:dyDescent="0.35">
      <c r="A46" s="5">
        <v>45016</v>
      </c>
      <c r="B46" s="6">
        <v>164.9</v>
      </c>
      <c r="C46" s="6">
        <v>288.3</v>
      </c>
      <c r="D46" s="6">
        <v>27.777000000000001</v>
      </c>
      <c r="E46" s="6">
        <v>103.29</v>
      </c>
      <c r="F46" s="6">
        <v>211.94</v>
      </c>
      <c r="G46" s="6">
        <v>103.73</v>
      </c>
      <c r="H46" s="6">
        <v>308.77</v>
      </c>
      <c r="I46" s="6">
        <v>343.42</v>
      </c>
      <c r="J46" s="6">
        <v>64.153999999999996</v>
      </c>
      <c r="K46" s="6">
        <v>207.46</v>
      </c>
      <c r="L46" s="6"/>
      <c r="N46" s="3">
        <f t="shared" si="11"/>
        <v>0.11864866698324406</v>
      </c>
      <c r="O46" s="3">
        <f t="shared" si="12"/>
        <v>0.15588164541736838</v>
      </c>
      <c r="P46" s="3">
        <f t="shared" si="13"/>
        <v>0.19645933838731899</v>
      </c>
      <c r="Q46" s="3">
        <f t="shared" si="14"/>
        <v>9.6147723654887107E-2</v>
      </c>
      <c r="R46" s="3">
        <f t="shared" si="15"/>
        <v>0.21150108608665819</v>
      </c>
      <c r="S46" s="3">
        <f t="shared" si="16"/>
        <v>0.15178769709082829</v>
      </c>
      <c r="T46" s="3">
        <f t="shared" si="17"/>
        <v>1.176354938069335E-2</v>
      </c>
      <c r="U46" s="3">
        <f t="shared" si="18"/>
        <v>0.10346378767431386</v>
      </c>
      <c r="V46" s="3">
        <f t="shared" si="19"/>
        <v>7.9506638173282296E-2</v>
      </c>
      <c r="W46" s="3">
        <f t="shared" si="20"/>
        <v>8.5071216761460899E-3</v>
      </c>
      <c r="X46" s="18">
        <v>4.6399999999999997E-2</v>
      </c>
      <c r="Z46" s="3">
        <f t="shared" si="21"/>
        <v>7.2248666983244059E-2</v>
      </c>
      <c r="AA46" s="3">
        <f t="shared" si="22"/>
        <v>0.10948164541736838</v>
      </c>
      <c r="AB46" s="3">
        <f t="shared" si="23"/>
        <v>0.150059338387319</v>
      </c>
      <c r="AC46" s="3">
        <f t="shared" si="24"/>
        <v>4.974772365488711E-2</v>
      </c>
      <c r="AD46" s="3">
        <f t="shared" si="25"/>
        <v>0.16510108608665819</v>
      </c>
      <c r="AE46" s="3">
        <f t="shared" si="26"/>
        <v>0.10538769709082829</v>
      </c>
      <c r="AF46" s="3">
        <f t="shared" si="27"/>
        <v>-3.4636450619306647E-2</v>
      </c>
      <c r="AG46" s="3">
        <f t="shared" si="28"/>
        <v>5.7063787674313859E-2</v>
      </c>
      <c r="AH46" s="3">
        <f t="shared" si="29"/>
        <v>3.3106638173282299E-2</v>
      </c>
      <c r="AI46" s="3">
        <f t="shared" si="30"/>
        <v>-3.7892878323853907E-2</v>
      </c>
    </row>
    <row r="47" spans="1:35" x14ac:dyDescent="0.35">
      <c r="A47" s="5">
        <v>45046</v>
      </c>
      <c r="B47" s="6">
        <v>169.68</v>
      </c>
      <c r="C47" s="6">
        <v>307.26</v>
      </c>
      <c r="D47" s="6">
        <v>27.748999999999999</v>
      </c>
      <c r="E47" s="6">
        <v>105.45</v>
      </c>
      <c r="F47" s="6">
        <v>240.32</v>
      </c>
      <c r="G47" s="6">
        <v>107.34</v>
      </c>
      <c r="H47" s="6">
        <v>328.55</v>
      </c>
      <c r="I47" s="6">
        <v>395.86</v>
      </c>
      <c r="J47" s="6">
        <v>62.65</v>
      </c>
      <c r="K47" s="6">
        <v>164.31</v>
      </c>
      <c r="L47" s="6"/>
      <c r="N47" s="3">
        <f t="shared" si="11"/>
        <v>2.8987265009096319E-2</v>
      </c>
      <c r="O47" s="3">
        <f t="shared" si="12"/>
        <v>6.5764828303850109E-2</v>
      </c>
      <c r="P47" s="3">
        <f t="shared" si="13"/>
        <v>-1.0080282247904027E-3</v>
      </c>
      <c r="Q47" s="3">
        <f t="shared" si="14"/>
        <v>2.091199535288979E-2</v>
      </c>
      <c r="R47" s="3">
        <f t="shared" si="15"/>
        <v>0.13390582240256665</v>
      </c>
      <c r="S47" s="3">
        <f t="shared" si="16"/>
        <v>3.4801889520871487E-2</v>
      </c>
      <c r="T47" s="3">
        <f t="shared" si="17"/>
        <v>6.4060627651650215E-2</v>
      </c>
      <c r="U47" s="3">
        <f t="shared" si="18"/>
        <v>0.1526993186186012</v>
      </c>
      <c r="V47" s="3">
        <f t="shared" si="19"/>
        <v>-2.3443588864295206E-2</v>
      </c>
      <c r="W47" s="3">
        <f t="shared" si="20"/>
        <v>-0.2079919020534079</v>
      </c>
      <c r="X47" s="18">
        <v>4.8000000000000001E-2</v>
      </c>
      <c r="Z47" s="3">
        <f t="shared" si="21"/>
        <v>-1.9012734990903682E-2</v>
      </c>
      <c r="AA47" s="3">
        <f t="shared" si="22"/>
        <v>1.7764828303850108E-2</v>
      </c>
      <c r="AB47" s="3">
        <f t="shared" si="23"/>
        <v>-4.9008028224790404E-2</v>
      </c>
      <c r="AC47" s="3">
        <f t="shared" si="24"/>
        <v>-2.7088004647110211E-2</v>
      </c>
      <c r="AD47" s="3">
        <f t="shared" si="25"/>
        <v>8.5905822402566653E-2</v>
      </c>
      <c r="AE47" s="3">
        <f t="shared" si="26"/>
        <v>-1.3198110479128514E-2</v>
      </c>
      <c r="AF47" s="3">
        <f t="shared" si="27"/>
        <v>1.6060627651650214E-2</v>
      </c>
      <c r="AG47" s="3">
        <f t="shared" si="28"/>
        <v>0.1046993186186012</v>
      </c>
      <c r="AH47" s="3">
        <f t="shared" si="29"/>
        <v>-7.1443588864295207E-2</v>
      </c>
      <c r="AI47" s="3">
        <f t="shared" si="30"/>
        <v>-0.25599190205340788</v>
      </c>
    </row>
    <row r="48" spans="1:35" x14ac:dyDescent="0.35">
      <c r="A48" s="5">
        <v>45077</v>
      </c>
      <c r="B48" s="6">
        <v>177.25</v>
      </c>
      <c r="C48" s="6">
        <v>328.39</v>
      </c>
      <c r="D48" s="6">
        <v>37.834000000000003</v>
      </c>
      <c r="E48" s="6">
        <v>120.58</v>
      </c>
      <c r="F48" s="6">
        <v>264.72000000000003</v>
      </c>
      <c r="G48" s="6">
        <v>122.87</v>
      </c>
      <c r="H48" s="6">
        <v>321.08</v>
      </c>
      <c r="I48" s="6">
        <v>429.46</v>
      </c>
      <c r="J48" s="6">
        <v>80.796000000000006</v>
      </c>
      <c r="K48" s="6">
        <v>203.93</v>
      </c>
      <c r="L48" s="6"/>
      <c r="N48" s="3">
        <f t="shared" si="11"/>
        <v>4.4613389910419521E-2</v>
      </c>
      <c r="O48" s="3">
        <f t="shared" si="12"/>
        <v>6.8769120614463386E-2</v>
      </c>
      <c r="P48" s="3">
        <f t="shared" si="13"/>
        <v>0.36343652023496364</v>
      </c>
      <c r="Q48" s="3">
        <f t="shared" si="14"/>
        <v>0.14348032242769082</v>
      </c>
      <c r="R48" s="3">
        <f t="shared" si="15"/>
        <v>0.10153129161118524</v>
      </c>
      <c r="S48" s="3">
        <f t="shared" si="16"/>
        <v>0.14468045463014723</v>
      </c>
      <c r="T48" s="3">
        <f t="shared" si="17"/>
        <v>-2.2736265408613732E-2</v>
      </c>
      <c r="U48" s="3">
        <f t="shared" si="18"/>
        <v>8.4878492396301741E-2</v>
      </c>
      <c r="V48" s="3">
        <f t="shared" si="19"/>
        <v>0.28964086193136485</v>
      </c>
      <c r="W48" s="3">
        <f t="shared" si="20"/>
        <v>0.24112957215020381</v>
      </c>
      <c r="X48" s="18">
        <v>5.1799999999999999E-2</v>
      </c>
      <c r="Z48" s="3">
        <f t="shared" si="21"/>
        <v>-7.186610089580478E-3</v>
      </c>
      <c r="AA48" s="3">
        <f t="shared" si="22"/>
        <v>1.6969120614463387E-2</v>
      </c>
      <c r="AB48" s="3">
        <f t="shared" si="23"/>
        <v>0.31163652023496363</v>
      </c>
      <c r="AC48" s="3">
        <f t="shared" si="24"/>
        <v>9.1680322427690822E-2</v>
      </c>
      <c r="AD48" s="3">
        <f t="shared" si="25"/>
        <v>4.9731291611185238E-2</v>
      </c>
      <c r="AE48" s="3">
        <f t="shared" si="26"/>
        <v>9.2880454630147227E-2</v>
      </c>
      <c r="AF48" s="3">
        <f t="shared" si="27"/>
        <v>-7.4536265408613731E-2</v>
      </c>
      <c r="AG48" s="3">
        <f t="shared" si="28"/>
        <v>3.3078492396301742E-2</v>
      </c>
      <c r="AH48" s="3">
        <f t="shared" si="29"/>
        <v>0.23784086193136483</v>
      </c>
      <c r="AI48" s="3">
        <f t="shared" si="30"/>
        <v>0.1893295721502038</v>
      </c>
    </row>
    <row r="49" spans="1:35" x14ac:dyDescent="0.35">
      <c r="A49" s="5">
        <v>45107</v>
      </c>
      <c r="B49" s="6">
        <v>193.97</v>
      </c>
      <c r="C49" s="6">
        <v>340.54</v>
      </c>
      <c r="D49" s="6">
        <v>42.302</v>
      </c>
      <c r="E49" s="6">
        <v>130.36000000000001</v>
      </c>
      <c r="F49" s="6">
        <v>286.98</v>
      </c>
      <c r="G49" s="6">
        <v>119.7</v>
      </c>
      <c r="H49" s="6">
        <v>341</v>
      </c>
      <c r="I49" s="6">
        <v>468.98</v>
      </c>
      <c r="J49" s="6">
        <v>86.742999999999995</v>
      </c>
      <c r="K49" s="6">
        <v>261.77</v>
      </c>
      <c r="L49" s="6"/>
      <c r="N49" s="3">
        <f t="shared" si="11"/>
        <v>9.4330042313117035E-2</v>
      </c>
      <c r="O49" s="3">
        <f t="shared" si="12"/>
        <v>3.6998690581321103E-2</v>
      </c>
      <c r="P49" s="3">
        <f t="shared" si="13"/>
        <v>0.11809483533329801</v>
      </c>
      <c r="Q49" s="3">
        <f t="shared" si="14"/>
        <v>8.1107978105821932E-2</v>
      </c>
      <c r="R49" s="3">
        <f t="shared" si="15"/>
        <v>8.4088848594741528E-2</v>
      </c>
      <c r="S49" s="3">
        <f t="shared" si="16"/>
        <v>-2.5799625620574584E-2</v>
      </c>
      <c r="T49" s="3">
        <f t="shared" si="17"/>
        <v>6.2040612931356653E-2</v>
      </c>
      <c r="U49" s="3">
        <f t="shared" si="18"/>
        <v>9.2022539933870551E-2</v>
      </c>
      <c r="V49" s="3">
        <f t="shared" si="19"/>
        <v>7.3605128966780287E-2</v>
      </c>
      <c r="W49" s="3">
        <f t="shared" si="20"/>
        <v>0.28362673466385502</v>
      </c>
      <c r="X49" s="18">
        <v>5.4000000000000006E-2</v>
      </c>
      <c r="Z49" s="3">
        <f t="shared" si="21"/>
        <v>4.0330042313117029E-2</v>
      </c>
      <c r="AA49" s="3">
        <f t="shared" si="22"/>
        <v>-1.7001309418678903E-2</v>
      </c>
      <c r="AB49" s="3">
        <f t="shared" si="23"/>
        <v>6.4094835333298003E-2</v>
      </c>
      <c r="AC49" s="3">
        <f t="shared" si="24"/>
        <v>2.7107978105821925E-2</v>
      </c>
      <c r="AD49" s="3">
        <f t="shared" si="25"/>
        <v>3.0088848594741521E-2</v>
      </c>
      <c r="AE49" s="3">
        <f t="shared" si="26"/>
        <v>-7.9799625620574591E-2</v>
      </c>
      <c r="AF49" s="3">
        <f t="shared" si="27"/>
        <v>8.0406129313566471E-3</v>
      </c>
      <c r="AG49" s="3">
        <f t="shared" si="28"/>
        <v>3.8022539933870544E-2</v>
      </c>
      <c r="AH49" s="3">
        <f t="shared" si="29"/>
        <v>1.960512896678028E-2</v>
      </c>
      <c r="AI49" s="3">
        <f t="shared" si="30"/>
        <v>0.22962673466385503</v>
      </c>
    </row>
    <row r="50" spans="1:35" x14ac:dyDescent="0.35">
      <c r="A50" s="5">
        <v>45138</v>
      </c>
      <c r="B50" s="6">
        <v>196.45</v>
      </c>
      <c r="C50" s="6">
        <v>335.92</v>
      </c>
      <c r="D50" s="6">
        <v>46.728999999999999</v>
      </c>
      <c r="E50" s="6">
        <v>133.68</v>
      </c>
      <c r="F50" s="6">
        <v>318.60000000000002</v>
      </c>
      <c r="G50" s="6">
        <v>132.72</v>
      </c>
      <c r="H50" s="6">
        <v>351.96</v>
      </c>
      <c r="I50" s="6">
        <v>454.55</v>
      </c>
      <c r="J50" s="6">
        <v>89.864999999999995</v>
      </c>
      <c r="K50" s="6">
        <v>267.43</v>
      </c>
      <c r="L50" s="6"/>
      <c r="N50" s="3">
        <f t="shared" si="11"/>
        <v>1.2785482291075789E-2</v>
      </c>
      <c r="O50" s="3">
        <f t="shared" si="12"/>
        <v>-1.3566688201092414E-2</v>
      </c>
      <c r="P50" s="3">
        <f t="shared" si="13"/>
        <v>0.10465226230438285</v>
      </c>
      <c r="Q50" s="3">
        <f t="shared" si="14"/>
        <v>2.5467934949370941E-2</v>
      </c>
      <c r="R50" s="3">
        <f t="shared" si="15"/>
        <v>0.11018189420865565</v>
      </c>
      <c r="S50" s="3">
        <f t="shared" si="16"/>
        <v>0.1087719298245613</v>
      </c>
      <c r="T50" s="3">
        <f t="shared" si="17"/>
        <v>3.2140762463342964E-2</v>
      </c>
      <c r="U50" s="3">
        <f t="shared" si="18"/>
        <v>-3.0768902725062941E-2</v>
      </c>
      <c r="V50" s="3">
        <f t="shared" si="19"/>
        <v>3.5991376825795784E-2</v>
      </c>
      <c r="W50" s="3">
        <f t="shared" si="20"/>
        <v>2.1622034610536023E-2</v>
      </c>
      <c r="X50" s="18">
        <v>5.3699999999999998E-2</v>
      </c>
      <c r="Z50" s="3">
        <f t="shared" si="21"/>
        <v>-4.0914517708924208E-2</v>
      </c>
      <c r="AA50" s="3">
        <f t="shared" si="22"/>
        <v>-6.7266688201092412E-2</v>
      </c>
      <c r="AB50" s="3">
        <f t="shared" si="23"/>
        <v>5.095226230438285E-2</v>
      </c>
      <c r="AC50" s="3">
        <f t="shared" si="24"/>
        <v>-2.8232065050629057E-2</v>
      </c>
      <c r="AD50" s="3">
        <f t="shared" si="25"/>
        <v>5.6481894208655653E-2</v>
      </c>
      <c r="AE50" s="3">
        <f t="shared" si="26"/>
        <v>5.50719298245613E-2</v>
      </c>
      <c r="AF50" s="3">
        <f t="shared" si="27"/>
        <v>-2.1559237536657033E-2</v>
      </c>
      <c r="AG50" s="3">
        <f t="shared" si="28"/>
        <v>-8.4468902725062939E-2</v>
      </c>
      <c r="AH50" s="3">
        <f t="shared" si="29"/>
        <v>-1.7708623174204213E-2</v>
      </c>
      <c r="AI50" s="3">
        <f t="shared" si="30"/>
        <v>-3.2077965389463975E-2</v>
      </c>
    </row>
    <row r="51" spans="1:35" x14ac:dyDescent="0.35">
      <c r="A51" s="5">
        <v>45169</v>
      </c>
      <c r="B51" s="6">
        <v>187.87</v>
      </c>
      <c r="C51" s="6">
        <v>327.76</v>
      </c>
      <c r="D51" s="6">
        <v>49.354999999999997</v>
      </c>
      <c r="E51" s="6">
        <v>138.01</v>
      </c>
      <c r="F51" s="6">
        <v>295.89</v>
      </c>
      <c r="G51" s="6">
        <v>136.16999999999999</v>
      </c>
      <c r="H51" s="6">
        <v>360.2</v>
      </c>
      <c r="I51" s="6">
        <v>554.20000000000005</v>
      </c>
      <c r="J51" s="6">
        <v>92.289000000000001</v>
      </c>
      <c r="K51" s="6">
        <v>258.08</v>
      </c>
      <c r="L51" s="6"/>
      <c r="N51" s="3">
        <f t="shared" si="11"/>
        <v>-4.3675235428862202E-2</v>
      </c>
      <c r="O51" s="3">
        <f t="shared" si="12"/>
        <v>-2.429149797570862E-2</v>
      </c>
      <c r="P51" s="3">
        <f t="shared" si="13"/>
        <v>5.6196366282180277E-2</v>
      </c>
      <c r="Q51" s="3">
        <f t="shared" si="14"/>
        <v>3.2390783961699476E-2</v>
      </c>
      <c r="R51" s="3">
        <f t="shared" si="15"/>
        <v>-7.1280602636534907E-2</v>
      </c>
      <c r="S51" s="3">
        <f t="shared" si="16"/>
        <v>2.5994575045207968E-2</v>
      </c>
      <c r="T51" s="3">
        <f t="shared" si="17"/>
        <v>2.3411751335379094E-2</v>
      </c>
      <c r="U51" s="3">
        <f t="shared" si="18"/>
        <v>0.21922780772192274</v>
      </c>
      <c r="V51" s="3">
        <f t="shared" si="19"/>
        <v>2.6973794024369946E-2</v>
      </c>
      <c r="W51" s="3">
        <f t="shared" si="20"/>
        <v>-3.4962420072542466E-2</v>
      </c>
      <c r="X51" s="18">
        <v>5.3699999999999998E-2</v>
      </c>
      <c r="Z51" s="3">
        <f t="shared" si="21"/>
        <v>-9.73752354288622E-2</v>
      </c>
      <c r="AA51" s="3">
        <f t="shared" si="22"/>
        <v>-7.7991497975708618E-2</v>
      </c>
      <c r="AB51" s="3">
        <f t="shared" si="23"/>
        <v>2.496366282180279E-3</v>
      </c>
      <c r="AC51" s="3">
        <f t="shared" si="24"/>
        <v>-2.1309216038300521E-2</v>
      </c>
      <c r="AD51" s="3">
        <f t="shared" si="25"/>
        <v>-0.1249806026365349</v>
      </c>
      <c r="AE51" s="3">
        <f t="shared" si="26"/>
        <v>-2.7705424954792029E-2</v>
      </c>
      <c r="AF51" s="3">
        <f t="shared" si="27"/>
        <v>-3.0288248664620904E-2</v>
      </c>
      <c r="AG51" s="3">
        <f t="shared" si="28"/>
        <v>0.16552780772192274</v>
      </c>
      <c r="AH51" s="3">
        <f t="shared" si="29"/>
        <v>-2.6726205975630052E-2</v>
      </c>
      <c r="AI51" s="3">
        <f t="shared" si="30"/>
        <v>-8.8662420072542464E-2</v>
      </c>
    </row>
    <row r="52" spans="1:35" x14ac:dyDescent="0.35">
      <c r="A52" s="5">
        <v>45199</v>
      </c>
      <c r="B52" s="6">
        <v>171.21</v>
      </c>
      <c r="C52" s="6">
        <v>315.75</v>
      </c>
      <c r="D52" s="6">
        <v>43.499000000000002</v>
      </c>
      <c r="E52" s="6">
        <v>127.12</v>
      </c>
      <c r="F52" s="6">
        <v>300.20999999999998</v>
      </c>
      <c r="G52" s="6">
        <v>130.86000000000001</v>
      </c>
      <c r="H52" s="6">
        <v>350.3</v>
      </c>
      <c r="I52" s="6">
        <v>537.13</v>
      </c>
      <c r="J52" s="6">
        <v>83.058000000000007</v>
      </c>
      <c r="K52" s="6">
        <v>250.22</v>
      </c>
      <c r="L52" s="6"/>
      <c r="N52" s="3">
        <f t="shared" si="11"/>
        <v>-8.8678341406291605E-2</v>
      </c>
      <c r="O52" s="3">
        <f t="shared" si="12"/>
        <v>-3.6642665364901128E-2</v>
      </c>
      <c r="P52" s="3">
        <f t="shared" si="13"/>
        <v>-0.11865059264512201</v>
      </c>
      <c r="Q52" s="3">
        <f t="shared" si="14"/>
        <v>-7.8907325556119012E-2</v>
      </c>
      <c r="R52" s="3">
        <f t="shared" si="15"/>
        <v>1.4600020277805825E-2</v>
      </c>
      <c r="S52" s="3">
        <f t="shared" si="16"/>
        <v>-3.8995373430270819E-2</v>
      </c>
      <c r="T52" s="3">
        <f t="shared" si="17"/>
        <v>-2.7484730705163773E-2</v>
      </c>
      <c r="U52" s="3">
        <f t="shared" si="18"/>
        <v>-3.0801154817755361E-2</v>
      </c>
      <c r="V52" s="3">
        <f t="shared" si="19"/>
        <v>-0.10002275460780807</v>
      </c>
      <c r="W52" s="3">
        <f t="shared" si="20"/>
        <v>-3.0455672659640332E-2</v>
      </c>
      <c r="X52" s="18">
        <v>5.4600000000000003E-2</v>
      </c>
      <c r="Z52" s="3">
        <f t="shared" si="21"/>
        <v>-0.14327834140629161</v>
      </c>
      <c r="AA52" s="3">
        <f t="shared" si="22"/>
        <v>-9.1242665364901138E-2</v>
      </c>
      <c r="AB52" s="3">
        <f t="shared" si="23"/>
        <v>-0.17325059264512202</v>
      </c>
      <c r="AC52" s="3">
        <f t="shared" si="24"/>
        <v>-0.13350732555611902</v>
      </c>
      <c r="AD52" s="3">
        <f t="shared" si="25"/>
        <v>-3.9999979722194177E-2</v>
      </c>
      <c r="AE52" s="3">
        <f t="shared" si="26"/>
        <v>-9.3595373430270828E-2</v>
      </c>
      <c r="AF52" s="3">
        <f t="shared" si="27"/>
        <v>-8.2084730705163783E-2</v>
      </c>
      <c r="AG52" s="3">
        <f t="shared" si="28"/>
        <v>-8.540115481775537E-2</v>
      </c>
      <c r="AH52" s="3">
        <f t="shared" si="29"/>
        <v>-0.15462275460780808</v>
      </c>
      <c r="AI52" s="3">
        <f t="shared" si="30"/>
        <v>-8.5055672659640341E-2</v>
      </c>
    </row>
    <row r="53" spans="1:35" x14ac:dyDescent="0.35">
      <c r="A53" s="5">
        <v>45230</v>
      </c>
      <c r="B53" s="6">
        <v>170.77</v>
      </c>
      <c r="C53" s="6">
        <v>338.11</v>
      </c>
      <c r="D53" s="6">
        <v>40.78</v>
      </c>
      <c r="E53" s="6">
        <v>133.09</v>
      </c>
      <c r="F53" s="6">
        <v>301.27</v>
      </c>
      <c r="G53" s="6">
        <v>124.08</v>
      </c>
      <c r="H53" s="6">
        <v>341.33</v>
      </c>
      <c r="I53" s="6">
        <v>553.92999999999995</v>
      </c>
      <c r="J53" s="6">
        <v>84.137</v>
      </c>
      <c r="K53" s="6">
        <v>200.84</v>
      </c>
      <c r="L53" s="6"/>
      <c r="N53" s="3">
        <f t="shared" si="11"/>
        <v>-2.5699433444308362E-3</v>
      </c>
      <c r="O53" s="3">
        <f t="shared" si="12"/>
        <v>7.0815518606492489E-2</v>
      </c>
      <c r="P53" s="3">
        <f t="shared" si="13"/>
        <v>-6.2507184073197108E-2</v>
      </c>
      <c r="Q53" s="3">
        <f t="shared" si="14"/>
        <v>4.6963499056010161E-2</v>
      </c>
      <c r="R53" s="3">
        <f t="shared" si="15"/>
        <v>3.5308617301221812E-3</v>
      </c>
      <c r="S53" s="3">
        <f t="shared" si="16"/>
        <v>-5.1811095827602127E-2</v>
      </c>
      <c r="T53" s="3">
        <f t="shared" si="17"/>
        <v>-2.5606622894661757E-2</v>
      </c>
      <c r="U53" s="3">
        <f t="shared" si="18"/>
        <v>3.1277344404520235E-2</v>
      </c>
      <c r="V53" s="3">
        <f t="shared" si="19"/>
        <v>1.2990922006308692E-2</v>
      </c>
      <c r="W53" s="3">
        <f t="shared" si="20"/>
        <v>-0.197346335225002</v>
      </c>
      <c r="X53" s="18">
        <v>5.4400000000000004E-2</v>
      </c>
      <c r="Z53" s="3">
        <f t="shared" si="21"/>
        <v>-5.696994334443084E-2</v>
      </c>
      <c r="AA53" s="3">
        <f t="shared" si="22"/>
        <v>1.6415518606492485E-2</v>
      </c>
      <c r="AB53" s="3">
        <f t="shared" si="23"/>
        <v>-0.11690718407319711</v>
      </c>
      <c r="AC53" s="3">
        <f t="shared" si="24"/>
        <v>-7.4365009439898433E-3</v>
      </c>
      <c r="AD53" s="3">
        <f t="shared" si="25"/>
        <v>-5.0869138269877823E-2</v>
      </c>
      <c r="AE53" s="3">
        <f t="shared" si="26"/>
        <v>-0.10621109582760213</v>
      </c>
      <c r="AF53" s="3">
        <f t="shared" si="27"/>
        <v>-8.0006622894661761E-2</v>
      </c>
      <c r="AG53" s="3">
        <f t="shared" si="28"/>
        <v>-2.3122655595479769E-2</v>
      </c>
      <c r="AH53" s="3">
        <f t="shared" si="29"/>
        <v>-4.1409077993691312E-2</v>
      </c>
      <c r="AI53" s="3">
        <f t="shared" si="30"/>
        <v>-0.251746335225002</v>
      </c>
    </row>
    <row r="54" spans="1:35" x14ac:dyDescent="0.35">
      <c r="A54" s="5">
        <v>45260</v>
      </c>
      <c r="B54" s="6">
        <v>189.95</v>
      </c>
      <c r="C54" s="6">
        <v>378.91</v>
      </c>
      <c r="D54" s="6">
        <v>46.77</v>
      </c>
      <c r="E54" s="6">
        <v>146.09</v>
      </c>
      <c r="F54" s="6">
        <v>327.14999999999998</v>
      </c>
      <c r="G54" s="6">
        <v>132.53</v>
      </c>
      <c r="H54" s="6">
        <v>360</v>
      </c>
      <c r="I54" s="6">
        <v>591.04</v>
      </c>
      <c r="J54" s="6">
        <v>92.572999999999993</v>
      </c>
      <c r="K54" s="6">
        <v>240.08</v>
      </c>
      <c r="L54" s="6"/>
      <c r="N54" s="3">
        <f t="shared" si="11"/>
        <v>0.1123148093927504</v>
      </c>
      <c r="O54" s="3">
        <f t="shared" si="12"/>
        <v>0.1206707876134987</v>
      </c>
      <c r="P54" s="3">
        <f t="shared" si="13"/>
        <v>0.14688572829818547</v>
      </c>
      <c r="Q54" s="3">
        <f t="shared" si="14"/>
        <v>9.7678262829664186E-2</v>
      </c>
      <c r="R54" s="3">
        <f t="shared" si="15"/>
        <v>8.5903010588508577E-2</v>
      </c>
      <c r="S54" s="3">
        <f t="shared" si="16"/>
        <v>6.8101225016118594E-2</v>
      </c>
      <c r="T54" s="3">
        <f t="shared" si="17"/>
        <v>5.4697799783200995E-2</v>
      </c>
      <c r="U54" s="3">
        <f t="shared" si="18"/>
        <v>6.6994024515732997E-2</v>
      </c>
      <c r="V54" s="3">
        <f t="shared" si="19"/>
        <v>0.1002650439164694</v>
      </c>
      <c r="W54" s="3">
        <f t="shared" si="20"/>
        <v>0.19537940649273056</v>
      </c>
      <c r="X54" s="18">
        <v>5.16E-2</v>
      </c>
      <c r="Z54" s="3">
        <f t="shared" si="21"/>
        <v>6.0714809392750403E-2</v>
      </c>
      <c r="AA54" s="3">
        <f t="shared" si="22"/>
        <v>6.9070787613498691E-2</v>
      </c>
      <c r="AB54" s="3">
        <f t="shared" si="23"/>
        <v>9.5285728298185463E-2</v>
      </c>
      <c r="AC54" s="3">
        <f t="shared" si="24"/>
        <v>4.6078262829664186E-2</v>
      </c>
      <c r="AD54" s="3">
        <f t="shared" si="25"/>
        <v>3.4303010588508577E-2</v>
      </c>
      <c r="AE54" s="3">
        <f t="shared" si="26"/>
        <v>1.6501225016118594E-2</v>
      </c>
      <c r="AF54" s="3">
        <f t="shared" si="27"/>
        <v>3.0977997832009954E-3</v>
      </c>
      <c r="AG54" s="3">
        <f t="shared" si="28"/>
        <v>1.5394024515732997E-2</v>
      </c>
      <c r="AH54" s="3">
        <f t="shared" si="29"/>
        <v>4.8665043916469398E-2</v>
      </c>
      <c r="AI54" s="3">
        <f t="shared" si="30"/>
        <v>0.14377940649273055</v>
      </c>
    </row>
    <row r="55" spans="1:35" x14ac:dyDescent="0.35">
      <c r="A55" s="5">
        <v>45291</v>
      </c>
      <c r="B55" s="6">
        <v>192.53</v>
      </c>
      <c r="C55" s="6">
        <v>376.04</v>
      </c>
      <c r="D55" s="6">
        <v>49.521999999999998</v>
      </c>
      <c r="E55" s="6">
        <v>151.94</v>
      </c>
      <c r="F55" s="6">
        <v>353.96</v>
      </c>
      <c r="G55" s="6">
        <v>139.69</v>
      </c>
      <c r="H55" s="6">
        <v>356.66</v>
      </c>
      <c r="I55" s="6">
        <v>582.91999999999996</v>
      </c>
      <c r="J55" s="6">
        <v>111.625</v>
      </c>
      <c r="K55" s="6">
        <v>248.48</v>
      </c>
      <c r="L55" s="6"/>
      <c r="N55" s="3">
        <f t="shared" si="11"/>
        <v>1.3582521716241081E-2</v>
      </c>
      <c r="O55" s="3">
        <f t="shared" si="12"/>
        <v>-7.57435802697215E-3</v>
      </c>
      <c r="P55" s="3">
        <f t="shared" si="13"/>
        <v>5.8841137481291383E-2</v>
      </c>
      <c r="Q55" s="3">
        <f t="shared" si="14"/>
        <v>4.0043808611130105E-2</v>
      </c>
      <c r="R55" s="3">
        <f t="shared" si="15"/>
        <v>8.1950175760354682E-2</v>
      </c>
      <c r="S55" s="3">
        <f t="shared" si="16"/>
        <v>5.4025503659548724E-2</v>
      </c>
      <c r="T55" s="3">
        <f t="shared" si="17"/>
        <v>-9.2777777777777182E-3</v>
      </c>
      <c r="U55" s="3">
        <f t="shared" si="18"/>
        <v>-1.3738494856524119E-2</v>
      </c>
      <c r="V55" s="3">
        <f t="shared" si="19"/>
        <v>0.20580514836939501</v>
      </c>
      <c r="W55" s="3">
        <f t="shared" si="20"/>
        <v>3.4988337220926313E-2</v>
      </c>
      <c r="X55" s="18">
        <v>4.7899999999999998E-2</v>
      </c>
      <c r="Z55" s="3">
        <f t="shared" si="21"/>
        <v>-3.4317478283758918E-2</v>
      </c>
      <c r="AA55" s="3">
        <f t="shared" si="22"/>
        <v>-5.5474358026972148E-2</v>
      </c>
      <c r="AB55" s="3">
        <f t="shared" si="23"/>
        <v>1.0941137481291385E-2</v>
      </c>
      <c r="AC55" s="3">
        <f t="shared" si="24"/>
        <v>-7.8561913888698931E-3</v>
      </c>
      <c r="AD55" s="3">
        <f t="shared" si="25"/>
        <v>3.4050175760354684E-2</v>
      </c>
      <c r="AE55" s="3">
        <f t="shared" si="26"/>
        <v>6.1255036595487256E-3</v>
      </c>
      <c r="AF55" s="3">
        <f t="shared" si="27"/>
        <v>-5.7177777777777716E-2</v>
      </c>
      <c r="AG55" s="3">
        <f t="shared" si="28"/>
        <v>-6.1638494856524118E-2</v>
      </c>
      <c r="AH55" s="3">
        <f t="shared" si="29"/>
        <v>0.15790514836939501</v>
      </c>
      <c r="AI55" s="3">
        <f t="shared" si="30"/>
        <v>-1.2911662779073685E-2</v>
      </c>
    </row>
    <row r="56" spans="1:35" x14ac:dyDescent="0.35">
      <c r="A56" s="5">
        <v>45322</v>
      </c>
      <c r="B56" s="6">
        <v>184.4</v>
      </c>
      <c r="C56" s="6">
        <v>397.58</v>
      </c>
      <c r="D56" s="6">
        <v>61.527000000000001</v>
      </c>
      <c r="E56" s="6">
        <v>155.19999999999999</v>
      </c>
      <c r="F56" s="6">
        <v>390.14</v>
      </c>
      <c r="G56" s="6">
        <v>140.1</v>
      </c>
      <c r="H56" s="6">
        <v>383.74</v>
      </c>
      <c r="I56" s="6">
        <v>645.61</v>
      </c>
      <c r="J56" s="6">
        <v>118</v>
      </c>
      <c r="K56" s="6">
        <v>187.29</v>
      </c>
      <c r="L56" s="6"/>
      <c r="N56" s="3">
        <f t="shared" si="11"/>
        <v>-4.2227185373707954E-2</v>
      </c>
      <c r="O56" s="3">
        <f t="shared" si="12"/>
        <v>5.7281140304222822E-2</v>
      </c>
      <c r="P56" s="3">
        <f t="shared" si="13"/>
        <v>0.24241751140907075</v>
      </c>
      <c r="Q56" s="3">
        <f t="shared" si="14"/>
        <v>2.1455837830722579E-2</v>
      </c>
      <c r="R56" s="3">
        <f t="shared" si="15"/>
        <v>0.1022149395411911</v>
      </c>
      <c r="S56" s="3">
        <f t="shared" si="16"/>
        <v>2.9350705132793475E-3</v>
      </c>
      <c r="T56" s="3">
        <f t="shared" si="17"/>
        <v>7.5926652834632291E-2</v>
      </c>
      <c r="U56" s="3">
        <f t="shared" si="18"/>
        <v>0.10754477458313327</v>
      </c>
      <c r="V56" s="3">
        <f t="shared" si="19"/>
        <v>5.7110862262037987E-2</v>
      </c>
      <c r="W56" s="3">
        <f t="shared" si="20"/>
        <v>-0.24625724404378624</v>
      </c>
      <c r="X56" s="18">
        <v>4.7300000000000002E-2</v>
      </c>
      <c r="Z56" s="3">
        <f t="shared" si="21"/>
        <v>-8.9527185373707963E-2</v>
      </c>
      <c r="AA56" s="3">
        <f t="shared" si="22"/>
        <v>9.98114030422282E-3</v>
      </c>
      <c r="AB56" s="3">
        <f t="shared" si="23"/>
        <v>0.19511751140907074</v>
      </c>
      <c r="AC56" s="3">
        <f t="shared" si="24"/>
        <v>-2.5844162169277422E-2</v>
      </c>
      <c r="AD56" s="3">
        <f t="shared" si="25"/>
        <v>5.4914939541191095E-2</v>
      </c>
      <c r="AE56" s="3">
        <f t="shared" si="26"/>
        <v>-4.4364929486720654E-2</v>
      </c>
      <c r="AF56" s="3">
        <f t="shared" si="27"/>
        <v>2.8626652834632289E-2</v>
      </c>
      <c r="AG56" s="3">
        <f t="shared" si="28"/>
        <v>6.0244774583133272E-2</v>
      </c>
      <c r="AH56" s="3">
        <f t="shared" si="29"/>
        <v>9.8108622620379851E-3</v>
      </c>
      <c r="AI56" s="3">
        <f t="shared" si="30"/>
        <v>-0.29355724404378625</v>
      </c>
    </row>
    <row r="57" spans="1:35" x14ac:dyDescent="0.35">
      <c r="A57" s="5">
        <v>45351</v>
      </c>
      <c r="B57" s="6">
        <v>180.75</v>
      </c>
      <c r="C57" s="6">
        <v>413.64</v>
      </c>
      <c r="D57" s="6">
        <v>79.111999999999995</v>
      </c>
      <c r="E57" s="6">
        <v>176.76</v>
      </c>
      <c r="F57" s="6">
        <v>490.13</v>
      </c>
      <c r="G57" s="6">
        <v>138.46</v>
      </c>
      <c r="H57" s="6">
        <v>409.4</v>
      </c>
      <c r="I57" s="6">
        <v>753.68</v>
      </c>
      <c r="J57" s="6">
        <v>130.04900000000001</v>
      </c>
      <c r="K57" s="6">
        <v>201.88</v>
      </c>
      <c r="L57" s="6"/>
      <c r="N57" s="3">
        <f t="shared" si="11"/>
        <v>-1.9793926247288485E-2</v>
      </c>
      <c r="O57" s="3">
        <f t="shared" si="12"/>
        <v>4.0394386035514929E-2</v>
      </c>
      <c r="P57" s="3">
        <f t="shared" si="13"/>
        <v>0.2858094820160253</v>
      </c>
      <c r="Q57" s="3">
        <f t="shared" si="14"/>
        <v>0.13891752577319583</v>
      </c>
      <c r="R57" s="3">
        <f t="shared" si="15"/>
        <v>0.25629261290818683</v>
      </c>
      <c r="S57" s="3">
        <f t="shared" si="16"/>
        <v>-1.1705924339757257E-2</v>
      </c>
      <c r="T57" s="3">
        <f t="shared" si="17"/>
        <v>6.686819200500338E-2</v>
      </c>
      <c r="U57" s="3">
        <f t="shared" si="18"/>
        <v>0.16739207880918805</v>
      </c>
      <c r="V57" s="3">
        <f t="shared" si="19"/>
        <v>0.1021101694915254</v>
      </c>
      <c r="W57" s="3">
        <f t="shared" si="20"/>
        <v>7.7900581985156814E-2</v>
      </c>
      <c r="X57" s="18">
        <v>5.0099999999999999E-2</v>
      </c>
      <c r="Z57" s="3">
        <f t="shared" si="21"/>
        <v>-6.989392624728849E-2</v>
      </c>
      <c r="AA57" s="3">
        <f t="shared" si="22"/>
        <v>-9.70561396448507E-3</v>
      </c>
      <c r="AB57" s="3">
        <f t="shared" si="23"/>
        <v>0.23570948201602529</v>
      </c>
      <c r="AC57" s="3">
        <f t="shared" si="24"/>
        <v>8.8817525773195821E-2</v>
      </c>
      <c r="AD57" s="3">
        <f t="shared" si="25"/>
        <v>0.20619261290818683</v>
      </c>
      <c r="AE57" s="3">
        <f t="shared" si="26"/>
        <v>-6.1805924339757255E-2</v>
      </c>
      <c r="AF57" s="3">
        <f t="shared" si="27"/>
        <v>1.6768192005003381E-2</v>
      </c>
      <c r="AG57" s="3">
        <f t="shared" si="28"/>
        <v>0.11729207880918804</v>
      </c>
      <c r="AH57" s="3">
        <f t="shared" si="29"/>
        <v>5.2010169491525406E-2</v>
      </c>
      <c r="AI57" s="3">
        <f t="shared" si="30"/>
        <v>2.7800581985156815E-2</v>
      </c>
    </row>
    <row r="58" spans="1:35" x14ac:dyDescent="0.35">
      <c r="A58" s="5">
        <v>45382</v>
      </c>
      <c r="B58" s="6">
        <v>171.48</v>
      </c>
      <c r="C58" s="6">
        <v>420.72</v>
      </c>
      <c r="D58" s="6">
        <v>90.355999999999995</v>
      </c>
      <c r="E58" s="6">
        <v>180.38</v>
      </c>
      <c r="F58" s="6">
        <v>485.58</v>
      </c>
      <c r="G58" s="6">
        <v>150.93</v>
      </c>
      <c r="H58" s="6">
        <v>420.52</v>
      </c>
      <c r="I58" s="6">
        <v>777.96</v>
      </c>
      <c r="J58" s="6">
        <v>132.541</v>
      </c>
      <c r="K58" s="6">
        <v>175.79</v>
      </c>
      <c r="L58" s="6"/>
      <c r="N58" s="3">
        <f t="shared" si="11"/>
        <v>-5.1286307053941993E-2</v>
      </c>
      <c r="O58" s="3">
        <f t="shared" si="12"/>
        <v>1.7116333043226017E-2</v>
      </c>
      <c r="P58" s="3">
        <f t="shared" si="13"/>
        <v>0.14212761654363426</v>
      </c>
      <c r="Q58" s="3">
        <f t="shared" si="14"/>
        <v>2.0479746548992983E-2</v>
      </c>
      <c r="R58" s="3">
        <f t="shared" si="15"/>
        <v>-9.2832513822863616E-3</v>
      </c>
      <c r="S58" s="3">
        <f t="shared" si="16"/>
        <v>9.0062111801242128E-2</v>
      </c>
      <c r="T58" s="3">
        <f t="shared" si="17"/>
        <v>2.7161700048851989E-2</v>
      </c>
      <c r="U58" s="3">
        <f t="shared" si="18"/>
        <v>3.2215263772423341E-2</v>
      </c>
      <c r="V58" s="3">
        <f t="shared" si="19"/>
        <v>1.9162008166152766E-2</v>
      </c>
      <c r="W58" s="3">
        <f t="shared" si="20"/>
        <v>-0.1292351892213196</v>
      </c>
      <c r="X58" s="18">
        <v>5.0300000000000004E-2</v>
      </c>
      <c r="Z58" s="3">
        <f t="shared" si="21"/>
        <v>-0.101586307053942</v>
      </c>
      <c r="AA58" s="3">
        <f t="shared" si="22"/>
        <v>-3.3183666956773987E-2</v>
      </c>
      <c r="AB58" s="3">
        <f t="shared" si="23"/>
        <v>9.182761654363425E-2</v>
      </c>
      <c r="AC58" s="3">
        <f t="shared" si="24"/>
        <v>-2.9820253451007021E-2</v>
      </c>
      <c r="AD58" s="3">
        <f t="shared" si="25"/>
        <v>-5.9583251382286366E-2</v>
      </c>
      <c r="AE58" s="3">
        <f t="shared" si="26"/>
        <v>3.9762111801242124E-2</v>
      </c>
      <c r="AF58" s="3">
        <f t="shared" si="27"/>
        <v>-2.3138299951148016E-2</v>
      </c>
      <c r="AG58" s="3">
        <f t="shared" si="28"/>
        <v>-1.8084736227576663E-2</v>
      </c>
      <c r="AH58" s="3">
        <f t="shared" si="29"/>
        <v>-3.1137991833847238E-2</v>
      </c>
      <c r="AI58" s="3">
        <f t="shared" si="30"/>
        <v>-0.17953518922131961</v>
      </c>
    </row>
    <row r="59" spans="1:35" x14ac:dyDescent="0.35">
      <c r="A59" s="5">
        <v>45412</v>
      </c>
      <c r="B59" s="6">
        <v>170.33</v>
      </c>
      <c r="C59" s="6">
        <v>389.33</v>
      </c>
      <c r="D59" s="6">
        <v>86.402000000000001</v>
      </c>
      <c r="E59" s="6">
        <v>175</v>
      </c>
      <c r="F59" s="6">
        <v>430.17</v>
      </c>
      <c r="G59" s="6">
        <v>162.78</v>
      </c>
      <c r="H59" s="6">
        <v>396.73</v>
      </c>
      <c r="I59" s="6">
        <v>781.1</v>
      </c>
      <c r="J59" s="6">
        <v>130.02699999999999</v>
      </c>
      <c r="K59" s="6">
        <v>183.28</v>
      </c>
      <c r="L59" s="6"/>
      <c r="N59" s="3">
        <f t="shared" si="11"/>
        <v>-6.7063214369020852E-3</v>
      </c>
      <c r="O59" s="3">
        <f t="shared" si="12"/>
        <v>-7.4610192051720925E-2</v>
      </c>
      <c r="P59" s="3">
        <f t="shared" si="13"/>
        <v>-4.3760237283633541E-2</v>
      </c>
      <c r="Q59" s="3">
        <f t="shared" si="14"/>
        <v>-2.9825923051336023E-2</v>
      </c>
      <c r="R59" s="3">
        <f t="shared" si="15"/>
        <v>-0.11411096008896571</v>
      </c>
      <c r="S59" s="3">
        <f t="shared" si="16"/>
        <v>7.851321804810163E-2</v>
      </c>
      <c r="T59" s="3">
        <f t="shared" si="17"/>
        <v>-5.6572814610482136E-2</v>
      </c>
      <c r="U59" s="3">
        <f t="shared" si="18"/>
        <v>4.0361972337910057E-3</v>
      </c>
      <c r="V59" s="3">
        <f t="shared" si="19"/>
        <v>-1.8967715650251682E-2</v>
      </c>
      <c r="W59" s="3">
        <f t="shared" si="20"/>
        <v>4.2607656863302923E-2</v>
      </c>
      <c r="X59" s="18">
        <v>5.2499999999999998E-2</v>
      </c>
      <c r="Z59" s="3">
        <f t="shared" si="21"/>
        <v>-5.9206321436902083E-2</v>
      </c>
      <c r="AA59" s="3">
        <f t="shared" si="22"/>
        <v>-0.12711019205172092</v>
      </c>
      <c r="AB59" s="3">
        <f t="shared" si="23"/>
        <v>-9.6260237283633532E-2</v>
      </c>
      <c r="AC59" s="3">
        <f t="shared" si="24"/>
        <v>-8.2325923051336014E-2</v>
      </c>
      <c r="AD59" s="3">
        <f t="shared" si="25"/>
        <v>-0.1666109600889657</v>
      </c>
      <c r="AE59" s="3">
        <f t="shared" si="26"/>
        <v>2.6013218048101631E-2</v>
      </c>
      <c r="AF59" s="3">
        <f t="shared" si="27"/>
        <v>-0.10907281461048213</v>
      </c>
      <c r="AG59" s="3">
        <f t="shared" si="28"/>
        <v>-4.8463802766208992E-2</v>
      </c>
      <c r="AH59" s="3">
        <f t="shared" si="29"/>
        <v>-7.1467715650251673E-2</v>
      </c>
      <c r="AI59" s="3">
        <f t="shared" si="30"/>
        <v>-9.8923431366970752E-3</v>
      </c>
    </row>
    <row r="60" spans="1:35" x14ac:dyDescent="0.35">
      <c r="A60" s="5">
        <v>45443</v>
      </c>
      <c r="B60" s="6">
        <v>192.25</v>
      </c>
      <c r="C60" s="6">
        <v>415.13</v>
      </c>
      <c r="D60" s="6">
        <v>109.633</v>
      </c>
      <c r="E60" s="6">
        <v>176.44</v>
      </c>
      <c r="F60" s="6">
        <v>466.83</v>
      </c>
      <c r="G60" s="6">
        <v>172.5</v>
      </c>
      <c r="H60" s="6">
        <v>414.4</v>
      </c>
      <c r="I60" s="6">
        <v>820.34</v>
      </c>
      <c r="J60" s="6">
        <v>132.85499999999999</v>
      </c>
      <c r="K60" s="6">
        <v>178.08</v>
      </c>
      <c r="L60" s="6"/>
      <c r="N60" s="3">
        <f t="shared" si="11"/>
        <v>0.12869136382316682</v>
      </c>
      <c r="O60" s="3">
        <f t="shared" si="12"/>
        <v>6.6267690648036393E-2</v>
      </c>
      <c r="P60" s="3">
        <f t="shared" si="13"/>
        <v>0.2688710909469687</v>
      </c>
      <c r="Q60" s="3">
        <f t="shared" si="14"/>
        <v>8.2285714285714739E-3</v>
      </c>
      <c r="R60" s="3">
        <f t="shared" si="15"/>
        <v>8.5222121486854041E-2</v>
      </c>
      <c r="S60" s="3">
        <f t="shared" si="16"/>
        <v>5.9712495392554299E-2</v>
      </c>
      <c r="T60" s="3">
        <f t="shared" si="17"/>
        <v>4.4539107201370998E-2</v>
      </c>
      <c r="U60" s="3">
        <f t="shared" si="18"/>
        <v>5.023684547433116E-2</v>
      </c>
      <c r="V60" s="3">
        <f t="shared" si="19"/>
        <v>2.1749328985518401E-2</v>
      </c>
      <c r="W60" s="3">
        <f t="shared" si="20"/>
        <v>-2.8371890004364797E-2</v>
      </c>
      <c r="X60" s="18">
        <v>5.1799999999999999E-2</v>
      </c>
      <c r="Z60" s="3">
        <f t="shared" si="21"/>
        <v>7.6891363823166817E-2</v>
      </c>
      <c r="AA60" s="3">
        <f t="shared" si="22"/>
        <v>1.4467690648036394E-2</v>
      </c>
      <c r="AB60" s="3">
        <f t="shared" si="23"/>
        <v>0.21707109094696869</v>
      </c>
      <c r="AC60" s="3">
        <f t="shared" si="24"/>
        <v>-4.3571428571428525E-2</v>
      </c>
      <c r="AD60" s="3">
        <f t="shared" si="25"/>
        <v>3.3422121486854042E-2</v>
      </c>
      <c r="AE60" s="3">
        <f t="shared" si="26"/>
        <v>7.9124953925543001E-3</v>
      </c>
      <c r="AF60" s="3">
        <f t="shared" si="27"/>
        <v>-7.2608927986290012E-3</v>
      </c>
      <c r="AG60" s="3">
        <f t="shared" si="28"/>
        <v>-1.5631545256688389E-3</v>
      </c>
      <c r="AH60" s="3">
        <f t="shared" si="29"/>
        <v>-3.0050671014481597E-2</v>
      </c>
      <c r="AI60" s="3">
        <f t="shared" si="30"/>
        <v>-8.0171890004364796E-2</v>
      </c>
    </row>
    <row r="61" spans="1:35" x14ac:dyDescent="0.35">
      <c r="A61" s="5">
        <v>45473</v>
      </c>
      <c r="B61" s="6">
        <v>210.62</v>
      </c>
      <c r="C61" s="6">
        <v>446.95</v>
      </c>
      <c r="D61" s="6">
        <v>123.54</v>
      </c>
      <c r="E61" s="6">
        <v>193.25</v>
      </c>
      <c r="F61" s="6">
        <v>504.22</v>
      </c>
      <c r="G61" s="6">
        <v>182.15</v>
      </c>
      <c r="H61" s="6">
        <v>406.8</v>
      </c>
      <c r="I61" s="6">
        <v>905.38</v>
      </c>
      <c r="J61" s="6">
        <v>160.553</v>
      </c>
      <c r="K61" s="6">
        <v>197.88</v>
      </c>
      <c r="L61" s="6"/>
      <c r="N61" s="3">
        <f t="shared" si="11"/>
        <v>9.5552665799739867E-2</v>
      </c>
      <c r="O61" s="3">
        <f t="shared" si="12"/>
        <v>7.6650687736371736E-2</v>
      </c>
      <c r="P61" s="3">
        <f t="shared" si="13"/>
        <v>0.12685049209635801</v>
      </c>
      <c r="Q61" s="3">
        <f t="shared" si="14"/>
        <v>9.527318068465207E-2</v>
      </c>
      <c r="R61" s="3">
        <f t="shared" si="15"/>
        <v>8.0093395882869567E-2</v>
      </c>
      <c r="S61" s="3">
        <f t="shared" si="16"/>
        <v>5.5942028985507264E-2</v>
      </c>
      <c r="T61" s="3">
        <f t="shared" si="17"/>
        <v>-1.8339768339768248E-2</v>
      </c>
      <c r="U61" s="3">
        <f t="shared" si="18"/>
        <v>0.103664334300412</v>
      </c>
      <c r="V61" s="3">
        <f t="shared" si="19"/>
        <v>0.20848293252041716</v>
      </c>
      <c r="W61" s="3">
        <f t="shared" si="20"/>
        <v>0.11118598382749312</v>
      </c>
      <c r="X61" s="18">
        <v>5.0900000000000001E-2</v>
      </c>
      <c r="Z61" s="3">
        <f t="shared" si="21"/>
        <v>4.4652665799739866E-2</v>
      </c>
      <c r="AA61" s="3">
        <f t="shared" si="22"/>
        <v>2.5750687736371736E-2</v>
      </c>
      <c r="AB61" s="3">
        <f t="shared" si="23"/>
        <v>7.5950492096358013E-2</v>
      </c>
      <c r="AC61" s="3">
        <f t="shared" si="24"/>
        <v>4.4373180684652069E-2</v>
      </c>
      <c r="AD61" s="3">
        <f t="shared" si="25"/>
        <v>2.9193395882869566E-2</v>
      </c>
      <c r="AE61" s="3">
        <f t="shared" si="26"/>
        <v>5.0420289855072631E-3</v>
      </c>
      <c r="AF61" s="3">
        <f t="shared" si="27"/>
        <v>-6.9239768339768248E-2</v>
      </c>
      <c r="AG61" s="3">
        <f t="shared" si="28"/>
        <v>5.2764334300411997E-2</v>
      </c>
      <c r="AH61" s="3">
        <f t="shared" si="29"/>
        <v>0.15758293252041716</v>
      </c>
      <c r="AI61" s="3">
        <f t="shared" si="30"/>
        <v>6.0285983827493117E-2</v>
      </c>
    </row>
    <row r="62" spans="1:35" x14ac:dyDescent="0.35">
      <c r="A62" s="5">
        <v>45504</v>
      </c>
      <c r="B62" s="6">
        <v>222.08</v>
      </c>
      <c r="C62" s="6">
        <v>418.35</v>
      </c>
      <c r="D62" s="6">
        <v>117.02</v>
      </c>
      <c r="E62" s="6">
        <v>186.98</v>
      </c>
      <c r="F62" s="6">
        <v>474.83</v>
      </c>
      <c r="G62" s="6">
        <v>171.54</v>
      </c>
      <c r="H62" s="6">
        <v>438.5</v>
      </c>
      <c r="I62" s="6">
        <v>804.27</v>
      </c>
      <c r="J62" s="6">
        <v>160.68</v>
      </c>
      <c r="K62" s="6">
        <v>232.07</v>
      </c>
      <c r="L62" s="6"/>
      <c r="N62" s="3">
        <f t="shared" si="11"/>
        <v>5.4410787199696165E-2</v>
      </c>
      <c r="O62" s="3">
        <f t="shared" si="12"/>
        <v>-6.3989260543684923E-2</v>
      </c>
      <c r="P62" s="3">
        <f t="shared" si="13"/>
        <v>-5.2776428687065002E-2</v>
      </c>
      <c r="Q62" s="3">
        <f t="shared" si="14"/>
        <v>-3.2445019404915953E-2</v>
      </c>
      <c r="R62" s="3">
        <f t="shared" si="15"/>
        <v>-5.8288048867557896E-2</v>
      </c>
      <c r="S62" s="3">
        <f t="shared" si="16"/>
        <v>-5.8248696129563626E-2</v>
      </c>
      <c r="T62" s="3">
        <f t="shared" si="17"/>
        <v>7.7925270403146563E-2</v>
      </c>
      <c r="U62" s="3">
        <f t="shared" si="18"/>
        <v>-0.11167686496277807</v>
      </c>
      <c r="V62" s="3">
        <f t="shared" si="19"/>
        <v>7.9101605077447346E-4</v>
      </c>
      <c r="W62" s="3">
        <f t="shared" si="20"/>
        <v>0.17278148372751168</v>
      </c>
      <c r="X62" s="18">
        <v>4.7300000000000002E-2</v>
      </c>
      <c r="Z62" s="3">
        <f t="shared" si="21"/>
        <v>7.1107871996961627E-3</v>
      </c>
      <c r="AA62" s="3">
        <f t="shared" si="22"/>
        <v>-0.11128926054368493</v>
      </c>
      <c r="AB62" s="3">
        <f t="shared" si="23"/>
        <v>-0.10007642868706501</v>
      </c>
      <c r="AC62" s="3">
        <f t="shared" si="24"/>
        <v>-7.9745019404915962E-2</v>
      </c>
      <c r="AD62" s="3">
        <f t="shared" si="25"/>
        <v>-0.1055880488675579</v>
      </c>
      <c r="AE62" s="3">
        <f t="shared" si="26"/>
        <v>-0.10554869612956364</v>
      </c>
      <c r="AF62" s="3">
        <f t="shared" si="27"/>
        <v>3.0625270403146561E-2</v>
      </c>
      <c r="AG62" s="3">
        <f t="shared" si="28"/>
        <v>-0.15897686496277807</v>
      </c>
      <c r="AH62" s="3">
        <f t="shared" si="29"/>
        <v>-4.6508983949225528E-2</v>
      </c>
      <c r="AI62" s="3">
        <f t="shared" si="30"/>
        <v>0.12548148372751167</v>
      </c>
    </row>
    <row r="63" spans="1:35" x14ac:dyDescent="0.35">
      <c r="A63" s="5">
        <v>45535</v>
      </c>
      <c r="B63" s="6">
        <v>229</v>
      </c>
      <c r="C63" s="6">
        <v>417.14</v>
      </c>
      <c r="D63" s="6">
        <v>119.37</v>
      </c>
      <c r="E63" s="6">
        <v>178.5</v>
      </c>
      <c r="F63" s="6">
        <v>521.30999999999995</v>
      </c>
      <c r="G63" s="6">
        <v>163.38</v>
      </c>
      <c r="H63" s="6">
        <v>475.92</v>
      </c>
      <c r="I63" s="6">
        <v>960.02</v>
      </c>
      <c r="J63" s="6">
        <v>162.82</v>
      </c>
      <c r="K63" s="6">
        <v>214.11</v>
      </c>
      <c r="L63" s="6"/>
      <c r="N63" s="3">
        <f t="shared" si="11"/>
        <v>3.115994236311237E-2</v>
      </c>
      <c r="O63" s="3">
        <f t="shared" si="12"/>
        <v>-2.8923150472093262E-3</v>
      </c>
      <c r="P63" s="3">
        <f t="shared" si="13"/>
        <v>2.008203725858837E-2</v>
      </c>
      <c r="Q63" s="3">
        <f t="shared" si="14"/>
        <v>-4.535244411166961E-2</v>
      </c>
      <c r="R63" s="3">
        <f t="shared" si="15"/>
        <v>9.7887665059073647E-2</v>
      </c>
      <c r="S63" s="3">
        <f t="shared" si="16"/>
        <v>-4.7569080097936367E-2</v>
      </c>
      <c r="T63" s="3">
        <f t="shared" si="17"/>
        <v>8.5336374002280557E-2</v>
      </c>
      <c r="U63" s="3">
        <f t="shared" si="18"/>
        <v>0.19365387245576726</v>
      </c>
      <c r="V63" s="3">
        <f t="shared" si="19"/>
        <v>1.331839681354241E-2</v>
      </c>
      <c r="W63" s="3">
        <f t="shared" si="20"/>
        <v>-7.7390442538889048E-2</v>
      </c>
      <c r="X63" s="18">
        <v>4.3799999999999999E-2</v>
      </c>
      <c r="Z63" s="3">
        <f t="shared" si="21"/>
        <v>-1.2640057636887629E-2</v>
      </c>
      <c r="AA63" s="3">
        <f t="shared" si="22"/>
        <v>-4.6692315047209325E-2</v>
      </c>
      <c r="AB63" s="3">
        <f t="shared" si="23"/>
        <v>-2.3717962741411629E-2</v>
      </c>
      <c r="AC63" s="3">
        <f t="shared" si="24"/>
        <v>-8.9152444111669615E-2</v>
      </c>
      <c r="AD63" s="3">
        <f t="shared" si="25"/>
        <v>5.4087665059073649E-2</v>
      </c>
      <c r="AE63" s="3">
        <f t="shared" si="26"/>
        <v>-9.1369080097936373E-2</v>
      </c>
      <c r="AF63" s="3">
        <f t="shared" si="27"/>
        <v>4.1536374002280559E-2</v>
      </c>
      <c r="AG63" s="3">
        <f t="shared" si="28"/>
        <v>0.14985387245576726</v>
      </c>
      <c r="AH63" s="3">
        <f t="shared" si="29"/>
        <v>-3.0481603186457588E-2</v>
      </c>
      <c r="AI63" s="3">
        <f t="shared" si="30"/>
        <v>-0.12119044253888905</v>
      </c>
    </row>
    <row r="64" spans="1:35" x14ac:dyDescent="0.35">
      <c r="X64" s="17"/>
    </row>
    <row r="65" spans="1:35" x14ac:dyDescent="0.35">
      <c r="M65" s="8" t="s">
        <v>0</v>
      </c>
      <c r="N65" s="3">
        <f>AVERAGE(N5:N63)</f>
        <v>2.7654542975712827E-2</v>
      </c>
      <c r="O65" s="3">
        <f t="shared" ref="O65:AI65" si="31">AVERAGE(O5:O63)</f>
        <v>2.0798692498143641E-2</v>
      </c>
      <c r="P65" s="3">
        <f t="shared" si="31"/>
        <v>6.7841749420014599E-2</v>
      </c>
      <c r="Q65" s="3">
        <f t="shared" si="31"/>
        <v>1.6574928357543824E-2</v>
      </c>
      <c r="R65" s="3">
        <f t="shared" si="31"/>
        <v>2.5676066180162008E-2</v>
      </c>
      <c r="S65" s="3">
        <f t="shared" si="31"/>
        <v>1.9788090188901774E-2</v>
      </c>
      <c r="T65" s="3">
        <f t="shared" si="31"/>
        <v>1.5840577780047046E-2</v>
      </c>
      <c r="U65" s="3">
        <f t="shared" si="31"/>
        <v>4.0777683448924816E-2</v>
      </c>
      <c r="V65" s="3">
        <f t="shared" si="31"/>
        <v>3.4212160390959818E-2</v>
      </c>
      <c r="W65" s="3">
        <f t="shared" si="31"/>
        <v>6.6281399879063299E-2</v>
      </c>
      <c r="X65" s="3">
        <f>AVERAGE(X5:X63)</f>
        <v>2.4693220338983048E-2</v>
      </c>
      <c r="Y65" s="3"/>
      <c r="Z65" s="3">
        <f t="shared" si="31"/>
        <v>2.9613226367297745E-3</v>
      </c>
      <c r="AA65" s="3">
        <f t="shared" si="31"/>
        <v>-3.8945278408394159E-3</v>
      </c>
      <c r="AB65" s="3">
        <f t="shared" si="31"/>
        <v>4.3148529081031568E-2</v>
      </c>
      <c r="AC65" s="3">
        <f t="shared" si="31"/>
        <v>-8.1182919814392317E-3</v>
      </c>
      <c r="AD65" s="3">
        <f t="shared" si="31"/>
        <v>9.828458411789533E-4</v>
      </c>
      <c r="AE65" s="3">
        <f t="shared" si="31"/>
        <v>-4.9051301500812787E-3</v>
      </c>
      <c r="AF65" s="3">
        <f t="shared" si="31"/>
        <v>-8.8526425589360025E-3</v>
      </c>
      <c r="AG65" s="3">
        <f t="shared" si="31"/>
        <v>1.6084463109941747E-2</v>
      </c>
      <c r="AH65" s="3">
        <f t="shared" si="31"/>
        <v>9.518940051976758E-3</v>
      </c>
      <c r="AI65" s="3">
        <f t="shared" si="31"/>
        <v>4.1588179540080268E-2</v>
      </c>
    </row>
    <row r="66" spans="1:35" x14ac:dyDescent="0.35">
      <c r="M66" s="9" t="s">
        <v>1</v>
      </c>
      <c r="N66" s="3">
        <f>_xlfn.VAR.P(N5:N63)</f>
        <v>7.1490920219251962E-3</v>
      </c>
      <c r="O66" s="3">
        <f t="shared" ref="O66:AI66" si="32">_xlfn.VAR.P(O5:O63)</f>
        <v>4.0882297708514483E-3</v>
      </c>
      <c r="P66" s="3">
        <f t="shared" si="32"/>
        <v>2.0654787371096738E-2</v>
      </c>
      <c r="Q66" s="3">
        <f t="shared" si="32"/>
        <v>8.7992137122936444E-3</v>
      </c>
      <c r="R66" s="3">
        <f t="shared" si="32"/>
        <v>1.4029315227624095E-2</v>
      </c>
      <c r="S66" s="3">
        <f t="shared" si="32"/>
        <v>5.9015990646530915E-3</v>
      </c>
      <c r="T66" s="3">
        <f t="shared" si="32"/>
        <v>3.4354993001285972E-3</v>
      </c>
      <c r="U66" s="3">
        <f t="shared" si="32"/>
        <v>7.5684353200775973E-3</v>
      </c>
      <c r="V66" s="3">
        <f t="shared" si="32"/>
        <v>7.6235198310533551E-3</v>
      </c>
      <c r="W66" s="3">
        <f t="shared" si="32"/>
        <v>4.8281723025206558E-2</v>
      </c>
      <c r="X66" s="3"/>
      <c r="Y66" s="3"/>
      <c r="Z66" s="3">
        <f t="shared" si="32"/>
        <v>8.0601373705403937E-3</v>
      </c>
      <c r="AA66" s="3">
        <f t="shared" si="32"/>
        <v>4.7108893279961947E-3</v>
      </c>
      <c r="AB66" s="3">
        <f t="shared" si="32"/>
        <v>2.0487513408713128E-2</v>
      </c>
      <c r="AC66" s="3">
        <f t="shared" si="32"/>
        <v>9.3073252859655394E-3</v>
      </c>
      <c r="AD66" s="3">
        <f t="shared" si="32"/>
        <v>1.3638763976452074E-2</v>
      </c>
      <c r="AE66" s="3">
        <f t="shared" si="32"/>
        <v>6.585913244449757E-3</v>
      </c>
      <c r="AF66" s="3">
        <f t="shared" si="32"/>
        <v>3.8590997925921112E-3</v>
      </c>
      <c r="AG66" s="3">
        <f t="shared" si="32"/>
        <v>7.7495017543952709E-3</v>
      </c>
      <c r="AH66" s="3">
        <f t="shared" si="32"/>
        <v>7.671287004713508E-3</v>
      </c>
      <c r="AI66" s="3">
        <f t="shared" si="32"/>
        <v>5.0996483587847995E-2</v>
      </c>
    </row>
    <row r="67" spans="1:35" x14ac:dyDescent="0.35">
      <c r="M67" s="10" t="s">
        <v>2</v>
      </c>
      <c r="N67" s="3">
        <f>_xlfn.STDEV.P(N5:N63)</f>
        <v>8.4552303469066975E-2</v>
      </c>
      <c r="O67" s="3">
        <f t="shared" ref="O67:AI67" si="33">_xlfn.STDEV.P(O5:O63)</f>
        <v>6.3939266267696943E-2</v>
      </c>
      <c r="P67" s="3">
        <f t="shared" si="33"/>
        <v>0.14371773506111463</v>
      </c>
      <c r="Q67" s="3">
        <f t="shared" si="33"/>
        <v>9.3804124175292228E-2</v>
      </c>
      <c r="R67" s="3">
        <f t="shared" si="33"/>
        <v>0.11844541032739131</v>
      </c>
      <c r="S67" s="3">
        <f t="shared" si="33"/>
        <v>7.6821865797786326E-2</v>
      </c>
      <c r="T67" s="3">
        <f t="shared" si="33"/>
        <v>5.8613132488620649E-2</v>
      </c>
      <c r="U67" s="3">
        <f t="shared" si="33"/>
        <v>8.6996754652559294E-2</v>
      </c>
      <c r="V67" s="3">
        <f t="shared" si="33"/>
        <v>8.7312770148778099E-2</v>
      </c>
      <c r="W67" s="3">
        <f t="shared" si="33"/>
        <v>0.21973102426650307</v>
      </c>
      <c r="X67" s="3"/>
      <c r="Y67" s="3"/>
      <c r="Z67" s="3">
        <f t="shared" si="33"/>
        <v>8.9778267807640366E-2</v>
      </c>
      <c r="AA67" s="3">
        <f t="shared" si="33"/>
        <v>6.8635918643201635E-2</v>
      </c>
      <c r="AB67" s="3">
        <f t="shared" si="33"/>
        <v>0.14313459892252861</v>
      </c>
      <c r="AC67" s="3">
        <f t="shared" si="33"/>
        <v>9.6474479972506411E-2</v>
      </c>
      <c r="AD67" s="3">
        <f t="shared" si="33"/>
        <v>0.11678511881422253</v>
      </c>
      <c r="AE67" s="3">
        <f t="shared" si="33"/>
        <v>8.1153639748625925E-2</v>
      </c>
      <c r="AF67" s="3">
        <f t="shared" si="33"/>
        <v>6.2121653170147617E-2</v>
      </c>
      <c r="AG67" s="3">
        <f t="shared" si="33"/>
        <v>8.8031254417935398E-2</v>
      </c>
      <c r="AH67" s="3">
        <f t="shared" si="33"/>
        <v>8.7585883592697214E-2</v>
      </c>
      <c r="AI67" s="3">
        <f t="shared" si="33"/>
        <v>0.22582401021115533</v>
      </c>
    </row>
    <row r="69" spans="1:35" x14ac:dyDescent="0.4">
      <c r="B69" s="21" t="s">
        <v>34</v>
      </c>
      <c r="C69" s="21"/>
      <c r="D69" s="21"/>
      <c r="E69" s="21"/>
      <c r="F69" s="21"/>
      <c r="G69" s="21"/>
      <c r="H69" s="21"/>
      <c r="I69" s="21"/>
      <c r="J69" s="21"/>
      <c r="K69" s="21"/>
    </row>
    <row r="70" spans="1:35" x14ac:dyDescent="0.4">
      <c r="B70" s="2" t="s">
        <v>21</v>
      </c>
      <c r="C70" s="2" t="s">
        <v>22</v>
      </c>
      <c r="D70" s="2" t="s">
        <v>23</v>
      </c>
      <c r="E70" s="2" t="s">
        <v>24</v>
      </c>
      <c r="F70" s="2" t="s">
        <v>25</v>
      </c>
      <c r="G70" s="2" t="s">
        <v>26</v>
      </c>
      <c r="H70" s="2" t="s">
        <v>27</v>
      </c>
      <c r="I70" s="2" t="s">
        <v>28</v>
      </c>
      <c r="J70" s="2" t="s">
        <v>29</v>
      </c>
      <c r="K70" s="2" t="s">
        <v>30</v>
      </c>
    </row>
    <row r="71" spans="1:35" x14ac:dyDescent="0.4">
      <c r="B71" s="2" t="s">
        <v>10</v>
      </c>
      <c r="C71" s="2" t="s">
        <v>11</v>
      </c>
      <c r="D71" s="2" t="s">
        <v>12</v>
      </c>
      <c r="E71" s="2" t="s">
        <v>14</v>
      </c>
      <c r="F71" s="2" t="s">
        <v>13</v>
      </c>
      <c r="G71" s="2" t="s">
        <v>15</v>
      </c>
      <c r="H71" s="2" t="s">
        <v>16</v>
      </c>
      <c r="I71" s="2" t="s">
        <v>17</v>
      </c>
      <c r="J71" s="2" t="s">
        <v>18</v>
      </c>
      <c r="K71" s="2" t="s">
        <v>19</v>
      </c>
    </row>
    <row r="72" spans="1:35" x14ac:dyDescent="0.4">
      <c r="A72" s="2" t="s">
        <v>10</v>
      </c>
      <c r="B72" s="3">
        <f>_xlfn.COVARIANCE.P($N$5:$N$63,N$5:N$63)</f>
        <v>7.1490920219251988E-3</v>
      </c>
      <c r="C72" s="3">
        <f t="shared" ref="C72:K72" si="34">_xlfn.COVARIANCE.P($N5:$N63,O$5:O$63)</f>
        <v>3.7304576842158801E-3</v>
      </c>
      <c r="D72" s="3">
        <f t="shared" si="34"/>
        <v>6.5028593739092228E-3</v>
      </c>
      <c r="E72" s="3">
        <f t="shared" si="34"/>
        <v>5.413584139313159E-3</v>
      </c>
      <c r="F72" s="3">
        <f t="shared" si="34"/>
        <v>4.0352734768753611E-3</v>
      </c>
      <c r="G72" s="3">
        <f t="shared" si="34"/>
        <v>3.4712015809376679E-3</v>
      </c>
      <c r="H72" s="3">
        <f t="shared" si="34"/>
        <v>2.4802636919564183E-3</v>
      </c>
      <c r="I72" s="3">
        <f t="shared" si="34"/>
        <v>1.2977643731024613E-3</v>
      </c>
      <c r="J72" s="3">
        <f t="shared" si="34"/>
        <v>3.7087863665758304E-3</v>
      </c>
      <c r="K72" s="3">
        <f t="shared" si="34"/>
        <v>1.3137093808918488E-2</v>
      </c>
    </row>
    <row r="73" spans="1:35" x14ac:dyDescent="0.4">
      <c r="A73" s="2" t="s">
        <v>11</v>
      </c>
      <c r="B73" s="3">
        <f>_xlfn.COVARIANCE.P($O$5:$O$63,N$5:N$63)</f>
        <v>3.7304576842158801E-3</v>
      </c>
      <c r="C73" s="3">
        <f t="shared" ref="C73:K73" si="35">_xlfn.COVARIANCE.P($O$5:$O$63,O$5:O$63)</f>
        <v>4.0882297708514474E-3</v>
      </c>
      <c r="D73" s="3">
        <f t="shared" si="35"/>
        <v>5.9841157574256256E-3</v>
      </c>
      <c r="E73" s="3">
        <f t="shared" si="35"/>
        <v>4.076672016266868E-3</v>
      </c>
      <c r="F73" s="3">
        <f t="shared" si="35"/>
        <v>4.1894391155995105E-3</v>
      </c>
      <c r="G73" s="3">
        <f t="shared" si="35"/>
        <v>3.303101925806302E-3</v>
      </c>
      <c r="H73" s="3">
        <f t="shared" si="35"/>
        <v>1.5893461687662457E-3</v>
      </c>
      <c r="I73" s="3">
        <f t="shared" si="35"/>
        <v>2.3026500606010462E-3</v>
      </c>
      <c r="J73" s="3">
        <f t="shared" si="35"/>
        <v>3.298643056722745E-3</v>
      </c>
      <c r="K73" s="3">
        <f t="shared" si="35"/>
        <v>7.2218724512493554E-3</v>
      </c>
    </row>
    <row r="74" spans="1:35" x14ac:dyDescent="0.4">
      <c r="A74" s="2" t="s">
        <v>12</v>
      </c>
      <c r="B74" s="3">
        <f>_xlfn.COVARIANCE.P($P$5:$P$63,N$5:N$63)</f>
        <v>6.5028593739092228E-3</v>
      </c>
      <c r="C74" s="3">
        <f t="shared" ref="C74:K74" si="36">_xlfn.COVARIANCE.P($P$5:$P$63,O$5:O$63)</f>
        <v>5.9841157574256256E-3</v>
      </c>
      <c r="D74" s="3">
        <f t="shared" si="36"/>
        <v>2.0654787371096727E-2</v>
      </c>
      <c r="E74" s="3">
        <f t="shared" si="36"/>
        <v>8.4886117103402034E-3</v>
      </c>
      <c r="F74" s="3">
        <f t="shared" si="36"/>
        <v>9.2102975050115891E-3</v>
      </c>
      <c r="G74" s="3">
        <f t="shared" si="36"/>
        <v>6.2709647113432529E-3</v>
      </c>
      <c r="H74" s="3">
        <f t="shared" si="36"/>
        <v>3.3402329252546609E-3</v>
      </c>
      <c r="I74" s="3">
        <f t="shared" si="36"/>
        <v>2.0138706101417419E-3</v>
      </c>
      <c r="J74" s="3">
        <f t="shared" si="36"/>
        <v>7.372812541459316E-3</v>
      </c>
      <c r="K74" s="3">
        <f t="shared" si="36"/>
        <v>1.3484930799665297E-2</v>
      </c>
    </row>
    <row r="75" spans="1:35" x14ac:dyDescent="0.4">
      <c r="A75" s="2" t="s">
        <v>14</v>
      </c>
      <c r="B75" s="3">
        <f>_xlfn.COVARIANCE.P($Q$5:$Q$63,N$5:N$63)</f>
        <v>5.413584139313159E-3</v>
      </c>
      <c r="C75" s="3">
        <f t="shared" ref="C75:K75" si="37">_xlfn.COVARIANCE.P($Q$5:$Q$63,O$5:O$63)</f>
        <v>4.076672016266868E-3</v>
      </c>
      <c r="D75" s="3">
        <f t="shared" si="37"/>
        <v>8.4886117103402034E-3</v>
      </c>
      <c r="E75" s="3">
        <f t="shared" si="37"/>
        <v>8.7992137122936426E-3</v>
      </c>
      <c r="F75" s="3">
        <f t="shared" si="37"/>
        <v>5.2734233273856821E-3</v>
      </c>
      <c r="G75" s="3">
        <f t="shared" si="37"/>
        <v>4.5266527723146982E-3</v>
      </c>
      <c r="H75" s="3">
        <f t="shared" si="37"/>
        <v>1.8517501569482097E-3</v>
      </c>
      <c r="I75" s="3">
        <f t="shared" si="37"/>
        <v>1.6245137063917315E-3</v>
      </c>
      <c r="J75" s="3">
        <f t="shared" si="37"/>
        <v>4.0643688116139588E-3</v>
      </c>
      <c r="K75" s="3">
        <f t="shared" si="37"/>
        <v>1.29381692445311E-2</v>
      </c>
    </row>
    <row r="76" spans="1:35" x14ac:dyDescent="0.4">
      <c r="A76" s="2" t="s">
        <v>13</v>
      </c>
      <c r="B76" s="3">
        <f>_xlfn.COVARIANCE.P($R$5:$R$63,N$5:N$63)</f>
        <v>4.0352734768753611E-3</v>
      </c>
      <c r="C76" s="3">
        <f t="shared" ref="C76:K76" si="38">_xlfn.COVARIANCE.P($R$5:$R$63,O$5:O$63)</f>
        <v>4.1894391155995105E-3</v>
      </c>
      <c r="D76" s="3">
        <f t="shared" si="38"/>
        <v>9.2102975050115891E-3</v>
      </c>
      <c r="E76" s="3">
        <f t="shared" si="38"/>
        <v>5.2734233273856821E-3</v>
      </c>
      <c r="F76" s="3">
        <f t="shared" si="38"/>
        <v>1.4029315227624099E-2</v>
      </c>
      <c r="G76" s="3">
        <f t="shared" si="38"/>
        <v>4.1879020973380086E-3</v>
      </c>
      <c r="H76" s="3">
        <f t="shared" si="38"/>
        <v>2.3348938860722926E-3</v>
      </c>
      <c r="I76" s="3">
        <f t="shared" si="38"/>
        <v>1.1663631661356344E-4</v>
      </c>
      <c r="J76" s="3">
        <f t="shared" si="38"/>
        <v>4.6723480945763934E-3</v>
      </c>
      <c r="K76" s="3">
        <f t="shared" si="38"/>
        <v>8.0864302842160746E-3</v>
      </c>
    </row>
    <row r="77" spans="1:35" x14ac:dyDescent="0.4">
      <c r="A77" s="2" t="s">
        <v>15</v>
      </c>
      <c r="B77" s="3">
        <f>_xlfn.COVARIANCE.P($S$5:$S$63,N$5:N$63)</f>
        <v>3.4712015809376679E-3</v>
      </c>
      <c r="C77" s="3">
        <f t="shared" ref="C77:K77" si="39">_xlfn.COVARIANCE.P($S$5:$S$63,O$5:O$63)</f>
        <v>3.303101925806302E-3</v>
      </c>
      <c r="D77" s="3">
        <f t="shared" si="39"/>
        <v>6.2709647113432529E-3</v>
      </c>
      <c r="E77" s="3">
        <f t="shared" si="39"/>
        <v>4.5266527723146982E-3</v>
      </c>
      <c r="F77" s="3">
        <f t="shared" si="39"/>
        <v>4.1879020973380086E-3</v>
      </c>
      <c r="G77" s="3">
        <f t="shared" si="39"/>
        <v>5.9015990646530923E-3</v>
      </c>
      <c r="H77" s="3">
        <f t="shared" si="39"/>
        <v>1.8646129419497995E-3</v>
      </c>
      <c r="I77" s="3">
        <f t="shared" si="39"/>
        <v>1.0011156240200888E-3</v>
      </c>
      <c r="J77" s="3">
        <f t="shared" si="39"/>
        <v>3.6094820037105768E-3</v>
      </c>
      <c r="K77" s="3">
        <f t="shared" si="39"/>
        <v>7.7519179769101453E-3</v>
      </c>
    </row>
    <row r="78" spans="1:35" x14ac:dyDescent="0.4">
      <c r="A78" s="2" t="s">
        <v>16</v>
      </c>
      <c r="B78" s="3">
        <f>_xlfn.COVARIANCE.P($T$5:$T$63,N$5:N$63)</f>
        <v>2.4802636919564183E-3</v>
      </c>
      <c r="C78" s="3">
        <f t="shared" ref="C78:K78" si="40">_xlfn.COVARIANCE.P($T$5:$T$63,O$5:O$63)</f>
        <v>1.5893461687662457E-3</v>
      </c>
      <c r="D78" s="3">
        <f t="shared" si="40"/>
        <v>3.3402329252546609E-3</v>
      </c>
      <c r="E78" s="3">
        <f t="shared" si="40"/>
        <v>1.8517501569482097E-3</v>
      </c>
      <c r="F78" s="3">
        <f t="shared" si="40"/>
        <v>2.3348938860722926E-3</v>
      </c>
      <c r="G78" s="3">
        <f t="shared" si="40"/>
        <v>1.8646129419497995E-3</v>
      </c>
      <c r="H78" s="3">
        <f t="shared" si="40"/>
        <v>3.4354993001285972E-3</v>
      </c>
      <c r="I78" s="3">
        <f t="shared" si="40"/>
        <v>9.9288356899684201E-4</v>
      </c>
      <c r="J78" s="3">
        <f t="shared" si="40"/>
        <v>2.3843137457770897E-3</v>
      </c>
      <c r="K78" s="3">
        <f t="shared" si="40"/>
        <v>3.9444930292078847E-3</v>
      </c>
    </row>
    <row r="79" spans="1:35" x14ac:dyDescent="0.4">
      <c r="A79" s="2" t="s">
        <v>17</v>
      </c>
      <c r="B79" s="3">
        <f>_xlfn.COVARIANCE.P($U$5:$U$63,N$5:N$63)</f>
        <v>1.2977643731024613E-3</v>
      </c>
      <c r="C79" s="3">
        <f t="shared" ref="C79:K79" si="41">_xlfn.COVARIANCE.P($U$5:$U$63,O$5:O$63)</f>
        <v>2.3026500606010462E-3</v>
      </c>
      <c r="D79" s="3">
        <f t="shared" si="41"/>
        <v>2.0138706101417419E-3</v>
      </c>
      <c r="E79" s="3">
        <f t="shared" si="41"/>
        <v>1.6245137063917315E-3</v>
      </c>
      <c r="F79" s="3">
        <f t="shared" si="41"/>
        <v>1.1663631661356344E-4</v>
      </c>
      <c r="G79" s="3">
        <f t="shared" si="41"/>
        <v>1.0011156240200888E-3</v>
      </c>
      <c r="H79" s="3">
        <f t="shared" si="41"/>
        <v>9.9288356899684201E-4</v>
      </c>
      <c r="I79" s="3">
        <f t="shared" si="41"/>
        <v>7.5684353200775973E-3</v>
      </c>
      <c r="J79" s="3">
        <f t="shared" si="41"/>
        <v>2.4594413098059111E-3</v>
      </c>
      <c r="K79" s="3">
        <f t="shared" si="41"/>
        <v>9.4837822948084746E-4</v>
      </c>
    </row>
    <row r="80" spans="1:35" x14ac:dyDescent="0.4">
      <c r="A80" s="2" t="s">
        <v>18</v>
      </c>
      <c r="B80" s="3">
        <f>_xlfn.COVARIANCE.P($V$5:$V$63,N$5:N$63)</f>
        <v>3.7087863665758304E-3</v>
      </c>
      <c r="C80" s="3">
        <f t="shared" ref="C80:K80" si="42">_xlfn.COVARIANCE.P($V$5:$V$63,O$5:O$63)</f>
        <v>3.298643056722745E-3</v>
      </c>
      <c r="D80" s="3">
        <f t="shared" si="42"/>
        <v>7.372812541459316E-3</v>
      </c>
      <c r="E80" s="3">
        <f t="shared" si="42"/>
        <v>4.0643688116139588E-3</v>
      </c>
      <c r="F80" s="3">
        <f t="shared" si="42"/>
        <v>4.6723480945763934E-3</v>
      </c>
      <c r="G80" s="3">
        <f t="shared" si="42"/>
        <v>3.6094820037105768E-3</v>
      </c>
      <c r="H80" s="3">
        <f t="shared" si="42"/>
        <v>2.3843137457770897E-3</v>
      </c>
      <c r="I80" s="3">
        <f t="shared" si="42"/>
        <v>2.4594413098059111E-3</v>
      </c>
      <c r="J80" s="3">
        <f t="shared" si="42"/>
        <v>7.6235198310533542E-3</v>
      </c>
      <c r="K80" s="3">
        <f t="shared" si="42"/>
        <v>6.8427149625223645E-3</v>
      </c>
    </row>
    <row r="81" spans="1:11" x14ac:dyDescent="0.4">
      <c r="A81" s="2" t="s">
        <v>19</v>
      </c>
      <c r="B81" s="3">
        <f>_xlfn.COVARIANCE.P($W$5:$W$63,N$5:N$63)</f>
        <v>1.3137093808918488E-2</v>
      </c>
      <c r="C81" s="3">
        <f t="shared" ref="C81:K81" si="43">_xlfn.COVARIANCE.P($W$5:$W$63,O$5:O$63)</f>
        <v>7.2218724512493554E-3</v>
      </c>
      <c r="D81" s="3">
        <f t="shared" si="43"/>
        <v>1.3484930799665297E-2</v>
      </c>
      <c r="E81" s="3">
        <f t="shared" si="43"/>
        <v>1.29381692445311E-2</v>
      </c>
      <c r="F81" s="3">
        <f t="shared" si="43"/>
        <v>8.0864302842160746E-3</v>
      </c>
      <c r="G81" s="3">
        <f t="shared" si="43"/>
        <v>7.7519179769101453E-3</v>
      </c>
      <c r="H81" s="3">
        <f t="shared" si="43"/>
        <v>3.9444930292078847E-3</v>
      </c>
      <c r="I81" s="3">
        <f t="shared" si="43"/>
        <v>9.4837822948084746E-4</v>
      </c>
      <c r="J81" s="3">
        <f t="shared" si="43"/>
        <v>6.8427149625223645E-3</v>
      </c>
      <c r="K81" s="3">
        <f t="shared" si="43"/>
        <v>4.8281723025206544E-2</v>
      </c>
    </row>
    <row r="83" spans="1:11" x14ac:dyDescent="0.4">
      <c r="B83" s="21" t="s">
        <v>35</v>
      </c>
      <c r="C83" s="21"/>
      <c r="D83" s="21"/>
      <c r="E83" s="21"/>
      <c r="F83" s="21"/>
      <c r="G83" s="21"/>
      <c r="H83" s="21"/>
      <c r="I83" s="21"/>
      <c r="J83" s="21"/>
      <c r="K83" s="21"/>
    </row>
    <row r="84" spans="1:11" x14ac:dyDescent="0.4">
      <c r="B84" s="2" t="s">
        <v>21</v>
      </c>
      <c r="C84" s="2" t="s">
        <v>22</v>
      </c>
      <c r="D84" s="2" t="s">
        <v>23</v>
      </c>
      <c r="E84" s="2" t="s">
        <v>24</v>
      </c>
      <c r="F84" s="2" t="s">
        <v>25</v>
      </c>
      <c r="G84" s="2" t="s">
        <v>26</v>
      </c>
      <c r="H84" s="2" t="s">
        <v>27</v>
      </c>
      <c r="I84" s="2" t="s">
        <v>28</v>
      </c>
      <c r="J84" s="2" t="s">
        <v>29</v>
      </c>
      <c r="K84" s="2" t="s">
        <v>30</v>
      </c>
    </row>
    <row r="85" spans="1:11" x14ac:dyDescent="0.4">
      <c r="B85" s="2" t="s">
        <v>10</v>
      </c>
      <c r="C85" s="2" t="s">
        <v>11</v>
      </c>
      <c r="D85" s="2" t="s">
        <v>12</v>
      </c>
      <c r="E85" s="2" t="s">
        <v>14</v>
      </c>
      <c r="F85" s="2" t="s">
        <v>13</v>
      </c>
      <c r="G85" s="2" t="s">
        <v>15</v>
      </c>
      <c r="H85" s="2" t="s">
        <v>16</v>
      </c>
      <c r="I85" s="2" t="s">
        <v>17</v>
      </c>
      <c r="J85" s="2" t="s">
        <v>18</v>
      </c>
      <c r="K85" s="2" t="s">
        <v>19</v>
      </c>
    </row>
    <row r="86" spans="1:11" x14ac:dyDescent="0.4">
      <c r="A86" s="2" t="s">
        <v>10</v>
      </c>
      <c r="B86" s="7">
        <f>B72/($N$67*N$67)</f>
        <v>1.0000000000000004</v>
      </c>
      <c r="C86" s="7">
        <f t="shared" ref="C86:K86" si="44">C72/($N$67*O$67)</f>
        <v>0.69003167377077024</v>
      </c>
      <c r="D86" s="7">
        <f t="shared" si="44"/>
        <v>0.5351414049216594</v>
      </c>
      <c r="E86" s="7">
        <f t="shared" si="44"/>
        <v>0.68255478334100383</v>
      </c>
      <c r="F86" s="7">
        <f t="shared" si="44"/>
        <v>0.40292971111761822</v>
      </c>
      <c r="G86" s="7">
        <f t="shared" si="44"/>
        <v>0.53440380350197847</v>
      </c>
      <c r="H86" s="7">
        <f t="shared" si="44"/>
        <v>0.50046934377070762</v>
      </c>
      <c r="I86" s="7">
        <f t="shared" si="44"/>
        <v>0.17642793541645543</v>
      </c>
      <c r="J86" s="7">
        <f t="shared" si="44"/>
        <v>0.50237567995806343</v>
      </c>
      <c r="K86" s="7">
        <f t="shared" si="44"/>
        <v>0.70710267030845786</v>
      </c>
    </row>
    <row r="87" spans="1:11" x14ac:dyDescent="0.4">
      <c r="A87" s="2" t="s">
        <v>11</v>
      </c>
      <c r="B87" s="7">
        <f>B73/($O$67*N$67)</f>
        <v>0.69003167377077024</v>
      </c>
      <c r="C87" s="7">
        <f t="shared" ref="C87:K87" si="45">C73/($O$67*O$67)</f>
        <v>0.99999999999999978</v>
      </c>
      <c r="D87" s="7">
        <f t="shared" si="45"/>
        <v>0.65121136827636095</v>
      </c>
      <c r="E87" s="7">
        <f t="shared" si="45"/>
        <v>0.6796983115257742</v>
      </c>
      <c r="F87" s="7">
        <f t="shared" si="45"/>
        <v>0.55318449412697934</v>
      </c>
      <c r="G87" s="7">
        <f t="shared" si="45"/>
        <v>0.67246467597903503</v>
      </c>
      <c r="H87" s="7">
        <f t="shared" si="45"/>
        <v>0.42408793661069155</v>
      </c>
      <c r="I87" s="7">
        <f t="shared" si="45"/>
        <v>0.41395891697122839</v>
      </c>
      <c r="J87" s="7">
        <f t="shared" si="45"/>
        <v>0.59086723508457528</v>
      </c>
      <c r="K87" s="7">
        <f t="shared" si="45"/>
        <v>0.51403274513142738</v>
      </c>
    </row>
    <row r="88" spans="1:11" x14ac:dyDescent="0.4">
      <c r="A88" s="2" t="s">
        <v>12</v>
      </c>
      <c r="B88" s="7">
        <f>B74/($P$67*N$67)</f>
        <v>0.5351414049216594</v>
      </c>
      <c r="C88" s="7">
        <f t="shared" ref="C88:K88" si="46">C74/($P$67*O$67)</f>
        <v>0.65121136827636095</v>
      </c>
      <c r="D88" s="7">
        <f t="shared" si="46"/>
        <v>0.99999999999999944</v>
      </c>
      <c r="E88" s="7">
        <f t="shared" si="46"/>
        <v>0.62965748617839701</v>
      </c>
      <c r="F88" s="7">
        <f t="shared" si="46"/>
        <v>0.54105953839307108</v>
      </c>
      <c r="G88" s="7">
        <f t="shared" si="46"/>
        <v>0.56798797570091208</v>
      </c>
      <c r="H88" s="7">
        <f t="shared" si="46"/>
        <v>0.3965258056283637</v>
      </c>
      <c r="I88" s="7">
        <f t="shared" si="46"/>
        <v>0.16107129404662074</v>
      </c>
      <c r="J88" s="7">
        <f t="shared" si="46"/>
        <v>0.58755031085737253</v>
      </c>
      <c r="K88" s="7">
        <f t="shared" si="46"/>
        <v>0.42701878224289713</v>
      </c>
    </row>
    <row r="89" spans="1:11" x14ac:dyDescent="0.4">
      <c r="A89" s="2" t="s">
        <v>14</v>
      </c>
      <c r="B89" s="7">
        <f>B75/($Q$67*N$67)</f>
        <v>0.68255478334100383</v>
      </c>
      <c r="C89" s="7">
        <f t="shared" ref="C89:K89" si="47">C75/($Q$67*O$67)</f>
        <v>0.6796983115257742</v>
      </c>
      <c r="D89" s="7">
        <f t="shared" si="47"/>
        <v>0.62965748617839701</v>
      </c>
      <c r="E89" s="7">
        <f t="shared" si="47"/>
        <v>0.99999999999999978</v>
      </c>
      <c r="F89" s="7">
        <f t="shared" si="47"/>
        <v>0.47462702851567334</v>
      </c>
      <c r="G89" s="7">
        <f t="shared" si="47"/>
        <v>0.62816017434603322</v>
      </c>
      <c r="H89" s="7">
        <f t="shared" si="47"/>
        <v>0.33679491438802328</v>
      </c>
      <c r="I89" s="7">
        <f t="shared" si="47"/>
        <v>0.19906659827603615</v>
      </c>
      <c r="J89" s="7">
        <f t="shared" si="47"/>
        <v>0.49624187603433584</v>
      </c>
      <c r="K89" s="7">
        <f t="shared" si="47"/>
        <v>0.62771067550961457</v>
      </c>
    </row>
    <row r="90" spans="1:11" x14ac:dyDescent="0.4">
      <c r="A90" s="2" t="s">
        <v>13</v>
      </c>
      <c r="B90" s="7">
        <f>B76/($R$67*N$67)</f>
        <v>0.40292971111761822</v>
      </c>
      <c r="C90" s="7">
        <f t="shared" ref="C90:K90" si="48">C76/($R$67*O$67)</f>
        <v>0.55318449412697934</v>
      </c>
      <c r="D90" s="7">
        <f t="shared" si="48"/>
        <v>0.54105953839307108</v>
      </c>
      <c r="E90" s="7">
        <f t="shared" si="48"/>
        <v>0.47462702851567334</v>
      </c>
      <c r="F90" s="7">
        <f t="shared" si="48"/>
        <v>1.0000000000000002</v>
      </c>
      <c r="G90" s="7">
        <f t="shared" si="48"/>
        <v>0.46024961385363178</v>
      </c>
      <c r="H90" s="7">
        <f t="shared" si="48"/>
        <v>0.33632099482250039</v>
      </c>
      <c r="I90" s="7">
        <f t="shared" si="48"/>
        <v>1.1319115916058036E-2</v>
      </c>
      <c r="J90" s="7">
        <f t="shared" si="48"/>
        <v>0.45179267641656928</v>
      </c>
      <c r="K90" s="7">
        <f t="shared" si="48"/>
        <v>0.3107042756913353</v>
      </c>
    </row>
    <row r="91" spans="1:11" x14ac:dyDescent="0.4">
      <c r="A91" s="2" t="s">
        <v>15</v>
      </c>
      <c r="B91" s="7">
        <f>B77/($S$67*N$67)</f>
        <v>0.53440380350197847</v>
      </c>
      <c r="C91" s="7">
        <f t="shared" ref="C91:K91" si="49">C77/($S$67*O$67)</f>
        <v>0.67246467597903503</v>
      </c>
      <c r="D91" s="7">
        <f t="shared" si="49"/>
        <v>0.56798797570091208</v>
      </c>
      <c r="E91" s="7">
        <f t="shared" si="49"/>
        <v>0.62816017434603322</v>
      </c>
      <c r="F91" s="7">
        <f t="shared" si="49"/>
        <v>0.46024961385363178</v>
      </c>
      <c r="G91" s="7">
        <f t="shared" si="49"/>
        <v>1</v>
      </c>
      <c r="H91" s="7">
        <f t="shared" si="49"/>
        <v>0.41410350960529319</v>
      </c>
      <c r="I91" s="7">
        <f t="shared" si="49"/>
        <v>0.1497946617325456</v>
      </c>
      <c r="J91" s="7">
        <f t="shared" si="49"/>
        <v>0.53812387744966295</v>
      </c>
      <c r="K91" s="7">
        <f t="shared" si="49"/>
        <v>0.45923284071605952</v>
      </c>
    </row>
    <row r="92" spans="1:11" x14ac:dyDescent="0.4">
      <c r="A92" s="2" t="s">
        <v>16</v>
      </c>
      <c r="B92" s="7">
        <f>B78/($T$67*N$67)</f>
        <v>0.50046934377070762</v>
      </c>
      <c r="C92" s="7">
        <f t="shared" ref="C92:K92" si="50">C78/($T$67*O$67)</f>
        <v>0.42408793661069155</v>
      </c>
      <c r="D92" s="7">
        <f t="shared" si="50"/>
        <v>0.3965258056283637</v>
      </c>
      <c r="E92" s="7">
        <f t="shared" si="50"/>
        <v>0.33679491438802328</v>
      </c>
      <c r="F92" s="7">
        <f t="shared" si="50"/>
        <v>0.33632099482250039</v>
      </c>
      <c r="G92" s="7">
        <f t="shared" si="50"/>
        <v>0.41410350960529319</v>
      </c>
      <c r="H92" s="7">
        <f t="shared" si="50"/>
        <v>0.99999999999999989</v>
      </c>
      <c r="I92" s="7">
        <f t="shared" si="50"/>
        <v>0.19471541725185507</v>
      </c>
      <c r="J92" s="7">
        <f t="shared" si="50"/>
        <v>0.46589784662628142</v>
      </c>
      <c r="K92" s="7">
        <f t="shared" si="50"/>
        <v>0.30627029760136903</v>
      </c>
    </row>
    <row r="93" spans="1:11" x14ac:dyDescent="0.4">
      <c r="A93" s="2" t="s">
        <v>17</v>
      </c>
      <c r="B93" s="7">
        <f>B79/($U$67*N$67)</f>
        <v>0.17642793541645543</v>
      </c>
      <c r="C93" s="7">
        <f t="shared" ref="C93:K93" si="51">C79/($U$67*O$67)</f>
        <v>0.41395891697122839</v>
      </c>
      <c r="D93" s="7">
        <f t="shared" si="51"/>
        <v>0.16107129404662074</v>
      </c>
      <c r="E93" s="7">
        <f t="shared" si="51"/>
        <v>0.19906659827603615</v>
      </c>
      <c r="F93" s="7">
        <f t="shared" si="51"/>
        <v>1.1319115916058036E-2</v>
      </c>
      <c r="G93" s="7">
        <f t="shared" si="51"/>
        <v>0.1497946617325456</v>
      </c>
      <c r="H93" s="7">
        <f t="shared" si="51"/>
        <v>0.19471541725185507</v>
      </c>
      <c r="I93" s="7">
        <f t="shared" si="51"/>
        <v>1</v>
      </c>
      <c r="J93" s="7">
        <f t="shared" si="51"/>
        <v>0.32378419404504444</v>
      </c>
      <c r="K93" s="7">
        <f t="shared" si="51"/>
        <v>4.9612046708187967E-2</v>
      </c>
    </row>
    <row r="94" spans="1:11" x14ac:dyDescent="0.4">
      <c r="A94" s="2" t="s">
        <v>18</v>
      </c>
      <c r="B94" s="7">
        <f>B80/($V$67*N$67)</f>
        <v>0.50237567995806343</v>
      </c>
      <c r="C94" s="7">
        <f t="shared" ref="C94:K94" si="52">C80/($V$67*O$67)</f>
        <v>0.59086723508457528</v>
      </c>
      <c r="D94" s="7">
        <f t="shared" si="52"/>
        <v>0.58755031085737253</v>
      </c>
      <c r="E94" s="7">
        <f t="shared" si="52"/>
        <v>0.49624187603433584</v>
      </c>
      <c r="F94" s="7">
        <f t="shared" si="52"/>
        <v>0.45179267641656928</v>
      </c>
      <c r="G94" s="7">
        <f t="shared" si="52"/>
        <v>0.53812387744966295</v>
      </c>
      <c r="H94" s="7">
        <f t="shared" si="52"/>
        <v>0.46589784662628142</v>
      </c>
      <c r="I94" s="7">
        <f t="shared" si="52"/>
        <v>0.32378419404504444</v>
      </c>
      <c r="J94" s="7">
        <f t="shared" si="52"/>
        <v>0.99999999999999978</v>
      </c>
      <c r="K94" s="7">
        <f t="shared" si="52"/>
        <v>0.35666402162559363</v>
      </c>
    </row>
    <row r="95" spans="1:11" x14ac:dyDescent="0.4">
      <c r="A95" s="2" t="s">
        <v>19</v>
      </c>
      <c r="B95" s="7">
        <f>B81/($W$67*N$67)</f>
        <v>0.70710267030845786</v>
      </c>
      <c r="C95" s="7">
        <f t="shared" ref="C95:K95" si="53">C81/($W$67*O$67)</f>
        <v>0.51403274513142738</v>
      </c>
      <c r="D95" s="7">
        <f t="shared" si="53"/>
        <v>0.42701878224289713</v>
      </c>
      <c r="E95" s="7">
        <f t="shared" si="53"/>
        <v>0.62771067550961457</v>
      </c>
      <c r="F95" s="7">
        <f t="shared" si="53"/>
        <v>0.3107042756913353</v>
      </c>
      <c r="G95" s="7">
        <f t="shared" si="53"/>
        <v>0.45923284071605952</v>
      </c>
      <c r="H95" s="7">
        <f t="shared" si="53"/>
        <v>0.30627029760136903</v>
      </c>
      <c r="I95" s="7">
        <f t="shared" si="53"/>
        <v>4.9612046708187967E-2</v>
      </c>
      <c r="J95" s="7">
        <f t="shared" si="53"/>
        <v>0.35666402162559363</v>
      </c>
      <c r="K95" s="7">
        <f t="shared" si="53"/>
        <v>0.99999999999999967</v>
      </c>
    </row>
    <row r="97" spans="1:11" x14ac:dyDescent="0.4">
      <c r="B97" s="21" t="s">
        <v>3</v>
      </c>
      <c r="C97" s="21"/>
      <c r="D97" s="21"/>
      <c r="E97" s="21"/>
      <c r="F97" s="21"/>
      <c r="G97" s="21"/>
      <c r="H97" s="21"/>
      <c r="I97" s="21"/>
      <c r="J97" s="21"/>
      <c r="K97" s="21"/>
    </row>
    <row r="98" spans="1:11" x14ac:dyDescent="0.4">
      <c r="B98" s="4" t="s">
        <v>10</v>
      </c>
      <c r="C98" s="4" t="s">
        <v>11</v>
      </c>
      <c r="D98" s="4" t="s">
        <v>12</v>
      </c>
      <c r="E98" s="4" t="s">
        <v>14</v>
      </c>
      <c r="F98" s="4" t="s">
        <v>13</v>
      </c>
      <c r="G98" s="4" t="s">
        <v>15</v>
      </c>
      <c r="H98" s="4" t="s">
        <v>16</v>
      </c>
      <c r="I98" s="4" t="s">
        <v>17</v>
      </c>
      <c r="J98" s="4" t="s">
        <v>18</v>
      </c>
      <c r="K98" s="15" t="s">
        <v>19</v>
      </c>
    </row>
    <row r="99" spans="1:11" x14ac:dyDescent="0.4">
      <c r="B99" s="11">
        <v>0.1</v>
      </c>
      <c r="C99" s="11">
        <v>0.1</v>
      </c>
      <c r="D99" s="11">
        <v>0.1</v>
      </c>
      <c r="E99" s="11">
        <v>0.1</v>
      </c>
      <c r="F99" s="11">
        <v>0.1</v>
      </c>
      <c r="G99" s="11">
        <v>0.1</v>
      </c>
      <c r="H99" s="11">
        <v>0.1</v>
      </c>
      <c r="I99" s="11">
        <v>0.1</v>
      </c>
      <c r="J99" s="11">
        <v>0.1</v>
      </c>
      <c r="K99" s="11">
        <v>0.1</v>
      </c>
    </row>
    <row r="100" spans="1:11" x14ac:dyDescent="0.4">
      <c r="A100" s="1" t="s">
        <v>4</v>
      </c>
      <c r="B100" s="11">
        <f>SUM(B99:K99)</f>
        <v>0.99999999999999989</v>
      </c>
    </row>
    <row r="102" spans="1:11" x14ac:dyDescent="0.4">
      <c r="B102" s="21" t="s">
        <v>5</v>
      </c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4">
      <c r="B103" s="4" t="s">
        <v>10</v>
      </c>
      <c r="C103" s="4" t="s">
        <v>11</v>
      </c>
      <c r="D103" s="4" t="s">
        <v>12</v>
      </c>
      <c r="E103" s="4" t="s">
        <v>14</v>
      </c>
      <c r="F103" s="4" t="s">
        <v>13</v>
      </c>
      <c r="G103" s="4" t="s">
        <v>15</v>
      </c>
      <c r="H103" s="4" t="s">
        <v>16</v>
      </c>
      <c r="I103" s="4" t="s">
        <v>17</v>
      </c>
      <c r="J103" s="4" t="s">
        <v>18</v>
      </c>
      <c r="K103" s="15" t="s">
        <v>19</v>
      </c>
    </row>
    <row r="104" spans="1:11" x14ac:dyDescent="0.4">
      <c r="A104" s="4" t="s">
        <v>10</v>
      </c>
      <c r="B104" s="12">
        <f>$B$99*B$99*B72</f>
        <v>7.1490920219252003E-5</v>
      </c>
      <c r="C104" s="12">
        <f t="shared" ref="C104:K104" si="54">$B$99*C$99*C72</f>
        <v>3.7304576842158811E-5</v>
      </c>
      <c r="D104" s="12">
        <f t="shared" si="54"/>
        <v>6.5028593739092236E-5</v>
      </c>
      <c r="E104" s="12">
        <f t="shared" si="54"/>
        <v>5.4135841393131602E-5</v>
      </c>
      <c r="F104" s="12">
        <f t="shared" si="54"/>
        <v>4.0352734768753615E-5</v>
      </c>
      <c r="G104" s="12">
        <f t="shared" si="54"/>
        <v>3.4712015809376685E-5</v>
      </c>
      <c r="H104" s="12">
        <f t="shared" si="54"/>
        <v>2.4802636919564189E-5</v>
      </c>
      <c r="I104" s="12">
        <f t="shared" si="54"/>
        <v>1.2977643731024616E-5</v>
      </c>
      <c r="J104" s="12">
        <f t="shared" si="54"/>
        <v>3.7087863665758308E-5</v>
      </c>
      <c r="K104" s="12">
        <f t="shared" si="54"/>
        <v>1.313709380891849E-4</v>
      </c>
    </row>
    <row r="105" spans="1:11" x14ac:dyDescent="0.4">
      <c r="A105" s="4" t="s">
        <v>11</v>
      </c>
      <c r="B105" s="12">
        <f>$C$99*B$99*B73</f>
        <v>3.7304576842158811E-5</v>
      </c>
      <c r="C105" s="12">
        <f t="shared" ref="C105:K105" si="55">$C$99*C$99*C73</f>
        <v>4.0882297708514483E-5</v>
      </c>
      <c r="D105" s="12">
        <f t="shared" si="55"/>
        <v>5.9841157574256268E-5</v>
      </c>
      <c r="E105" s="12">
        <f t="shared" si="55"/>
        <v>4.0766720162668685E-5</v>
      </c>
      <c r="F105" s="12">
        <f t="shared" si="55"/>
        <v>4.1894391155995116E-5</v>
      </c>
      <c r="G105" s="12">
        <f t="shared" si="55"/>
        <v>3.3031019258063029E-5</v>
      </c>
      <c r="H105" s="12">
        <f t="shared" si="55"/>
        <v>1.5893461687662461E-5</v>
      </c>
      <c r="I105" s="12">
        <f t="shared" si="55"/>
        <v>2.3026500606010465E-5</v>
      </c>
      <c r="J105" s="12">
        <f t="shared" si="55"/>
        <v>3.2986430567227453E-5</v>
      </c>
      <c r="K105" s="12">
        <f t="shared" si="55"/>
        <v>7.2218724512493571E-5</v>
      </c>
    </row>
    <row r="106" spans="1:11" x14ac:dyDescent="0.4">
      <c r="A106" s="4" t="s">
        <v>12</v>
      </c>
      <c r="B106" s="12">
        <f>$D$99*B$99*B74</f>
        <v>6.5028593739092236E-5</v>
      </c>
      <c r="C106" s="12">
        <f t="shared" ref="C106:K106" si="56">$D$99*C$99*C74</f>
        <v>5.9841157574256268E-5</v>
      </c>
      <c r="D106" s="12">
        <f t="shared" si="56"/>
        <v>2.065478737109673E-4</v>
      </c>
      <c r="E106" s="12">
        <f t="shared" si="56"/>
        <v>8.4886117103402049E-5</v>
      </c>
      <c r="F106" s="12">
        <f t="shared" si="56"/>
        <v>9.2102975050115904E-5</v>
      </c>
      <c r="G106" s="12">
        <f t="shared" si="56"/>
        <v>6.270964711343254E-5</v>
      </c>
      <c r="H106" s="12">
        <f t="shared" si="56"/>
        <v>3.3402329252546617E-5</v>
      </c>
      <c r="I106" s="12">
        <f t="shared" si="56"/>
        <v>2.0138706101417424E-5</v>
      </c>
      <c r="J106" s="12">
        <f t="shared" si="56"/>
        <v>7.3728125414593176E-5</v>
      </c>
      <c r="K106" s="12">
        <f t="shared" si="56"/>
        <v>1.3484930799665299E-4</v>
      </c>
    </row>
    <row r="107" spans="1:11" x14ac:dyDescent="0.4">
      <c r="A107" s="4" t="s">
        <v>14</v>
      </c>
      <c r="B107" s="12">
        <f>$E$99*B$99*B75</f>
        <v>5.4135841393131602E-5</v>
      </c>
      <c r="C107" s="12">
        <f t="shared" ref="C107:K107" si="57">$E$99*C$99*C75</f>
        <v>4.0766720162668685E-5</v>
      </c>
      <c r="D107" s="12">
        <f t="shared" si="57"/>
        <v>8.4886117103402049E-5</v>
      </c>
      <c r="E107" s="12">
        <f t="shared" si="57"/>
        <v>8.7992137122936439E-5</v>
      </c>
      <c r="F107" s="12">
        <f t="shared" si="57"/>
        <v>5.2734233273856829E-5</v>
      </c>
      <c r="G107" s="12">
        <f t="shared" si="57"/>
        <v>4.5266527723146991E-5</v>
      </c>
      <c r="H107" s="12">
        <f t="shared" si="57"/>
        <v>1.85175015694821E-5</v>
      </c>
      <c r="I107" s="12">
        <f t="shared" si="57"/>
        <v>1.6245137063917319E-5</v>
      </c>
      <c r="J107" s="12">
        <f t="shared" si="57"/>
        <v>4.0643688116139593E-5</v>
      </c>
      <c r="K107" s="12">
        <f t="shared" si="57"/>
        <v>1.2938169244531102E-4</v>
      </c>
    </row>
    <row r="108" spans="1:11" x14ac:dyDescent="0.4">
      <c r="A108" s="4" t="s">
        <v>13</v>
      </c>
      <c r="B108" s="12">
        <f>$F$99*B$99*B76</f>
        <v>4.0352734768753615E-5</v>
      </c>
      <c r="C108" s="12">
        <f t="shared" ref="C108:K108" si="58">$F$99*C$99*C76</f>
        <v>4.1894391155995116E-5</v>
      </c>
      <c r="D108" s="12">
        <f t="shared" si="58"/>
        <v>9.2102975050115904E-5</v>
      </c>
      <c r="E108" s="12">
        <f t="shared" si="58"/>
        <v>5.2734233273856829E-5</v>
      </c>
      <c r="F108" s="12">
        <f t="shared" si="58"/>
        <v>1.4029315227624101E-4</v>
      </c>
      <c r="G108" s="12">
        <f t="shared" si="58"/>
        <v>4.1879020973380093E-5</v>
      </c>
      <c r="H108" s="12">
        <f t="shared" si="58"/>
        <v>2.3348938860722931E-5</v>
      </c>
      <c r="I108" s="12">
        <f t="shared" si="58"/>
        <v>1.1663631661356345E-6</v>
      </c>
      <c r="J108" s="12">
        <f t="shared" si="58"/>
        <v>4.672348094576394E-5</v>
      </c>
      <c r="K108" s="12">
        <f t="shared" si="58"/>
        <v>8.0864302842160763E-5</v>
      </c>
    </row>
    <row r="109" spans="1:11" x14ac:dyDescent="0.4">
      <c r="A109" s="4" t="s">
        <v>15</v>
      </c>
      <c r="B109" s="12">
        <f>$G$99*B$99*B77</f>
        <v>3.4712015809376685E-5</v>
      </c>
      <c r="C109" s="12">
        <f t="shared" ref="C109:K109" si="59">$G$99*C$99*C77</f>
        <v>3.3031019258063029E-5</v>
      </c>
      <c r="D109" s="12">
        <f t="shared" si="59"/>
        <v>6.270964711343254E-5</v>
      </c>
      <c r="E109" s="12">
        <f t="shared" si="59"/>
        <v>4.5266527723146991E-5</v>
      </c>
      <c r="F109" s="12">
        <f t="shared" si="59"/>
        <v>4.1879020973380093E-5</v>
      </c>
      <c r="G109" s="12">
        <f t="shared" si="59"/>
        <v>5.9015990646530936E-5</v>
      </c>
      <c r="H109" s="12">
        <f t="shared" si="59"/>
        <v>1.8646129419497997E-5</v>
      </c>
      <c r="I109" s="12">
        <f t="shared" si="59"/>
        <v>1.001115624020089E-5</v>
      </c>
      <c r="J109" s="12">
        <f t="shared" si="59"/>
        <v>3.6094820037105776E-5</v>
      </c>
      <c r="K109" s="12">
        <f t="shared" si="59"/>
        <v>7.7519179769101475E-5</v>
      </c>
    </row>
    <row r="110" spans="1:11" x14ac:dyDescent="0.4">
      <c r="A110" s="4" t="s">
        <v>16</v>
      </c>
      <c r="B110" s="12">
        <f>$H$99*B$99*B78</f>
        <v>2.4802636919564189E-5</v>
      </c>
      <c r="C110" s="12">
        <f t="shared" ref="C110:K110" si="60">$H$99*C$99*C78</f>
        <v>1.5893461687662461E-5</v>
      </c>
      <c r="D110" s="12">
        <f t="shared" si="60"/>
        <v>3.3402329252546617E-5</v>
      </c>
      <c r="E110" s="12">
        <f t="shared" si="60"/>
        <v>1.85175015694821E-5</v>
      </c>
      <c r="F110" s="12">
        <f t="shared" si="60"/>
        <v>2.3348938860722931E-5</v>
      </c>
      <c r="G110" s="12">
        <f t="shared" si="60"/>
        <v>1.8646129419497997E-5</v>
      </c>
      <c r="H110" s="12">
        <f t="shared" si="60"/>
        <v>3.4354993001285979E-5</v>
      </c>
      <c r="I110" s="12">
        <f t="shared" si="60"/>
        <v>9.928835689968422E-6</v>
      </c>
      <c r="J110" s="12">
        <f t="shared" si="60"/>
        <v>2.3843137457770903E-5</v>
      </c>
      <c r="K110" s="12">
        <f t="shared" si="60"/>
        <v>3.9444930292078855E-5</v>
      </c>
    </row>
    <row r="111" spans="1:11" x14ac:dyDescent="0.4">
      <c r="A111" s="4" t="s">
        <v>17</v>
      </c>
      <c r="B111" s="12">
        <f>$I$99*B$99*B79</f>
        <v>1.2977643731024616E-5</v>
      </c>
      <c r="C111" s="12">
        <f t="shared" ref="C111:K111" si="61">$I$99*C$99*C79</f>
        <v>2.3026500606010465E-5</v>
      </c>
      <c r="D111" s="12">
        <f t="shared" si="61"/>
        <v>2.0138706101417424E-5</v>
      </c>
      <c r="E111" s="12">
        <f t="shared" si="61"/>
        <v>1.6245137063917319E-5</v>
      </c>
      <c r="F111" s="12">
        <f t="shared" si="61"/>
        <v>1.1663631661356345E-6</v>
      </c>
      <c r="G111" s="12">
        <f t="shared" si="61"/>
        <v>1.001115624020089E-5</v>
      </c>
      <c r="H111" s="12">
        <f t="shared" si="61"/>
        <v>9.928835689968422E-6</v>
      </c>
      <c r="I111" s="12">
        <f t="shared" si="61"/>
        <v>7.5684353200775989E-5</v>
      </c>
      <c r="J111" s="12">
        <f t="shared" si="61"/>
        <v>2.4594413098059116E-5</v>
      </c>
      <c r="K111" s="12">
        <f t="shared" si="61"/>
        <v>9.4837822948084769E-6</v>
      </c>
    </row>
    <row r="112" spans="1:11" x14ac:dyDescent="0.4">
      <c r="A112" s="4" t="s">
        <v>18</v>
      </c>
      <c r="B112" s="12">
        <f>$J$99*B$99*B80</f>
        <v>3.7087863665758308E-5</v>
      </c>
      <c r="C112" s="12">
        <f t="shared" ref="C112:K112" si="62">$J$99*C$99*C80</f>
        <v>3.2986430567227453E-5</v>
      </c>
      <c r="D112" s="12">
        <f t="shared" si="62"/>
        <v>7.3728125414593176E-5</v>
      </c>
      <c r="E112" s="12">
        <f t="shared" si="62"/>
        <v>4.0643688116139593E-5</v>
      </c>
      <c r="F112" s="12">
        <f t="shared" si="62"/>
        <v>4.672348094576394E-5</v>
      </c>
      <c r="G112" s="12">
        <f t="shared" si="62"/>
        <v>3.6094820037105776E-5</v>
      </c>
      <c r="H112" s="12">
        <f t="shared" si="62"/>
        <v>2.3843137457770903E-5</v>
      </c>
      <c r="I112" s="12">
        <f t="shared" si="62"/>
        <v>2.4594413098059116E-5</v>
      </c>
      <c r="J112" s="12">
        <f t="shared" si="62"/>
        <v>7.6235198310533554E-5</v>
      </c>
      <c r="K112" s="12">
        <f t="shared" si="62"/>
        <v>6.8427149625223656E-5</v>
      </c>
    </row>
    <row r="113" spans="1:11" x14ac:dyDescent="0.4">
      <c r="A113" s="15" t="s">
        <v>19</v>
      </c>
      <c r="B113" s="12">
        <f>$K$99*B$99*B81</f>
        <v>1.313709380891849E-4</v>
      </c>
      <c r="C113" s="12">
        <f t="shared" ref="C113:K113" si="63">$K$99*C$99*C81</f>
        <v>7.2218724512493571E-5</v>
      </c>
      <c r="D113" s="12">
        <f t="shared" si="63"/>
        <v>1.3484930799665299E-4</v>
      </c>
      <c r="E113" s="12">
        <f t="shared" si="63"/>
        <v>1.2938169244531102E-4</v>
      </c>
      <c r="F113" s="12">
        <f t="shared" si="63"/>
        <v>8.0864302842160763E-5</v>
      </c>
      <c r="G113" s="12">
        <f t="shared" si="63"/>
        <v>7.7519179769101475E-5</v>
      </c>
      <c r="H113" s="12">
        <f t="shared" si="63"/>
        <v>3.9444930292078855E-5</v>
      </c>
      <c r="I113" s="12">
        <f t="shared" si="63"/>
        <v>9.4837822948084769E-6</v>
      </c>
      <c r="J113" s="12">
        <f t="shared" si="63"/>
        <v>6.8427149625223656E-5</v>
      </c>
      <c r="K113" s="12">
        <f t="shared" si="63"/>
        <v>4.8281723025206554E-4</v>
      </c>
    </row>
    <row r="115" spans="1:11" x14ac:dyDescent="0.35">
      <c r="B115" s="13" t="s">
        <v>9</v>
      </c>
      <c r="C115" s="3">
        <f>SUMPRODUCT(B99:K99,N65:W65)*12</f>
        <v>0.40253506934336841</v>
      </c>
    </row>
    <row r="116" spans="1:11" x14ac:dyDescent="0.35">
      <c r="B116" s="13" t="s">
        <v>6</v>
      </c>
      <c r="C116" s="3">
        <f>C115-X65</f>
        <v>0.37784184900438539</v>
      </c>
    </row>
    <row r="117" spans="1:11" x14ac:dyDescent="0.35">
      <c r="B117" s="13" t="s">
        <v>7</v>
      </c>
      <c r="C117" s="19">
        <f>SQRT(SUM(B104:K113))*12^0.5</f>
        <v>0.25510797491146997</v>
      </c>
    </row>
    <row r="118" spans="1:11" x14ac:dyDescent="0.35">
      <c r="B118" s="13" t="s">
        <v>45</v>
      </c>
      <c r="C118" s="19">
        <f>C117^2</f>
        <v>6.5080078863431187E-2</v>
      </c>
    </row>
    <row r="119" spans="1:11" ht="15" customHeight="1" x14ac:dyDescent="0.35">
      <c r="B119" s="13" t="s">
        <v>8</v>
      </c>
      <c r="C119" s="7">
        <f>C116/C117</f>
        <v>1.4811055951328362</v>
      </c>
    </row>
    <row r="120" spans="1:11" x14ac:dyDescent="0.35">
      <c r="B120" s="13"/>
    </row>
  </sheetData>
  <sortState xmlns:xlrd2="http://schemas.microsoft.com/office/spreadsheetml/2017/richdata2" ref="A4:L63">
    <sortCondition descending="1" ref="L4:L63"/>
  </sortState>
  <mergeCells count="7">
    <mergeCell ref="Z3:AI3"/>
    <mergeCell ref="B69:K69"/>
    <mergeCell ref="B3:K3"/>
    <mergeCell ref="B97:K97"/>
    <mergeCell ref="B102:K102"/>
    <mergeCell ref="B83:K83"/>
    <mergeCell ref="N3:X3"/>
  </mergeCells>
  <phoneticPr fontId="20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DDF655C0-E323-45F0-99FF-9916A76FF6AA}">
          <xm:f>'initial value'!1:1048576</xm:f>
        </x15:webExtension>
        <x15:webExtension appRef="{E7D91FA2-3166-4C5A-AEB2-17B58D624BD8}">
          <xm:f>'initial value'!XFD1048552:XFD1048576</xm:f>
        </x15:webExtension>
        <x15:webExtension appRef="{EEAE1E8A-B45C-444A-8B87-F7D3A8B2A406}">
          <xm:f>'initial value'!$C$119</xm:f>
        </x15:webExtension>
        <x15:webExtension appRef="{2153B4DA-9DA3-4D1B-BCEF-ED45E1D4FB3E}">
          <xm:f>'initial value'!1:1048576</xm:f>
        </x15:webExtension>
        <x15:webExtension appRef="{64205009-9593-4753-8FE0-3B75F286F3FF}">
          <xm:f>'initial value'!XFD1048552:XFD1048576</xm:f>
        </x15:webExtension>
        <x15:webExtension appRef="{5195CEAC-7C9D-4A1C-8BA1-2FA7D1CA91B2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5F41-5C0E-4E19-9E24-2A37AD89C321}">
  <dimension ref="A1:AI120"/>
  <sheetViews>
    <sheetView zoomScaleNormal="100" workbookViewId="0">
      <pane ySplit="2" topLeftCell="A108" activePane="bottomLeft" state="frozen"/>
      <selection pane="bottomLeft" activeCell="A116" sqref="A116:XFD116"/>
    </sheetView>
  </sheetViews>
  <sheetFormatPr defaultColWidth="8.90625" defaultRowHeight="15.5" x14ac:dyDescent="0.4"/>
  <cols>
    <col min="1" max="1" width="13" style="1" customWidth="1"/>
    <col min="2" max="2" width="8.90625" style="1"/>
    <col min="3" max="3" width="8.90625" style="1" customWidth="1"/>
    <col min="4" max="22" width="8.90625" style="1"/>
    <col min="23" max="23" width="10.08984375" style="1" bestFit="1" customWidth="1"/>
    <col min="24" max="16384" width="8.90625" style="1"/>
  </cols>
  <sheetData>
    <row r="1" spans="1:35" x14ac:dyDescent="0.4">
      <c r="B1" s="2" t="s">
        <v>21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14" t="s">
        <v>44</v>
      </c>
      <c r="N1" s="16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/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</row>
    <row r="2" spans="1:35" x14ac:dyDescent="0.4">
      <c r="B2" s="4" t="s">
        <v>10</v>
      </c>
      <c r="C2" s="4" t="s">
        <v>11</v>
      </c>
      <c r="D2" s="4" t="s">
        <v>12</v>
      </c>
      <c r="E2" s="4" t="s">
        <v>14</v>
      </c>
      <c r="F2" s="4" t="s">
        <v>13</v>
      </c>
      <c r="G2" s="4" t="s">
        <v>15</v>
      </c>
      <c r="H2" s="4" t="s">
        <v>16</v>
      </c>
      <c r="I2" s="4" t="s">
        <v>17</v>
      </c>
      <c r="J2" s="4" t="s">
        <v>18</v>
      </c>
      <c r="K2" s="15" t="s">
        <v>19</v>
      </c>
      <c r="N2" s="16" t="s">
        <v>10</v>
      </c>
      <c r="O2" s="2" t="s">
        <v>11</v>
      </c>
      <c r="P2" s="2" t="s">
        <v>12</v>
      </c>
      <c r="Q2" s="2" t="s">
        <v>14</v>
      </c>
      <c r="R2" s="2" t="s">
        <v>13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Z2" s="2" t="s">
        <v>10</v>
      </c>
      <c r="AA2" s="2" t="s">
        <v>11</v>
      </c>
      <c r="AB2" s="2" t="s">
        <v>12</v>
      </c>
      <c r="AC2" s="2" t="s">
        <v>14</v>
      </c>
      <c r="AD2" s="2" t="s">
        <v>13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</row>
    <row r="3" spans="1:35" x14ac:dyDescent="0.4">
      <c r="B3" s="22" t="s">
        <v>31</v>
      </c>
      <c r="C3" s="22"/>
      <c r="D3" s="22"/>
      <c r="E3" s="22"/>
      <c r="F3" s="22"/>
      <c r="G3" s="22"/>
      <c r="H3" s="22"/>
      <c r="I3" s="22"/>
      <c r="J3" s="22"/>
      <c r="K3" s="22"/>
      <c r="N3" s="20" t="s">
        <v>32</v>
      </c>
      <c r="O3" s="20"/>
      <c r="P3" s="20"/>
      <c r="Q3" s="20"/>
      <c r="R3" s="20"/>
      <c r="S3" s="20"/>
      <c r="T3" s="20"/>
      <c r="U3" s="20"/>
      <c r="V3" s="20"/>
      <c r="W3" s="20"/>
      <c r="X3" s="20"/>
      <c r="Z3" s="20" t="s">
        <v>33</v>
      </c>
      <c r="AA3" s="20"/>
      <c r="AB3" s="20"/>
      <c r="AC3" s="20"/>
      <c r="AD3" s="20"/>
      <c r="AE3" s="20"/>
      <c r="AF3" s="20"/>
      <c r="AG3" s="20"/>
      <c r="AH3" s="20"/>
      <c r="AI3" s="20"/>
    </row>
    <row r="4" spans="1:35" x14ac:dyDescent="0.35">
      <c r="A4" s="5">
        <v>43738</v>
      </c>
      <c r="B4" s="6">
        <v>55.9925</v>
      </c>
      <c r="C4" s="6">
        <v>139.03</v>
      </c>
      <c r="D4" s="6">
        <v>4.35175</v>
      </c>
      <c r="E4" s="6">
        <v>86.8</v>
      </c>
      <c r="F4" s="6">
        <v>178.08</v>
      </c>
      <c r="G4" s="6">
        <v>61.057000000000002</v>
      </c>
      <c r="H4" s="6">
        <v>208.02</v>
      </c>
      <c r="I4" s="6">
        <v>111.83</v>
      </c>
      <c r="J4" s="6">
        <v>27.606999999999999</v>
      </c>
      <c r="K4" s="6">
        <v>16.057984000000001</v>
      </c>
      <c r="L4" s="6"/>
      <c r="X4" s="3"/>
    </row>
    <row r="5" spans="1:35" x14ac:dyDescent="0.35">
      <c r="A5" s="5">
        <v>43769</v>
      </c>
      <c r="B5" s="6">
        <v>62.19</v>
      </c>
      <c r="C5" s="6">
        <v>143.37</v>
      </c>
      <c r="D5" s="6">
        <v>5.0255000000000001</v>
      </c>
      <c r="E5" s="6">
        <v>88.83</v>
      </c>
      <c r="F5" s="6">
        <v>191.65</v>
      </c>
      <c r="G5" s="6">
        <v>62.94</v>
      </c>
      <c r="H5" s="6">
        <v>212.58</v>
      </c>
      <c r="I5" s="6">
        <v>113.95</v>
      </c>
      <c r="J5" s="6">
        <v>29.285</v>
      </c>
      <c r="K5" s="6">
        <v>20.994645999999999</v>
      </c>
      <c r="L5" s="6"/>
      <c r="N5" s="3">
        <f>B5/B4-1</f>
        <v>0.11068446666964316</v>
      </c>
      <c r="O5" s="3">
        <f t="shared" ref="O5:W20" si="0">C5/C4-1</f>
        <v>3.1216284255196847E-2</v>
      </c>
      <c r="P5" s="3">
        <f t="shared" si="0"/>
        <v>0.15482277244786591</v>
      </c>
      <c r="Q5" s="3">
        <f t="shared" si="0"/>
        <v>2.3387096774193594E-2</v>
      </c>
      <c r="R5" s="3">
        <f t="shared" si="0"/>
        <v>7.6201707097933502E-2</v>
      </c>
      <c r="S5" s="3">
        <f t="shared" si="0"/>
        <v>3.0840034721653531E-2</v>
      </c>
      <c r="T5" s="3">
        <f t="shared" si="0"/>
        <v>2.1920969137583013E-2</v>
      </c>
      <c r="U5" s="3">
        <f t="shared" si="0"/>
        <v>1.8957345971563955E-2</v>
      </c>
      <c r="V5" s="3">
        <f t="shared" si="0"/>
        <v>6.0781685804325081E-2</v>
      </c>
      <c r="W5" s="3">
        <f t="shared" si="0"/>
        <v>0.30742725861477993</v>
      </c>
      <c r="X5" s="18">
        <v>1.5300000000000001E-2</v>
      </c>
      <c r="Z5" s="3">
        <f t="shared" ref="Z5:AI30" si="1">N5-$X5</f>
        <v>9.5384466669643148E-2</v>
      </c>
      <c r="AA5" s="3">
        <f t="shared" si="1"/>
        <v>1.5916284255196846E-2</v>
      </c>
      <c r="AB5" s="3">
        <f t="shared" si="1"/>
        <v>0.1395227724478659</v>
      </c>
      <c r="AC5" s="3">
        <f t="shared" si="1"/>
        <v>8.0870967741935931E-3</v>
      </c>
      <c r="AD5" s="3">
        <f t="shared" si="1"/>
        <v>6.0901707097933501E-2</v>
      </c>
      <c r="AE5" s="3">
        <f t="shared" si="1"/>
        <v>1.554003472165353E-2</v>
      </c>
      <c r="AF5" s="3">
        <f t="shared" si="1"/>
        <v>6.6209691375830118E-3</v>
      </c>
      <c r="AG5" s="3">
        <f t="shared" si="1"/>
        <v>3.6573459715639536E-3</v>
      </c>
      <c r="AH5" s="3">
        <f t="shared" si="1"/>
        <v>4.548168580432508E-2</v>
      </c>
      <c r="AI5" s="3">
        <f t="shared" si="1"/>
        <v>0.29212725861477995</v>
      </c>
    </row>
    <row r="6" spans="1:35" x14ac:dyDescent="0.35">
      <c r="A6" s="5">
        <v>43799</v>
      </c>
      <c r="B6" s="6">
        <v>66.8125</v>
      </c>
      <c r="C6" s="6">
        <v>151.38</v>
      </c>
      <c r="D6" s="6">
        <v>5.4184999999999999</v>
      </c>
      <c r="E6" s="6">
        <v>90.04</v>
      </c>
      <c r="F6" s="6">
        <v>201.64</v>
      </c>
      <c r="G6" s="6">
        <v>65.204499999999996</v>
      </c>
      <c r="H6" s="6">
        <v>220.3</v>
      </c>
      <c r="I6" s="6">
        <v>117.35</v>
      </c>
      <c r="J6" s="6">
        <v>31.620999999999999</v>
      </c>
      <c r="K6" s="6">
        <v>21.995978000000001</v>
      </c>
      <c r="L6" s="6"/>
      <c r="N6" s="3">
        <f t="shared" ref="N6:W44" si="2">B6/B5-1</f>
        <v>7.4328670204212965E-2</v>
      </c>
      <c r="O6" s="3">
        <f t="shared" si="0"/>
        <v>5.58694287507846E-2</v>
      </c>
      <c r="P6" s="3">
        <f t="shared" si="0"/>
        <v>7.8201174012536123E-2</v>
      </c>
      <c r="Q6" s="3">
        <f t="shared" si="0"/>
        <v>1.3621524259822326E-2</v>
      </c>
      <c r="R6" s="3">
        <f t="shared" si="0"/>
        <v>5.2126271849725958E-2</v>
      </c>
      <c r="S6" s="3">
        <f t="shared" si="0"/>
        <v>3.5978709882427573E-2</v>
      </c>
      <c r="T6" s="3">
        <f t="shared" si="0"/>
        <v>3.6315739956722215E-2</v>
      </c>
      <c r="U6" s="3">
        <f t="shared" si="0"/>
        <v>2.9837648091268099E-2</v>
      </c>
      <c r="V6" s="3">
        <f t="shared" si="0"/>
        <v>7.9767799214614854E-2</v>
      </c>
      <c r="W6" s="3">
        <f t="shared" si="0"/>
        <v>4.7694636051496264E-2</v>
      </c>
      <c r="X6" s="18">
        <v>1.6E-2</v>
      </c>
      <c r="Z6" s="3">
        <f t="shared" si="1"/>
        <v>5.8328670204212965E-2</v>
      </c>
      <c r="AA6" s="3">
        <f t="shared" si="1"/>
        <v>3.98694287507846E-2</v>
      </c>
      <c r="AB6" s="3">
        <f t="shared" si="1"/>
        <v>6.2201174012536123E-2</v>
      </c>
      <c r="AC6" s="3">
        <f t="shared" si="1"/>
        <v>-2.378475740177674E-3</v>
      </c>
      <c r="AD6" s="3">
        <f t="shared" si="1"/>
        <v>3.6126271849725958E-2</v>
      </c>
      <c r="AE6" s="3">
        <f t="shared" si="1"/>
        <v>1.9978709882427573E-2</v>
      </c>
      <c r="AF6" s="3">
        <f t="shared" si="1"/>
        <v>2.0315739956722215E-2</v>
      </c>
      <c r="AG6" s="3">
        <f t="shared" si="1"/>
        <v>1.3837648091268098E-2</v>
      </c>
      <c r="AH6" s="3">
        <f t="shared" si="1"/>
        <v>6.3767799214614854E-2</v>
      </c>
      <c r="AI6" s="3">
        <f t="shared" si="1"/>
        <v>3.1694636051496264E-2</v>
      </c>
    </row>
    <row r="7" spans="1:35" x14ac:dyDescent="0.35">
      <c r="A7" s="5">
        <v>43830</v>
      </c>
      <c r="B7" s="6">
        <v>73.412499999999994</v>
      </c>
      <c r="C7" s="6">
        <v>157.69999999999999</v>
      </c>
      <c r="D7" s="6">
        <v>5.8825000000000003</v>
      </c>
      <c r="E7" s="6">
        <v>92.39</v>
      </c>
      <c r="F7" s="6">
        <v>205.25</v>
      </c>
      <c r="G7" s="6">
        <v>66.969499999999996</v>
      </c>
      <c r="H7" s="6">
        <v>226.5</v>
      </c>
      <c r="I7" s="6">
        <v>131.43</v>
      </c>
      <c r="J7" s="6">
        <v>31.602</v>
      </c>
      <c r="K7" s="6">
        <v>27.888639000000001</v>
      </c>
      <c r="L7" s="6"/>
      <c r="N7" s="3">
        <f t="shared" si="2"/>
        <v>9.8783910196445168E-2</v>
      </c>
      <c r="O7" s="3">
        <f t="shared" si="0"/>
        <v>4.1749240322367598E-2</v>
      </c>
      <c r="P7" s="3">
        <f t="shared" si="0"/>
        <v>8.5632555135185084E-2</v>
      </c>
      <c r="Q7" s="3">
        <f t="shared" si="0"/>
        <v>2.6099511328298464E-2</v>
      </c>
      <c r="R7" s="3">
        <f t="shared" si="0"/>
        <v>1.7903193810751894E-2</v>
      </c>
      <c r="S7" s="3">
        <f t="shared" si="0"/>
        <v>2.7068683909852842E-2</v>
      </c>
      <c r="T7" s="3">
        <f t="shared" si="0"/>
        <v>2.814344076259645E-2</v>
      </c>
      <c r="U7" s="3">
        <f t="shared" si="0"/>
        <v>0.1199829569663402</v>
      </c>
      <c r="V7" s="3">
        <f t="shared" si="0"/>
        <v>-6.0086651276047842E-4</v>
      </c>
      <c r="W7" s="3">
        <f t="shared" si="0"/>
        <v>0.26789720375243142</v>
      </c>
      <c r="X7" s="18">
        <v>1.5900000000000001E-2</v>
      </c>
      <c r="Z7" s="3">
        <f t="shared" si="1"/>
        <v>8.2883910196445171E-2</v>
      </c>
      <c r="AA7" s="3">
        <f t="shared" si="1"/>
        <v>2.5849240322367597E-2</v>
      </c>
      <c r="AB7" s="3">
        <f t="shared" si="1"/>
        <v>6.9732555135185087E-2</v>
      </c>
      <c r="AC7" s="3">
        <f t="shared" si="1"/>
        <v>1.0199511328298463E-2</v>
      </c>
      <c r="AD7" s="3">
        <f t="shared" si="1"/>
        <v>2.003193810751893E-3</v>
      </c>
      <c r="AE7" s="3">
        <f t="shared" si="1"/>
        <v>1.1168683909852841E-2</v>
      </c>
      <c r="AF7" s="3">
        <f t="shared" si="1"/>
        <v>1.2243440762596449E-2</v>
      </c>
      <c r="AG7" s="3">
        <f t="shared" si="1"/>
        <v>0.10408295696634021</v>
      </c>
      <c r="AH7" s="3">
        <f t="shared" si="1"/>
        <v>-1.6500866512760479E-2</v>
      </c>
      <c r="AI7" s="3">
        <f t="shared" si="1"/>
        <v>0.2519972037524314</v>
      </c>
    </row>
    <row r="8" spans="1:35" x14ac:dyDescent="0.35">
      <c r="A8" s="5">
        <v>43861</v>
      </c>
      <c r="B8" s="6">
        <v>77.377499999999998</v>
      </c>
      <c r="C8" s="6">
        <v>170.23</v>
      </c>
      <c r="D8" s="6">
        <v>5.9107500000000002</v>
      </c>
      <c r="E8" s="6">
        <v>100.44</v>
      </c>
      <c r="F8" s="6">
        <v>201.91</v>
      </c>
      <c r="G8" s="6">
        <v>71.638999999999996</v>
      </c>
      <c r="H8" s="6">
        <v>224.43</v>
      </c>
      <c r="I8" s="6">
        <v>139.63999999999999</v>
      </c>
      <c r="J8" s="6">
        <v>30.515999999999998</v>
      </c>
      <c r="K8" s="6">
        <v>43.371290000000002</v>
      </c>
      <c r="L8" s="6"/>
      <c r="N8" s="3">
        <f t="shared" si="2"/>
        <v>5.4009875702366816E-2</v>
      </c>
      <c r="O8" s="3">
        <f t="shared" si="0"/>
        <v>7.9454660748256245E-2</v>
      </c>
      <c r="P8" s="3">
        <f t="shared" si="0"/>
        <v>4.8023799405014778E-3</v>
      </c>
      <c r="Q8" s="3">
        <f t="shared" si="0"/>
        <v>8.7130641844355372E-2</v>
      </c>
      <c r="R8" s="3">
        <f t="shared" si="0"/>
        <v>-1.6272838002436063E-2</v>
      </c>
      <c r="S8" s="3">
        <f t="shared" si="0"/>
        <v>6.9725770686655864E-2</v>
      </c>
      <c r="T8" s="3">
        <f t="shared" si="0"/>
        <v>-9.139072847682117E-3</v>
      </c>
      <c r="U8" s="3">
        <f t="shared" si="0"/>
        <v>6.246671231834422E-2</v>
      </c>
      <c r="V8" s="3">
        <f t="shared" si="0"/>
        <v>-3.4364913613062487E-2</v>
      </c>
      <c r="W8" s="3">
        <f t="shared" si="0"/>
        <v>0.55515979105326729</v>
      </c>
      <c r="X8" s="18">
        <v>1.4499999999999999E-2</v>
      </c>
      <c r="Z8" s="3">
        <f t="shared" si="1"/>
        <v>3.9509875702366817E-2</v>
      </c>
      <c r="AA8" s="3">
        <f t="shared" si="1"/>
        <v>6.4954660748256246E-2</v>
      </c>
      <c r="AB8" s="3">
        <f t="shared" si="1"/>
        <v>-9.6976200594985212E-3</v>
      </c>
      <c r="AC8" s="3">
        <f t="shared" si="1"/>
        <v>7.2630641844355373E-2</v>
      </c>
      <c r="AD8" s="3">
        <f t="shared" si="1"/>
        <v>-3.0772838002436062E-2</v>
      </c>
      <c r="AE8" s="3">
        <f t="shared" si="1"/>
        <v>5.5225770686655865E-2</v>
      </c>
      <c r="AF8" s="3">
        <f t="shared" si="1"/>
        <v>-2.3639072847682116E-2</v>
      </c>
      <c r="AG8" s="3">
        <f t="shared" si="1"/>
        <v>4.7966712318344221E-2</v>
      </c>
      <c r="AH8" s="3">
        <f t="shared" si="1"/>
        <v>-4.8864913613062486E-2</v>
      </c>
      <c r="AI8" s="3">
        <f t="shared" si="1"/>
        <v>0.54065979105326734</v>
      </c>
    </row>
    <row r="9" spans="1:35" x14ac:dyDescent="0.35">
      <c r="A9" s="5">
        <v>43890</v>
      </c>
      <c r="B9" s="6">
        <v>68.34</v>
      </c>
      <c r="C9" s="6">
        <v>162.01</v>
      </c>
      <c r="D9" s="6">
        <v>6.7517500000000004</v>
      </c>
      <c r="E9" s="6">
        <v>94.19</v>
      </c>
      <c r="F9" s="6">
        <v>192.47</v>
      </c>
      <c r="G9" s="6">
        <v>66.962500000000006</v>
      </c>
      <c r="H9" s="6">
        <v>206.34</v>
      </c>
      <c r="I9" s="6">
        <v>126.13</v>
      </c>
      <c r="J9" s="6">
        <v>27.262</v>
      </c>
      <c r="K9" s="6">
        <v>44.532622000000003</v>
      </c>
      <c r="L9" s="6"/>
      <c r="N9" s="3">
        <f t="shared" si="2"/>
        <v>-0.11679751865852472</v>
      </c>
      <c r="O9" s="3">
        <f t="shared" si="0"/>
        <v>-4.8287610879398479E-2</v>
      </c>
      <c r="P9" s="3">
        <f t="shared" si="0"/>
        <v>0.14228312819862121</v>
      </c>
      <c r="Q9" s="3">
        <f t="shared" si="0"/>
        <v>-6.222620469932294E-2</v>
      </c>
      <c r="R9" s="3">
        <f t="shared" si="0"/>
        <v>-4.6753504036451843E-2</v>
      </c>
      <c r="S9" s="3">
        <f t="shared" si="0"/>
        <v>-6.5278688982258082E-2</v>
      </c>
      <c r="T9" s="3">
        <f t="shared" si="0"/>
        <v>-8.0604197299826263E-2</v>
      </c>
      <c r="U9" s="3">
        <f t="shared" si="0"/>
        <v>-9.674878258378683E-2</v>
      </c>
      <c r="V9" s="3">
        <f t="shared" si="0"/>
        <v>-0.10663258618429672</v>
      </c>
      <c r="W9" s="3">
        <f t="shared" si="0"/>
        <v>2.6776515063305695E-2</v>
      </c>
      <c r="X9" s="18">
        <v>9.7000000000000003E-3</v>
      </c>
      <c r="Z9" s="3">
        <f t="shared" si="1"/>
        <v>-0.12649751865852471</v>
      </c>
      <c r="AA9" s="3">
        <f t="shared" si="1"/>
        <v>-5.798761087939848E-2</v>
      </c>
      <c r="AB9" s="3">
        <f t="shared" si="1"/>
        <v>0.13258312819862123</v>
      </c>
      <c r="AC9" s="3">
        <f t="shared" si="1"/>
        <v>-7.192620469932294E-2</v>
      </c>
      <c r="AD9" s="3">
        <f t="shared" si="1"/>
        <v>-5.6453504036451843E-2</v>
      </c>
      <c r="AE9" s="3">
        <f t="shared" si="1"/>
        <v>-7.4978688982258082E-2</v>
      </c>
      <c r="AF9" s="3">
        <f t="shared" si="1"/>
        <v>-9.0304197299826264E-2</v>
      </c>
      <c r="AG9" s="3">
        <f t="shared" si="1"/>
        <v>-0.10644878258378683</v>
      </c>
      <c r="AH9" s="3">
        <f t="shared" si="1"/>
        <v>-0.11633258618429672</v>
      </c>
      <c r="AI9" s="3">
        <f t="shared" si="1"/>
        <v>1.7076515063305694E-2</v>
      </c>
    </row>
    <row r="10" spans="1:35" x14ac:dyDescent="0.35">
      <c r="A10" s="5">
        <v>43921</v>
      </c>
      <c r="B10" s="6">
        <v>63.572499999999998</v>
      </c>
      <c r="C10" s="6">
        <v>157.71</v>
      </c>
      <c r="D10" s="6">
        <v>6.59</v>
      </c>
      <c r="E10" s="6">
        <v>97.49</v>
      </c>
      <c r="F10" s="6">
        <v>166.8</v>
      </c>
      <c r="G10" s="6">
        <v>58.097499999999997</v>
      </c>
      <c r="H10" s="6">
        <v>182.83</v>
      </c>
      <c r="I10" s="6">
        <v>138.72</v>
      </c>
      <c r="J10" s="6">
        <v>23.71</v>
      </c>
      <c r="K10" s="6">
        <v>34.933298000000001</v>
      </c>
      <c r="L10" s="6"/>
      <c r="N10" s="3">
        <f t="shared" si="2"/>
        <v>-6.9761486684225993E-2</v>
      </c>
      <c r="O10" s="3">
        <f t="shared" si="0"/>
        <v>-2.6541571507931461E-2</v>
      </c>
      <c r="P10" s="3">
        <f t="shared" si="0"/>
        <v>-2.3956751953197353E-2</v>
      </c>
      <c r="Q10" s="3">
        <f t="shared" si="0"/>
        <v>3.5035566408323504E-2</v>
      </c>
      <c r="R10" s="3">
        <f t="shared" si="0"/>
        <v>-0.13337143450927413</v>
      </c>
      <c r="S10" s="3">
        <f t="shared" si="0"/>
        <v>-0.13238753033414241</v>
      </c>
      <c r="T10" s="3">
        <f t="shared" si="0"/>
        <v>-0.11393816031792181</v>
      </c>
      <c r="U10" s="3">
        <f t="shared" si="0"/>
        <v>9.9817648457940278E-2</v>
      </c>
      <c r="V10" s="3">
        <f t="shared" si="0"/>
        <v>-0.13029124789083701</v>
      </c>
      <c r="W10" s="3">
        <f t="shared" si="0"/>
        <v>-0.21555712574031693</v>
      </c>
      <c r="X10" s="18">
        <v>1.7000000000000001E-3</v>
      </c>
      <c r="Z10" s="3">
        <f t="shared" si="1"/>
        <v>-7.1461486684226E-2</v>
      </c>
      <c r="AA10" s="3">
        <f t="shared" si="1"/>
        <v>-2.8241571507931461E-2</v>
      </c>
      <c r="AB10" s="3">
        <f t="shared" si="1"/>
        <v>-2.5656751953197353E-2</v>
      </c>
      <c r="AC10" s="3">
        <f t="shared" si="1"/>
        <v>3.3335566408323504E-2</v>
      </c>
      <c r="AD10" s="3">
        <f t="shared" si="1"/>
        <v>-0.13507143450927414</v>
      </c>
      <c r="AE10" s="3">
        <f t="shared" si="1"/>
        <v>-0.13408753033414242</v>
      </c>
      <c r="AF10" s="3">
        <f t="shared" si="1"/>
        <v>-0.11563816031792182</v>
      </c>
      <c r="AG10" s="3">
        <f t="shared" si="1"/>
        <v>9.8117648457940271E-2</v>
      </c>
      <c r="AH10" s="3">
        <f t="shared" si="1"/>
        <v>-0.13199124789083702</v>
      </c>
      <c r="AI10" s="3">
        <f t="shared" si="1"/>
        <v>-0.21725712574031694</v>
      </c>
    </row>
    <row r="11" spans="1:35" x14ac:dyDescent="0.35">
      <c r="A11" s="5">
        <v>43951</v>
      </c>
      <c r="B11" s="6">
        <v>73.45</v>
      </c>
      <c r="C11" s="6">
        <v>179.21</v>
      </c>
      <c r="D11" s="6">
        <v>7.3070000000000004</v>
      </c>
      <c r="E11" s="6">
        <v>123.7</v>
      </c>
      <c r="F11" s="6">
        <v>204.71</v>
      </c>
      <c r="G11" s="6">
        <v>67.334999999999994</v>
      </c>
      <c r="H11" s="6">
        <v>187.36</v>
      </c>
      <c r="I11" s="6">
        <v>154.63999999999999</v>
      </c>
      <c r="J11" s="6">
        <v>27.161999999999999</v>
      </c>
      <c r="K11" s="6">
        <v>52.125281000000001</v>
      </c>
      <c r="L11" s="6"/>
      <c r="N11" s="3">
        <f t="shared" si="2"/>
        <v>0.15537378583507033</v>
      </c>
      <c r="O11" s="3">
        <f t="shared" si="0"/>
        <v>0.13632616828355837</v>
      </c>
      <c r="P11" s="3">
        <f t="shared" si="0"/>
        <v>0.10880121396054632</v>
      </c>
      <c r="Q11" s="3">
        <f t="shared" si="0"/>
        <v>0.26884808698328033</v>
      </c>
      <c r="R11" s="3">
        <f t="shared" si="0"/>
        <v>0.22727817745803347</v>
      </c>
      <c r="S11" s="3">
        <f t="shared" si="0"/>
        <v>0.15899995696888847</v>
      </c>
      <c r="T11" s="3">
        <f t="shared" si="0"/>
        <v>2.4777115353060264E-2</v>
      </c>
      <c r="U11" s="3">
        <f t="shared" si="0"/>
        <v>0.1147635524798154</v>
      </c>
      <c r="V11" s="3">
        <f t="shared" si="0"/>
        <v>0.14559257697174188</v>
      </c>
      <c r="W11" s="3">
        <f t="shared" si="0"/>
        <v>0.49213741571150815</v>
      </c>
      <c r="X11" s="18">
        <v>1.6000000000000001E-3</v>
      </c>
      <c r="Z11" s="3">
        <f t="shared" si="1"/>
        <v>0.15377378583507034</v>
      </c>
      <c r="AA11" s="3">
        <f t="shared" si="1"/>
        <v>0.13472616828355838</v>
      </c>
      <c r="AB11" s="3">
        <f t="shared" si="1"/>
        <v>0.10720121396054631</v>
      </c>
      <c r="AC11" s="3">
        <f t="shared" si="1"/>
        <v>0.26724808698328034</v>
      </c>
      <c r="AD11" s="3">
        <f t="shared" si="1"/>
        <v>0.22567817745803348</v>
      </c>
      <c r="AE11" s="3">
        <f t="shared" si="1"/>
        <v>0.15739995696888848</v>
      </c>
      <c r="AF11" s="3">
        <f t="shared" si="1"/>
        <v>2.3177115353060263E-2</v>
      </c>
      <c r="AG11" s="3">
        <f t="shared" si="1"/>
        <v>0.1131635524798154</v>
      </c>
      <c r="AH11" s="3">
        <f t="shared" si="1"/>
        <v>0.14399257697174189</v>
      </c>
      <c r="AI11" s="3">
        <f t="shared" si="1"/>
        <v>0.49053741571150816</v>
      </c>
    </row>
    <row r="12" spans="1:35" x14ac:dyDescent="0.35">
      <c r="A12" s="5">
        <v>43982</v>
      </c>
      <c r="B12" s="6">
        <v>79.484999999999999</v>
      </c>
      <c r="C12" s="6">
        <v>183.25</v>
      </c>
      <c r="D12" s="6">
        <v>8.8755000000000006</v>
      </c>
      <c r="E12" s="6">
        <v>122.12</v>
      </c>
      <c r="F12" s="6">
        <v>225.09</v>
      </c>
      <c r="G12" s="6">
        <v>71.676000000000002</v>
      </c>
      <c r="H12" s="6">
        <v>185.58</v>
      </c>
      <c r="I12" s="6">
        <v>152.94999999999999</v>
      </c>
      <c r="J12" s="6">
        <v>29.126999999999999</v>
      </c>
      <c r="K12" s="6">
        <v>55.666611000000003</v>
      </c>
      <c r="L12" s="6"/>
      <c r="N12" s="3">
        <f t="shared" si="2"/>
        <v>8.2164737916950337E-2</v>
      </c>
      <c r="O12" s="3">
        <f t="shared" si="0"/>
        <v>2.2543384855755688E-2</v>
      </c>
      <c r="P12" s="3">
        <f t="shared" si="0"/>
        <v>0.21465717804844675</v>
      </c>
      <c r="Q12" s="3">
        <f t="shared" si="0"/>
        <v>-1.2772837510105051E-2</v>
      </c>
      <c r="R12" s="3">
        <f t="shared" si="0"/>
        <v>9.9555468711836292E-2</v>
      </c>
      <c r="S12" s="3">
        <f t="shared" si="0"/>
        <v>6.4468701269770667E-2</v>
      </c>
      <c r="T12" s="3">
        <f t="shared" si="0"/>
        <v>-9.5004269854824797E-3</v>
      </c>
      <c r="U12" s="3">
        <f t="shared" si="0"/>
        <v>-1.0928608380755267E-2</v>
      </c>
      <c r="V12" s="3">
        <f t="shared" si="0"/>
        <v>7.2343715484868509E-2</v>
      </c>
      <c r="W12" s="3">
        <f t="shared" si="0"/>
        <v>6.7938818401765522E-2</v>
      </c>
      <c r="X12" s="18">
        <v>1.7000000000000001E-3</v>
      </c>
      <c r="Z12" s="3">
        <f t="shared" si="1"/>
        <v>8.046473791695033E-2</v>
      </c>
      <c r="AA12" s="3">
        <f t="shared" si="1"/>
        <v>2.0843384855755688E-2</v>
      </c>
      <c r="AB12" s="3">
        <f t="shared" si="1"/>
        <v>0.21295717804844674</v>
      </c>
      <c r="AC12" s="3">
        <f t="shared" si="1"/>
        <v>-1.4472837510105051E-2</v>
      </c>
      <c r="AD12" s="3">
        <f t="shared" si="1"/>
        <v>9.7855468711836285E-2</v>
      </c>
      <c r="AE12" s="3">
        <f t="shared" si="1"/>
        <v>6.276870126977066E-2</v>
      </c>
      <c r="AF12" s="3">
        <f t="shared" si="1"/>
        <v>-1.120042698548248E-2</v>
      </c>
      <c r="AG12" s="3">
        <f t="shared" si="1"/>
        <v>-1.2628608380755267E-2</v>
      </c>
      <c r="AH12" s="3">
        <f t="shared" si="1"/>
        <v>7.0643715484868502E-2</v>
      </c>
      <c r="AI12" s="3">
        <f t="shared" si="1"/>
        <v>6.6238818401765515E-2</v>
      </c>
    </row>
    <row r="13" spans="1:35" x14ac:dyDescent="0.35">
      <c r="A13" s="5">
        <v>44012</v>
      </c>
      <c r="B13" s="6">
        <v>91.2</v>
      </c>
      <c r="C13" s="6">
        <v>203.51</v>
      </c>
      <c r="D13" s="6">
        <v>9.4977499999999999</v>
      </c>
      <c r="E13" s="6">
        <v>137.94</v>
      </c>
      <c r="F13" s="6">
        <v>227.07</v>
      </c>
      <c r="G13" s="6">
        <v>70.902500000000003</v>
      </c>
      <c r="H13" s="6">
        <v>178.51</v>
      </c>
      <c r="I13" s="6">
        <v>164.18</v>
      </c>
      <c r="J13" s="6">
        <v>31.561</v>
      </c>
      <c r="K13" s="6">
        <v>71.987261000000004</v>
      </c>
      <c r="L13" s="6"/>
      <c r="N13" s="3">
        <f t="shared" si="2"/>
        <v>0.14738629930175517</v>
      </c>
      <c r="O13" s="3">
        <f t="shared" si="0"/>
        <v>0.11055934515688937</v>
      </c>
      <c r="P13" s="3">
        <f t="shared" si="0"/>
        <v>7.0108726268942601E-2</v>
      </c>
      <c r="Q13" s="3">
        <f t="shared" si="0"/>
        <v>0.12954471012119217</v>
      </c>
      <c r="R13" s="3">
        <f t="shared" si="0"/>
        <v>8.7964814074370512E-3</v>
      </c>
      <c r="S13" s="3">
        <f t="shared" si="0"/>
        <v>-1.0791617835816725E-2</v>
      </c>
      <c r="T13" s="3">
        <f t="shared" si="0"/>
        <v>-3.8096777670007631E-2</v>
      </c>
      <c r="U13" s="3">
        <f t="shared" si="0"/>
        <v>7.3422687152664423E-2</v>
      </c>
      <c r="V13" s="3">
        <f t="shared" si="0"/>
        <v>8.3565077076252381E-2</v>
      </c>
      <c r="W13" s="3">
        <f t="shared" si="0"/>
        <v>0.2931856225269398</v>
      </c>
      <c r="X13" s="18">
        <v>1.6000000000000001E-3</v>
      </c>
      <c r="Z13" s="3">
        <f t="shared" si="1"/>
        <v>0.14578629930175518</v>
      </c>
      <c r="AA13" s="3">
        <f t="shared" si="1"/>
        <v>0.10895934515688936</v>
      </c>
      <c r="AB13" s="3">
        <f t="shared" si="1"/>
        <v>6.8508726268942596E-2</v>
      </c>
      <c r="AC13" s="3">
        <f t="shared" si="1"/>
        <v>0.12794471012119218</v>
      </c>
      <c r="AD13" s="3">
        <f t="shared" si="1"/>
        <v>7.1964814074370513E-3</v>
      </c>
      <c r="AE13" s="3">
        <f t="shared" si="1"/>
        <v>-1.2391617835816725E-2</v>
      </c>
      <c r="AF13" s="3">
        <f t="shared" si="1"/>
        <v>-3.9696777670007628E-2</v>
      </c>
      <c r="AG13" s="3">
        <f t="shared" si="1"/>
        <v>7.1822687152664419E-2</v>
      </c>
      <c r="AH13" s="3">
        <f t="shared" si="1"/>
        <v>8.1965077076252377E-2</v>
      </c>
      <c r="AI13" s="3">
        <f t="shared" si="1"/>
        <v>0.29158562252693981</v>
      </c>
    </row>
    <row r="14" spans="1:35" x14ac:dyDescent="0.35">
      <c r="A14" s="5">
        <v>44043</v>
      </c>
      <c r="B14" s="6">
        <v>106.26</v>
      </c>
      <c r="C14" s="6">
        <v>205.01</v>
      </c>
      <c r="D14" s="6">
        <v>10.614750000000001</v>
      </c>
      <c r="E14" s="6">
        <v>158.22999999999999</v>
      </c>
      <c r="F14" s="6">
        <v>253.67</v>
      </c>
      <c r="G14" s="6">
        <v>74.397499999999994</v>
      </c>
      <c r="H14" s="6">
        <v>195.78</v>
      </c>
      <c r="I14" s="6">
        <v>150.29</v>
      </c>
      <c r="J14" s="6">
        <v>31.675000000000001</v>
      </c>
      <c r="K14" s="6">
        <v>95.383904999999999</v>
      </c>
      <c r="L14" s="6"/>
      <c r="N14" s="3">
        <f t="shared" si="2"/>
        <v>0.16513157894736841</v>
      </c>
      <c r="O14" s="3">
        <f t="shared" si="0"/>
        <v>7.3706451771411441E-3</v>
      </c>
      <c r="P14" s="3">
        <f t="shared" si="0"/>
        <v>0.11760680161090797</v>
      </c>
      <c r="Q14" s="3">
        <f t="shared" si="0"/>
        <v>0.14709293895896769</v>
      </c>
      <c r="R14" s="3">
        <f t="shared" si="0"/>
        <v>0.11714449288765572</v>
      </c>
      <c r="S14" s="3">
        <f t="shared" si="0"/>
        <v>4.9293043263636482E-2</v>
      </c>
      <c r="T14" s="3">
        <f t="shared" si="0"/>
        <v>9.6745280376449472E-2</v>
      </c>
      <c r="U14" s="3">
        <f t="shared" si="0"/>
        <v>-8.4602265805822974E-2</v>
      </c>
      <c r="V14" s="3">
        <f t="shared" si="0"/>
        <v>3.6120528500365179E-3</v>
      </c>
      <c r="W14" s="3">
        <f t="shared" si="0"/>
        <v>0.32501089324679255</v>
      </c>
      <c r="X14" s="18">
        <v>1.1000000000000001E-3</v>
      </c>
      <c r="Z14" s="3">
        <f t="shared" si="1"/>
        <v>0.16403157894736842</v>
      </c>
      <c r="AA14" s="3">
        <f t="shared" si="1"/>
        <v>6.2706451771411438E-3</v>
      </c>
      <c r="AB14" s="3">
        <f t="shared" si="1"/>
        <v>0.11650680161090797</v>
      </c>
      <c r="AC14" s="3">
        <f t="shared" si="1"/>
        <v>0.1459929389589677</v>
      </c>
      <c r="AD14" s="3">
        <f t="shared" si="1"/>
        <v>0.11604449288765571</v>
      </c>
      <c r="AE14" s="3">
        <f t="shared" si="1"/>
        <v>4.8193043263636486E-2</v>
      </c>
      <c r="AF14" s="3">
        <f t="shared" si="1"/>
        <v>9.5645280376449468E-2</v>
      </c>
      <c r="AG14" s="3">
        <f t="shared" si="1"/>
        <v>-8.5702265805822977E-2</v>
      </c>
      <c r="AH14" s="3">
        <f t="shared" si="1"/>
        <v>2.5120528500365176E-3</v>
      </c>
      <c r="AI14" s="3">
        <f t="shared" si="1"/>
        <v>0.32391089324679256</v>
      </c>
    </row>
    <row r="15" spans="1:35" x14ac:dyDescent="0.35">
      <c r="A15" s="5">
        <v>44074</v>
      </c>
      <c r="B15" s="6">
        <v>129.04</v>
      </c>
      <c r="C15" s="6">
        <v>225.53</v>
      </c>
      <c r="D15" s="6">
        <v>13.374499999999999</v>
      </c>
      <c r="E15" s="6">
        <v>172.55</v>
      </c>
      <c r="F15" s="6">
        <v>293.2</v>
      </c>
      <c r="G15" s="6">
        <v>81.476500000000001</v>
      </c>
      <c r="H15" s="6">
        <v>218.04</v>
      </c>
      <c r="I15" s="6">
        <v>148.38999999999999</v>
      </c>
      <c r="J15" s="6">
        <v>34.715000000000003</v>
      </c>
      <c r="K15" s="6">
        <v>166.10650100000001</v>
      </c>
      <c r="L15" s="6"/>
      <c r="N15" s="3">
        <f t="shared" si="2"/>
        <v>0.21437982307547521</v>
      </c>
      <c r="O15" s="3">
        <f t="shared" si="0"/>
        <v>0.1000926784059315</v>
      </c>
      <c r="P15" s="3">
        <f t="shared" si="0"/>
        <v>0.25999199227490033</v>
      </c>
      <c r="Q15" s="3">
        <f t="shared" si="0"/>
        <v>9.0501169184099339E-2</v>
      </c>
      <c r="R15" s="3">
        <f t="shared" si="0"/>
        <v>0.15583238065202831</v>
      </c>
      <c r="S15" s="3">
        <f t="shared" si="0"/>
        <v>9.5151046742162126E-2</v>
      </c>
      <c r="T15" s="3">
        <f t="shared" si="0"/>
        <v>0.11369904995403002</v>
      </c>
      <c r="U15" s="3">
        <f t="shared" si="0"/>
        <v>-1.2642225031605614E-2</v>
      </c>
      <c r="V15" s="3">
        <f t="shared" si="0"/>
        <v>9.5974743488555836E-2</v>
      </c>
      <c r="W15" s="3">
        <f t="shared" si="0"/>
        <v>0.74145209299199921</v>
      </c>
      <c r="X15" s="18">
        <v>1.1999999999999999E-3</v>
      </c>
      <c r="Z15" s="3">
        <f t="shared" si="1"/>
        <v>0.2131798230754752</v>
      </c>
      <c r="AA15" s="3">
        <f t="shared" si="1"/>
        <v>9.8892678405931495E-2</v>
      </c>
      <c r="AB15" s="3">
        <f t="shared" si="1"/>
        <v>0.25879199227490035</v>
      </c>
      <c r="AC15" s="3">
        <f t="shared" si="1"/>
        <v>8.9301169184099333E-2</v>
      </c>
      <c r="AD15" s="3">
        <f t="shared" si="1"/>
        <v>0.15463238065202831</v>
      </c>
      <c r="AE15" s="3">
        <f t="shared" si="1"/>
        <v>9.395104674216212E-2</v>
      </c>
      <c r="AF15" s="3">
        <f t="shared" si="1"/>
        <v>0.11249904995403001</v>
      </c>
      <c r="AG15" s="3">
        <f t="shared" si="1"/>
        <v>-1.3842225031605614E-2</v>
      </c>
      <c r="AH15" s="3">
        <f t="shared" si="1"/>
        <v>9.4774743488555829E-2</v>
      </c>
      <c r="AI15" s="3">
        <f t="shared" si="1"/>
        <v>0.74025209299199923</v>
      </c>
    </row>
    <row r="16" spans="1:35" x14ac:dyDescent="0.35">
      <c r="A16" s="5">
        <v>44104</v>
      </c>
      <c r="B16" s="6">
        <v>115.81</v>
      </c>
      <c r="C16" s="6">
        <v>210.33</v>
      </c>
      <c r="D16" s="6">
        <v>13.5305</v>
      </c>
      <c r="E16" s="6">
        <v>157.44</v>
      </c>
      <c r="F16" s="6">
        <v>261.89999999999998</v>
      </c>
      <c r="G16" s="6">
        <v>73.28</v>
      </c>
      <c r="H16" s="6">
        <v>212.94</v>
      </c>
      <c r="I16" s="6">
        <v>148.02000000000001</v>
      </c>
      <c r="J16" s="6">
        <v>36.432000000000002</v>
      </c>
      <c r="K16" s="6">
        <v>143.00318999999999</v>
      </c>
      <c r="L16" s="6"/>
      <c r="N16" s="3">
        <f t="shared" si="2"/>
        <v>-0.1025263484190948</v>
      </c>
      <c r="O16" s="3">
        <f t="shared" si="0"/>
        <v>-6.7396798652063938E-2</v>
      </c>
      <c r="P16" s="3">
        <f t="shared" si="0"/>
        <v>1.1663987438782719E-2</v>
      </c>
      <c r="Q16" s="3">
        <f t="shared" si="0"/>
        <v>-8.7568820631701016E-2</v>
      </c>
      <c r="R16" s="3">
        <f t="shared" si="0"/>
        <v>-0.10675306957708053</v>
      </c>
      <c r="S16" s="3">
        <f t="shared" si="0"/>
        <v>-0.10059955938215315</v>
      </c>
      <c r="T16" s="3">
        <f t="shared" si="0"/>
        <v>-2.3390203632360995E-2</v>
      </c>
      <c r="U16" s="3">
        <f t="shared" si="0"/>
        <v>-2.4934294763796494E-3</v>
      </c>
      <c r="V16" s="3">
        <f t="shared" si="0"/>
        <v>4.9459887656632562E-2</v>
      </c>
      <c r="W16" s="3">
        <f t="shared" si="0"/>
        <v>-0.13908733770751103</v>
      </c>
      <c r="X16" s="18">
        <v>1.1999999999999999E-3</v>
      </c>
      <c r="Z16" s="3">
        <f t="shared" si="1"/>
        <v>-0.10372634841909481</v>
      </c>
      <c r="AA16" s="3">
        <f t="shared" si="1"/>
        <v>-6.8596798652063945E-2</v>
      </c>
      <c r="AB16" s="3">
        <f t="shared" si="1"/>
        <v>1.0463987438782719E-2</v>
      </c>
      <c r="AC16" s="3">
        <f t="shared" si="1"/>
        <v>-8.8768820631701023E-2</v>
      </c>
      <c r="AD16" s="3">
        <f t="shared" si="1"/>
        <v>-0.10795306957708053</v>
      </c>
      <c r="AE16" s="3">
        <f t="shared" si="1"/>
        <v>-0.10179955938215315</v>
      </c>
      <c r="AF16" s="3">
        <f t="shared" si="1"/>
        <v>-2.4590203632360995E-2</v>
      </c>
      <c r="AG16" s="3">
        <f t="shared" si="1"/>
        <v>-3.6934294763796491E-3</v>
      </c>
      <c r="AH16" s="3">
        <f t="shared" si="1"/>
        <v>4.8259887656632562E-2</v>
      </c>
      <c r="AI16" s="3">
        <f t="shared" si="1"/>
        <v>-0.14028733770751103</v>
      </c>
    </row>
    <row r="17" spans="1:35" x14ac:dyDescent="0.35">
      <c r="A17" s="5">
        <v>44135</v>
      </c>
      <c r="B17" s="6">
        <v>108.86</v>
      </c>
      <c r="C17" s="6">
        <v>202.47</v>
      </c>
      <c r="D17" s="6">
        <v>12.534000000000001</v>
      </c>
      <c r="E17" s="6">
        <v>151.81</v>
      </c>
      <c r="F17" s="6">
        <v>263.11</v>
      </c>
      <c r="G17" s="6">
        <v>80.805499999999995</v>
      </c>
      <c r="H17" s="6">
        <v>201.9</v>
      </c>
      <c r="I17" s="6">
        <v>130.46</v>
      </c>
      <c r="J17" s="6">
        <v>34.963000000000001</v>
      </c>
      <c r="K17" s="6">
        <v>129.34653700000001</v>
      </c>
      <c r="L17" s="6"/>
      <c r="N17" s="3">
        <f t="shared" si="2"/>
        <v>-6.0012088766082439E-2</v>
      </c>
      <c r="O17" s="3">
        <f t="shared" si="0"/>
        <v>-3.7369847382684451E-2</v>
      </c>
      <c r="P17" s="3">
        <f t="shared" si="0"/>
        <v>-7.3648423931118479E-2</v>
      </c>
      <c r="Q17" s="3">
        <f t="shared" si="0"/>
        <v>-3.5759654471544722E-2</v>
      </c>
      <c r="R17" s="3">
        <f t="shared" si="0"/>
        <v>4.6200840015273581E-3</v>
      </c>
      <c r="S17" s="3">
        <f t="shared" si="0"/>
        <v>0.10269514192139728</v>
      </c>
      <c r="T17" s="3">
        <f t="shared" si="0"/>
        <v>-5.1845590307128764E-2</v>
      </c>
      <c r="U17" s="3">
        <f t="shared" si="0"/>
        <v>-0.11863261721389007</v>
      </c>
      <c r="V17" s="3">
        <f t="shared" si="0"/>
        <v>-4.0321695212999553E-2</v>
      </c>
      <c r="W17" s="3">
        <f t="shared" si="0"/>
        <v>-9.5498939569110153E-2</v>
      </c>
      <c r="X17" s="18">
        <v>1.2999999999999999E-3</v>
      </c>
      <c r="Z17" s="3">
        <f t="shared" si="1"/>
        <v>-6.1312088766082441E-2</v>
      </c>
      <c r="AA17" s="3">
        <f t="shared" si="1"/>
        <v>-3.8669847382684454E-2</v>
      </c>
      <c r="AB17" s="3">
        <f t="shared" si="1"/>
        <v>-7.4948423931118474E-2</v>
      </c>
      <c r="AC17" s="3">
        <f t="shared" si="1"/>
        <v>-3.7059654471544724E-2</v>
      </c>
      <c r="AD17" s="3">
        <f t="shared" si="1"/>
        <v>3.3200840015273582E-3</v>
      </c>
      <c r="AE17" s="3">
        <f t="shared" si="1"/>
        <v>0.10139514192139729</v>
      </c>
      <c r="AF17" s="3">
        <f t="shared" si="1"/>
        <v>-5.3145590307128766E-2</v>
      </c>
      <c r="AG17" s="3">
        <f t="shared" si="1"/>
        <v>-0.11993261721389006</v>
      </c>
      <c r="AH17" s="3">
        <f t="shared" si="1"/>
        <v>-4.1621695212999556E-2</v>
      </c>
      <c r="AI17" s="3">
        <f t="shared" si="1"/>
        <v>-9.6798939569110148E-2</v>
      </c>
    </row>
    <row r="18" spans="1:35" x14ac:dyDescent="0.35">
      <c r="A18" s="5">
        <v>44165</v>
      </c>
      <c r="B18" s="6">
        <v>119.05</v>
      </c>
      <c r="C18" s="6">
        <v>214.07</v>
      </c>
      <c r="D18" s="6">
        <v>13.4015</v>
      </c>
      <c r="E18" s="6">
        <v>158.4</v>
      </c>
      <c r="F18" s="6">
        <v>276.97000000000003</v>
      </c>
      <c r="G18" s="6">
        <v>87.72</v>
      </c>
      <c r="H18" s="6">
        <v>228.91</v>
      </c>
      <c r="I18" s="6">
        <v>145.65</v>
      </c>
      <c r="J18" s="6">
        <v>40.158000000000001</v>
      </c>
      <c r="K18" s="6">
        <v>189.19981100000001</v>
      </c>
      <c r="L18" s="6"/>
      <c r="N18" s="3">
        <f t="shared" si="2"/>
        <v>9.3606467021862816E-2</v>
      </c>
      <c r="O18" s="3">
        <f t="shared" si="0"/>
        <v>5.7292438385933675E-2</v>
      </c>
      <c r="P18" s="3">
        <f t="shared" si="0"/>
        <v>6.9211744056167257E-2</v>
      </c>
      <c r="Q18" s="3">
        <f t="shared" si="0"/>
        <v>4.3409525064225019E-2</v>
      </c>
      <c r="R18" s="3">
        <f t="shared" si="0"/>
        <v>5.2677587320892449E-2</v>
      </c>
      <c r="S18" s="3">
        <f t="shared" si="0"/>
        <v>8.5569670381347773E-2</v>
      </c>
      <c r="T18" s="3">
        <f t="shared" si="0"/>
        <v>0.13377909856364534</v>
      </c>
      <c r="U18" s="3">
        <f t="shared" si="0"/>
        <v>0.11643415606316099</v>
      </c>
      <c r="V18" s="3">
        <f t="shared" si="0"/>
        <v>0.14858564768469518</v>
      </c>
      <c r="W18" s="3">
        <f t="shared" si="0"/>
        <v>0.46273580559794958</v>
      </c>
      <c r="X18" s="18">
        <v>1.1000000000000001E-3</v>
      </c>
      <c r="Z18" s="3">
        <f t="shared" si="1"/>
        <v>9.2506467021862812E-2</v>
      </c>
      <c r="AA18" s="3">
        <f t="shared" si="1"/>
        <v>5.6192438385933678E-2</v>
      </c>
      <c r="AB18" s="3">
        <f t="shared" si="1"/>
        <v>6.8111744056167253E-2</v>
      </c>
      <c r="AC18" s="3">
        <f t="shared" si="1"/>
        <v>4.2309525064225022E-2</v>
      </c>
      <c r="AD18" s="3">
        <f t="shared" si="1"/>
        <v>5.1577587320892453E-2</v>
      </c>
      <c r="AE18" s="3">
        <f t="shared" si="1"/>
        <v>8.446967038134777E-2</v>
      </c>
      <c r="AF18" s="3">
        <f t="shared" si="1"/>
        <v>0.13267909856364535</v>
      </c>
      <c r="AG18" s="3">
        <f t="shared" si="1"/>
        <v>0.11533415606316098</v>
      </c>
      <c r="AH18" s="3">
        <f t="shared" si="1"/>
        <v>0.14748564768469519</v>
      </c>
      <c r="AI18" s="3">
        <f t="shared" si="1"/>
        <v>0.46163580559794959</v>
      </c>
    </row>
    <row r="19" spans="1:35" x14ac:dyDescent="0.35">
      <c r="A19" s="5">
        <v>44196</v>
      </c>
      <c r="B19" s="6">
        <v>132.69</v>
      </c>
      <c r="C19" s="6">
        <v>222.42</v>
      </c>
      <c r="D19" s="6">
        <v>13.055</v>
      </c>
      <c r="E19" s="6">
        <v>162.85</v>
      </c>
      <c r="F19" s="6">
        <v>273.16000000000003</v>
      </c>
      <c r="G19" s="6">
        <v>87.632000000000005</v>
      </c>
      <c r="H19" s="6">
        <v>231.87</v>
      </c>
      <c r="I19" s="6">
        <v>168.84</v>
      </c>
      <c r="J19" s="6">
        <v>43.784999999999997</v>
      </c>
      <c r="K19" s="6">
        <v>235.22309799999999</v>
      </c>
      <c r="L19" s="6"/>
      <c r="N19" s="3">
        <f t="shared" si="2"/>
        <v>0.1145737085258296</v>
      </c>
      <c r="O19" s="3">
        <f t="shared" si="0"/>
        <v>3.9005932638856322E-2</v>
      </c>
      <c r="P19" s="3">
        <f t="shared" si="0"/>
        <v>-2.5855314703578047E-2</v>
      </c>
      <c r="Q19" s="3">
        <f t="shared" si="0"/>
        <v>2.8093434343434254E-2</v>
      </c>
      <c r="R19" s="3">
        <f t="shared" si="0"/>
        <v>-1.3756002455139527E-2</v>
      </c>
      <c r="S19" s="3">
        <f t="shared" si="0"/>
        <v>-1.0031919744640794E-3</v>
      </c>
      <c r="T19" s="3">
        <f t="shared" si="0"/>
        <v>1.2930846184089795E-2</v>
      </c>
      <c r="U19" s="3">
        <f t="shared" si="0"/>
        <v>0.15921730175077231</v>
      </c>
      <c r="V19" s="3">
        <f t="shared" si="0"/>
        <v>9.0318242940385263E-2</v>
      </c>
      <c r="W19" s="3">
        <f t="shared" si="0"/>
        <v>0.24325228844969615</v>
      </c>
      <c r="X19" s="18">
        <v>1E-3</v>
      </c>
      <c r="Z19" s="3">
        <f t="shared" si="1"/>
        <v>0.1135737085258296</v>
      </c>
      <c r="AA19" s="3">
        <f t="shared" si="1"/>
        <v>3.8005932638856321E-2</v>
      </c>
      <c r="AB19" s="3">
        <f t="shared" si="1"/>
        <v>-2.6855314703578048E-2</v>
      </c>
      <c r="AC19" s="3">
        <f t="shared" si="1"/>
        <v>2.7093434343434253E-2</v>
      </c>
      <c r="AD19" s="3">
        <f t="shared" si="1"/>
        <v>-1.4756002455139527E-2</v>
      </c>
      <c r="AE19" s="3">
        <f t="shared" si="1"/>
        <v>-2.0031919744640794E-3</v>
      </c>
      <c r="AF19" s="3">
        <f t="shared" si="1"/>
        <v>1.1930846184089794E-2</v>
      </c>
      <c r="AG19" s="3">
        <f t="shared" si="1"/>
        <v>0.15821730175077231</v>
      </c>
      <c r="AH19" s="3">
        <f t="shared" si="1"/>
        <v>8.9318242940385262E-2</v>
      </c>
      <c r="AI19" s="3">
        <f t="shared" si="1"/>
        <v>0.24225228844969615</v>
      </c>
    </row>
    <row r="20" spans="1:35" x14ac:dyDescent="0.35">
      <c r="A20" s="5">
        <v>44227</v>
      </c>
      <c r="B20" s="6">
        <v>131.96</v>
      </c>
      <c r="C20" s="6">
        <v>231.96</v>
      </c>
      <c r="D20" s="6">
        <v>12.989750000000001</v>
      </c>
      <c r="E20" s="6">
        <v>160.31</v>
      </c>
      <c r="F20" s="6">
        <v>258.33</v>
      </c>
      <c r="G20" s="6">
        <v>91.367999999999995</v>
      </c>
      <c r="H20" s="6">
        <v>227.87</v>
      </c>
      <c r="I20" s="6">
        <v>207.97</v>
      </c>
      <c r="J20" s="6">
        <v>45.05</v>
      </c>
      <c r="K20" s="6">
        <v>264.50973499999998</v>
      </c>
      <c r="L20" s="6"/>
      <c r="N20" s="3">
        <f t="shared" si="2"/>
        <v>-5.5015449544049133E-3</v>
      </c>
      <c r="O20" s="3">
        <f t="shared" si="0"/>
        <v>4.289182627461563E-2</v>
      </c>
      <c r="P20" s="3">
        <f t="shared" si="0"/>
        <v>-4.9980850248946274E-3</v>
      </c>
      <c r="Q20" s="3">
        <f t="shared" si="0"/>
        <v>-1.5597175314706724E-2</v>
      </c>
      <c r="R20" s="3">
        <f t="shared" si="0"/>
        <v>-5.429052569922399E-2</v>
      </c>
      <c r="S20" s="3">
        <f t="shared" si="0"/>
        <v>4.2632828190615202E-2</v>
      </c>
      <c r="T20" s="3">
        <f t="shared" si="0"/>
        <v>-1.7251045844654311E-2</v>
      </c>
      <c r="U20" s="3">
        <f t="shared" si="0"/>
        <v>0.23175787728026531</v>
      </c>
      <c r="V20" s="3">
        <f t="shared" si="0"/>
        <v>2.8891172776064789E-2</v>
      </c>
      <c r="W20" s="3">
        <f t="shared" si="0"/>
        <v>0.12450578726754125</v>
      </c>
      <c r="X20" s="18">
        <v>1E-3</v>
      </c>
      <c r="Z20" s="3">
        <f t="shared" si="1"/>
        <v>-6.5015449544049133E-3</v>
      </c>
      <c r="AA20" s="3">
        <f t="shared" si="1"/>
        <v>4.1891826274615629E-2</v>
      </c>
      <c r="AB20" s="3">
        <f t="shared" si="1"/>
        <v>-5.9980850248946274E-3</v>
      </c>
      <c r="AC20" s="3">
        <f t="shared" si="1"/>
        <v>-1.6597175314706725E-2</v>
      </c>
      <c r="AD20" s="3">
        <f t="shared" si="1"/>
        <v>-5.5290525699223991E-2</v>
      </c>
      <c r="AE20" s="3">
        <f t="shared" si="1"/>
        <v>4.1632828190615201E-2</v>
      </c>
      <c r="AF20" s="3">
        <f t="shared" si="1"/>
        <v>-1.8251045844654312E-2</v>
      </c>
      <c r="AG20" s="3">
        <f t="shared" si="1"/>
        <v>0.23075787728026531</v>
      </c>
      <c r="AH20" s="3">
        <f t="shared" si="1"/>
        <v>2.7891172776064788E-2</v>
      </c>
      <c r="AI20" s="3">
        <f t="shared" si="1"/>
        <v>0.12350578726754124</v>
      </c>
    </row>
    <row r="21" spans="1:35" x14ac:dyDescent="0.35">
      <c r="A21" s="5">
        <v>44255</v>
      </c>
      <c r="B21" s="6">
        <v>121.26</v>
      </c>
      <c r="C21" s="6">
        <v>232.38</v>
      </c>
      <c r="D21" s="6">
        <v>13.714499999999999</v>
      </c>
      <c r="E21" s="6">
        <v>154.65</v>
      </c>
      <c r="F21" s="6">
        <v>257.62</v>
      </c>
      <c r="G21" s="6">
        <v>101.0955</v>
      </c>
      <c r="H21" s="6">
        <v>240.51</v>
      </c>
      <c r="I21" s="6">
        <v>204.89</v>
      </c>
      <c r="J21" s="6">
        <v>46.987000000000002</v>
      </c>
      <c r="K21" s="6">
        <v>225.16644199999999</v>
      </c>
      <c r="L21" s="6"/>
      <c r="N21" s="3">
        <f t="shared" si="2"/>
        <v>-8.1085177326462587E-2</v>
      </c>
      <c r="O21" s="3">
        <f t="shared" si="2"/>
        <v>1.8106570098292973E-3</v>
      </c>
      <c r="P21" s="3">
        <f t="shared" si="2"/>
        <v>5.5793991416308808E-2</v>
      </c>
      <c r="Q21" s="3">
        <f t="shared" si="2"/>
        <v>-3.5306593475141868E-2</v>
      </c>
      <c r="R21" s="3">
        <f t="shared" si="2"/>
        <v>-2.7484225602910639E-3</v>
      </c>
      <c r="S21" s="3">
        <f t="shared" si="2"/>
        <v>0.10646506435513525</v>
      </c>
      <c r="T21" s="3">
        <f t="shared" si="2"/>
        <v>5.5470224250669276E-2</v>
      </c>
      <c r="U21" s="3">
        <f t="shared" si="2"/>
        <v>-1.4809828340626163E-2</v>
      </c>
      <c r="V21" s="3">
        <f t="shared" si="2"/>
        <v>4.299667036625987E-2</v>
      </c>
      <c r="W21" s="3">
        <f t="shared" si="2"/>
        <v>-0.14874043482747423</v>
      </c>
      <c r="X21" s="18">
        <v>8.0000000000000004E-4</v>
      </c>
      <c r="Z21" s="3">
        <f t="shared" si="1"/>
        <v>-8.1885177326462583E-2</v>
      </c>
      <c r="AA21" s="3">
        <f t="shared" si="1"/>
        <v>1.0106570098292974E-3</v>
      </c>
      <c r="AB21" s="3">
        <f t="shared" si="1"/>
        <v>5.4993991416308806E-2</v>
      </c>
      <c r="AC21" s="3">
        <f t="shared" si="1"/>
        <v>-3.610659347514187E-2</v>
      </c>
      <c r="AD21" s="3">
        <f t="shared" si="1"/>
        <v>-3.5484225602910638E-3</v>
      </c>
      <c r="AE21" s="3">
        <f t="shared" si="1"/>
        <v>0.10566506435513526</v>
      </c>
      <c r="AF21" s="3">
        <f t="shared" si="1"/>
        <v>5.4670224250669273E-2</v>
      </c>
      <c r="AG21" s="3">
        <f t="shared" si="1"/>
        <v>-1.5609828340626164E-2</v>
      </c>
      <c r="AH21" s="3">
        <f t="shared" si="1"/>
        <v>4.2196670366259868E-2</v>
      </c>
      <c r="AI21" s="3">
        <f t="shared" si="1"/>
        <v>-0.14954043482747423</v>
      </c>
    </row>
    <row r="22" spans="1:35" x14ac:dyDescent="0.35">
      <c r="A22" s="5">
        <v>44286</v>
      </c>
      <c r="B22" s="6">
        <v>122.15</v>
      </c>
      <c r="C22" s="6">
        <v>235.77</v>
      </c>
      <c r="D22" s="6">
        <v>13.34825</v>
      </c>
      <c r="E22" s="6">
        <v>154.69999999999999</v>
      </c>
      <c r="F22" s="6">
        <v>294.52999999999997</v>
      </c>
      <c r="G22" s="6">
        <v>103.126</v>
      </c>
      <c r="H22" s="6">
        <v>255.47</v>
      </c>
      <c r="I22" s="6">
        <v>186.82</v>
      </c>
      <c r="J22" s="6">
        <v>46.366</v>
      </c>
      <c r="K22" s="6">
        <v>222.643111</v>
      </c>
      <c r="L22" s="6"/>
      <c r="N22" s="3">
        <f t="shared" si="2"/>
        <v>7.339600857661166E-3</v>
      </c>
      <c r="O22" s="3">
        <f t="shared" si="2"/>
        <v>1.4588174541698917E-2</v>
      </c>
      <c r="P22" s="3">
        <f t="shared" si="2"/>
        <v>-2.6705311896168205E-2</v>
      </c>
      <c r="Q22" s="3">
        <f t="shared" si="2"/>
        <v>3.233107015840897E-4</v>
      </c>
      <c r="R22" s="3">
        <f t="shared" si="2"/>
        <v>0.14327303780762346</v>
      </c>
      <c r="S22" s="3">
        <f t="shared" si="2"/>
        <v>2.008496916282132E-2</v>
      </c>
      <c r="T22" s="3">
        <f t="shared" si="2"/>
        <v>6.2201155877094516E-2</v>
      </c>
      <c r="U22" s="3">
        <f t="shared" si="2"/>
        <v>-8.8193664893357337E-2</v>
      </c>
      <c r="V22" s="3">
        <f t="shared" si="2"/>
        <v>-1.3216421563411185E-2</v>
      </c>
      <c r="W22" s="3">
        <f t="shared" si="2"/>
        <v>-1.1206514512495547E-2</v>
      </c>
      <c r="X22" s="18">
        <v>7.000000000000001E-4</v>
      </c>
      <c r="Z22" s="3">
        <f t="shared" si="1"/>
        <v>6.6396008576611659E-3</v>
      </c>
      <c r="AA22" s="3">
        <f t="shared" si="1"/>
        <v>1.3888174541698918E-2</v>
      </c>
      <c r="AB22" s="3">
        <f t="shared" si="1"/>
        <v>-2.7405311896168204E-2</v>
      </c>
      <c r="AC22" s="3">
        <f t="shared" si="1"/>
        <v>-3.766892984159104E-4</v>
      </c>
      <c r="AD22" s="3">
        <f t="shared" si="1"/>
        <v>0.14257303780762345</v>
      </c>
      <c r="AE22" s="3">
        <f t="shared" si="1"/>
        <v>1.9384969162821321E-2</v>
      </c>
      <c r="AF22" s="3">
        <f t="shared" si="1"/>
        <v>6.1501155877094517E-2</v>
      </c>
      <c r="AG22" s="3">
        <f t="shared" si="1"/>
        <v>-8.8893664893357344E-2</v>
      </c>
      <c r="AH22" s="3">
        <f t="shared" si="1"/>
        <v>-1.3916421563411184E-2</v>
      </c>
      <c r="AI22" s="3">
        <f t="shared" si="1"/>
        <v>-1.1906514512495546E-2</v>
      </c>
    </row>
    <row r="23" spans="1:35" x14ac:dyDescent="0.35">
      <c r="A23" s="5">
        <v>44316</v>
      </c>
      <c r="B23" s="6">
        <v>131.46</v>
      </c>
      <c r="C23" s="6">
        <v>252.18</v>
      </c>
      <c r="D23" s="6">
        <v>15.009499999999999</v>
      </c>
      <c r="E23" s="6">
        <v>173.37</v>
      </c>
      <c r="F23" s="6">
        <v>325.08</v>
      </c>
      <c r="G23" s="6">
        <v>117.675</v>
      </c>
      <c r="H23" s="6">
        <v>274.95</v>
      </c>
      <c r="I23" s="6">
        <v>182.77</v>
      </c>
      <c r="J23" s="6">
        <v>45.62</v>
      </c>
      <c r="K23" s="6">
        <v>236.47976399999999</v>
      </c>
      <c r="L23" s="6"/>
      <c r="N23" s="3">
        <f t="shared" si="2"/>
        <v>7.6217765042980057E-2</v>
      </c>
      <c r="O23" s="3">
        <f t="shared" si="2"/>
        <v>6.9601730500063574E-2</v>
      </c>
      <c r="P23" s="3">
        <f t="shared" si="2"/>
        <v>0.12445451650965467</v>
      </c>
      <c r="Q23" s="3">
        <f t="shared" si="2"/>
        <v>0.12068519715578541</v>
      </c>
      <c r="R23" s="3">
        <f t="shared" si="2"/>
        <v>0.10372457814144576</v>
      </c>
      <c r="S23" s="3">
        <f t="shared" si="2"/>
        <v>0.14107984407423912</v>
      </c>
      <c r="T23" s="3">
        <f t="shared" si="2"/>
        <v>7.6251614670998613E-2</v>
      </c>
      <c r="U23" s="3">
        <f t="shared" si="2"/>
        <v>-2.1678621132640963E-2</v>
      </c>
      <c r="V23" s="3">
        <f t="shared" si="2"/>
        <v>-1.608937583574177E-2</v>
      </c>
      <c r="W23" s="3">
        <f t="shared" si="2"/>
        <v>6.2147231674282377E-2</v>
      </c>
      <c r="X23" s="18">
        <v>5.0000000000000001E-4</v>
      </c>
      <c r="Z23" s="3">
        <f t="shared" si="1"/>
        <v>7.5717765042980056E-2</v>
      </c>
      <c r="AA23" s="3">
        <f t="shared" si="1"/>
        <v>6.9101730500063574E-2</v>
      </c>
      <c r="AB23" s="3">
        <f t="shared" si="1"/>
        <v>0.12395451650965467</v>
      </c>
      <c r="AC23" s="3">
        <f t="shared" si="1"/>
        <v>0.12018519715578541</v>
      </c>
      <c r="AD23" s="3">
        <f t="shared" si="1"/>
        <v>0.10322457814144576</v>
      </c>
      <c r="AE23" s="3">
        <f t="shared" si="1"/>
        <v>0.14057984407423912</v>
      </c>
      <c r="AF23" s="3">
        <f t="shared" si="1"/>
        <v>7.5751614670998613E-2</v>
      </c>
      <c r="AG23" s="3">
        <f t="shared" si="1"/>
        <v>-2.2178621132640963E-2</v>
      </c>
      <c r="AH23" s="3">
        <f t="shared" si="1"/>
        <v>-1.6589375835741771E-2</v>
      </c>
      <c r="AI23" s="3">
        <f t="shared" si="1"/>
        <v>6.1647231674282377E-2</v>
      </c>
    </row>
    <row r="24" spans="1:35" x14ac:dyDescent="0.35">
      <c r="A24" s="5">
        <v>44347</v>
      </c>
      <c r="B24" s="6">
        <v>124.61</v>
      </c>
      <c r="C24" s="6">
        <v>249.68</v>
      </c>
      <c r="D24" s="6">
        <v>16.244499999999999</v>
      </c>
      <c r="E24" s="6">
        <v>161.15</v>
      </c>
      <c r="F24" s="6">
        <v>328.73</v>
      </c>
      <c r="G24" s="6">
        <v>117.8425</v>
      </c>
      <c r="H24" s="6">
        <v>289.44</v>
      </c>
      <c r="I24" s="6">
        <v>199.74</v>
      </c>
      <c r="J24" s="6">
        <v>47.232999999999997</v>
      </c>
      <c r="K24" s="6">
        <v>208.40645799999999</v>
      </c>
      <c r="L24" s="6"/>
      <c r="N24" s="3">
        <f t="shared" si="2"/>
        <v>-5.210710482275982E-2</v>
      </c>
      <c r="O24" s="3">
        <f t="shared" si="2"/>
        <v>-9.9135538107700816E-3</v>
      </c>
      <c r="P24" s="3">
        <f t="shared" si="2"/>
        <v>8.2281221892801293E-2</v>
      </c>
      <c r="Q24" s="3">
        <f t="shared" si="2"/>
        <v>-7.0485089692565062E-2</v>
      </c>
      <c r="R24" s="3">
        <f t="shared" si="2"/>
        <v>1.1228005414052111E-2</v>
      </c>
      <c r="S24" s="3">
        <f t="shared" si="2"/>
        <v>1.4234119396643319E-3</v>
      </c>
      <c r="T24" s="3">
        <f t="shared" si="2"/>
        <v>5.270049099836327E-2</v>
      </c>
      <c r="U24" s="3">
        <f t="shared" si="2"/>
        <v>9.2848935820977196E-2</v>
      </c>
      <c r="V24" s="3">
        <f t="shared" si="2"/>
        <v>3.5357299430074596E-2</v>
      </c>
      <c r="W24" s="3">
        <f t="shared" si="2"/>
        <v>-0.11871335426400376</v>
      </c>
      <c r="X24" s="18">
        <v>5.0000000000000001E-4</v>
      </c>
      <c r="Z24" s="3">
        <f t="shared" si="1"/>
        <v>-5.260710482275982E-2</v>
      </c>
      <c r="AA24" s="3">
        <f t="shared" si="1"/>
        <v>-1.0413553810770082E-2</v>
      </c>
      <c r="AB24" s="3">
        <f t="shared" si="1"/>
        <v>8.1781221892801292E-2</v>
      </c>
      <c r="AC24" s="3">
        <f t="shared" si="1"/>
        <v>-7.0985089692565062E-2</v>
      </c>
      <c r="AD24" s="3">
        <f t="shared" si="1"/>
        <v>1.0728005414052111E-2</v>
      </c>
      <c r="AE24" s="3">
        <f t="shared" si="1"/>
        <v>9.2341193966433187E-4</v>
      </c>
      <c r="AF24" s="3">
        <f t="shared" si="1"/>
        <v>5.2200490998363269E-2</v>
      </c>
      <c r="AG24" s="3">
        <f t="shared" si="1"/>
        <v>9.2348935820977196E-2</v>
      </c>
      <c r="AH24" s="3">
        <f t="shared" si="1"/>
        <v>3.4857299430074595E-2</v>
      </c>
      <c r="AI24" s="3">
        <f t="shared" si="1"/>
        <v>-0.11921335426400376</v>
      </c>
    </row>
    <row r="25" spans="1:35" x14ac:dyDescent="0.35">
      <c r="A25" s="5">
        <v>44377</v>
      </c>
      <c r="B25" s="6">
        <v>136.96</v>
      </c>
      <c r="C25" s="6">
        <v>270.89999999999998</v>
      </c>
      <c r="D25" s="6">
        <v>20.002500000000001</v>
      </c>
      <c r="E25" s="6">
        <v>172.01</v>
      </c>
      <c r="F25" s="6">
        <v>347.71</v>
      </c>
      <c r="G25" s="6">
        <v>122.0895</v>
      </c>
      <c r="H25" s="6">
        <v>277.92</v>
      </c>
      <c r="I25" s="6">
        <v>229.52</v>
      </c>
      <c r="J25" s="6">
        <v>47.683999999999997</v>
      </c>
      <c r="K25" s="6">
        <v>226.56644</v>
      </c>
      <c r="L25" s="6"/>
      <c r="N25" s="3">
        <f t="shared" si="2"/>
        <v>9.9109220768798689E-2</v>
      </c>
      <c r="O25" s="3">
        <f t="shared" si="2"/>
        <v>8.4988785645626175E-2</v>
      </c>
      <c r="P25" s="3">
        <f t="shared" si="2"/>
        <v>0.23133983809904901</v>
      </c>
      <c r="Q25" s="3">
        <f t="shared" si="2"/>
        <v>6.739062984796762E-2</v>
      </c>
      <c r="R25" s="3">
        <f t="shared" si="2"/>
        <v>5.7737352842758272E-2</v>
      </c>
      <c r="S25" s="3">
        <f t="shared" si="2"/>
        <v>3.603962916604786E-2</v>
      </c>
      <c r="T25" s="3">
        <f t="shared" si="2"/>
        <v>-3.9800995024875552E-2</v>
      </c>
      <c r="U25" s="3">
        <f t="shared" si="2"/>
        <v>0.14909382196855914</v>
      </c>
      <c r="V25" s="3">
        <f t="shared" si="2"/>
        <v>9.5484089513686587E-3</v>
      </c>
      <c r="W25" s="3">
        <f t="shared" si="2"/>
        <v>8.713732853710332E-2</v>
      </c>
      <c r="X25" s="18">
        <v>7.000000000000001E-4</v>
      </c>
      <c r="Z25" s="3">
        <f t="shared" si="1"/>
        <v>9.8409220768798683E-2</v>
      </c>
      <c r="AA25" s="3">
        <f t="shared" si="1"/>
        <v>8.4288785645626169E-2</v>
      </c>
      <c r="AB25" s="3">
        <f t="shared" si="1"/>
        <v>0.230639838099049</v>
      </c>
      <c r="AC25" s="3">
        <f t="shared" si="1"/>
        <v>6.6690629847967614E-2</v>
      </c>
      <c r="AD25" s="3">
        <f t="shared" si="1"/>
        <v>5.7037352842758272E-2</v>
      </c>
      <c r="AE25" s="3">
        <f t="shared" si="1"/>
        <v>3.533962916604786E-2</v>
      </c>
      <c r="AF25" s="3">
        <f t="shared" si="1"/>
        <v>-4.0500995024875551E-2</v>
      </c>
      <c r="AG25" s="3">
        <f t="shared" si="1"/>
        <v>0.14839382196855913</v>
      </c>
      <c r="AH25" s="3">
        <f t="shared" si="1"/>
        <v>8.8484089513686595E-3</v>
      </c>
      <c r="AI25" s="3">
        <f t="shared" si="1"/>
        <v>8.6437328537103314E-2</v>
      </c>
    </row>
    <row r="26" spans="1:35" x14ac:dyDescent="0.35">
      <c r="A26" s="5">
        <v>44408</v>
      </c>
      <c r="B26" s="6">
        <v>145.86000000000001</v>
      </c>
      <c r="C26" s="6">
        <v>284.91000000000003</v>
      </c>
      <c r="D26" s="6">
        <v>19.498999999999999</v>
      </c>
      <c r="E26" s="6">
        <v>166.38</v>
      </c>
      <c r="F26" s="6">
        <v>356.3</v>
      </c>
      <c r="G26" s="6">
        <v>134.72649999999999</v>
      </c>
      <c r="H26" s="6">
        <v>278.29000000000002</v>
      </c>
      <c r="I26" s="6">
        <v>243.5</v>
      </c>
      <c r="J26" s="6">
        <v>48.54</v>
      </c>
      <c r="K26" s="6">
        <v>229.06643800000001</v>
      </c>
      <c r="L26" s="6"/>
      <c r="N26" s="3">
        <f t="shared" si="2"/>
        <v>6.4982476635514042E-2</v>
      </c>
      <c r="O26" s="3">
        <f t="shared" si="2"/>
        <v>5.1716500553710132E-2</v>
      </c>
      <c r="P26" s="3">
        <f t="shared" si="2"/>
        <v>-2.5171853518310305E-2</v>
      </c>
      <c r="Q26" s="3">
        <f t="shared" si="2"/>
        <v>-3.2730655194465386E-2</v>
      </c>
      <c r="R26" s="3">
        <f t="shared" si="2"/>
        <v>2.4704495125248194E-2</v>
      </c>
      <c r="S26" s="3">
        <f t="shared" si="2"/>
        <v>0.10350603450747187</v>
      </c>
      <c r="T26" s="3">
        <f t="shared" si="2"/>
        <v>1.3313183649972249E-3</v>
      </c>
      <c r="U26" s="3">
        <f t="shared" si="2"/>
        <v>6.0909724642732588E-2</v>
      </c>
      <c r="V26" s="3">
        <f t="shared" si="2"/>
        <v>1.7951514134720181E-2</v>
      </c>
      <c r="W26" s="3">
        <f t="shared" si="2"/>
        <v>1.1034282041064936E-2</v>
      </c>
      <c r="X26" s="18">
        <v>7.000000000000001E-4</v>
      </c>
      <c r="Z26" s="3">
        <f t="shared" si="1"/>
        <v>6.4282476635514035E-2</v>
      </c>
      <c r="AA26" s="3">
        <f t="shared" si="1"/>
        <v>5.1016500553710133E-2</v>
      </c>
      <c r="AB26" s="3">
        <f t="shared" si="1"/>
        <v>-2.5871853518310305E-2</v>
      </c>
      <c r="AC26" s="3">
        <f t="shared" si="1"/>
        <v>-3.3430655194465385E-2</v>
      </c>
      <c r="AD26" s="3">
        <f t="shared" si="1"/>
        <v>2.4004495125248194E-2</v>
      </c>
      <c r="AE26" s="3">
        <f t="shared" si="1"/>
        <v>0.10280603450747186</v>
      </c>
      <c r="AF26" s="3">
        <f t="shared" si="1"/>
        <v>6.3131836499722479E-4</v>
      </c>
      <c r="AG26" s="3">
        <f t="shared" si="1"/>
        <v>6.0209724642732589E-2</v>
      </c>
      <c r="AH26" s="3">
        <f t="shared" si="1"/>
        <v>1.7251514134720182E-2</v>
      </c>
      <c r="AI26" s="3">
        <f t="shared" si="1"/>
        <v>1.0334282041064936E-2</v>
      </c>
    </row>
    <row r="27" spans="1:35" x14ac:dyDescent="0.35">
      <c r="A27" s="5">
        <v>44439</v>
      </c>
      <c r="B27" s="6">
        <v>151.83000000000001</v>
      </c>
      <c r="C27" s="6">
        <v>301.88</v>
      </c>
      <c r="D27" s="6">
        <v>22.385000000000002</v>
      </c>
      <c r="E27" s="6">
        <v>173.54</v>
      </c>
      <c r="F27" s="6">
        <v>379.38</v>
      </c>
      <c r="G27" s="6">
        <v>144.69749999999999</v>
      </c>
      <c r="H27" s="6">
        <v>285.77</v>
      </c>
      <c r="I27" s="6">
        <v>258.29000000000002</v>
      </c>
      <c r="J27" s="6">
        <v>49.720999999999997</v>
      </c>
      <c r="K27" s="6">
        <v>245.239755</v>
      </c>
      <c r="L27" s="6"/>
      <c r="N27" s="3">
        <f t="shared" si="2"/>
        <v>4.0929658576717376E-2</v>
      </c>
      <c r="O27" s="3">
        <f t="shared" si="2"/>
        <v>5.9562668912990002E-2</v>
      </c>
      <c r="P27" s="3">
        <f t="shared" si="2"/>
        <v>0.14800759013282749</v>
      </c>
      <c r="Q27" s="3">
        <f t="shared" si="2"/>
        <v>4.30340185118403E-2</v>
      </c>
      <c r="R27" s="3">
        <f t="shared" si="2"/>
        <v>6.4776873421274139E-2</v>
      </c>
      <c r="S27" s="3">
        <f t="shared" si="2"/>
        <v>7.4009196409021261E-2</v>
      </c>
      <c r="T27" s="3">
        <f t="shared" si="2"/>
        <v>2.6878436163713992E-2</v>
      </c>
      <c r="U27" s="3">
        <f t="shared" si="2"/>
        <v>6.0739219712525827E-2</v>
      </c>
      <c r="V27" s="3">
        <f t="shared" si="2"/>
        <v>2.4330449114132513E-2</v>
      </c>
      <c r="W27" s="3">
        <f t="shared" si="2"/>
        <v>7.0605354242248231E-2</v>
      </c>
      <c r="X27" s="18">
        <v>7.000000000000001E-4</v>
      </c>
      <c r="Z27" s="3">
        <f t="shared" si="1"/>
        <v>4.0229658576717377E-2</v>
      </c>
      <c r="AA27" s="3">
        <f t="shared" si="1"/>
        <v>5.8862668912990003E-2</v>
      </c>
      <c r="AB27" s="3">
        <f t="shared" si="1"/>
        <v>0.14730759013282749</v>
      </c>
      <c r="AC27" s="3">
        <f t="shared" si="1"/>
        <v>4.23340185118403E-2</v>
      </c>
      <c r="AD27" s="3">
        <f t="shared" si="1"/>
        <v>6.4076873421274133E-2</v>
      </c>
      <c r="AE27" s="3">
        <f t="shared" si="1"/>
        <v>7.3309196409021254E-2</v>
      </c>
      <c r="AF27" s="3">
        <f t="shared" si="1"/>
        <v>2.6178436163713993E-2</v>
      </c>
      <c r="AG27" s="3">
        <f t="shared" si="1"/>
        <v>6.0039219712525828E-2</v>
      </c>
      <c r="AH27" s="3">
        <f t="shared" si="1"/>
        <v>2.3630449114132514E-2</v>
      </c>
      <c r="AI27" s="3">
        <f t="shared" si="1"/>
        <v>6.9905354242248224E-2</v>
      </c>
    </row>
    <row r="28" spans="1:35" x14ac:dyDescent="0.35">
      <c r="A28" s="5">
        <v>44469</v>
      </c>
      <c r="B28" s="6">
        <v>141.5</v>
      </c>
      <c r="C28" s="6">
        <v>281.92</v>
      </c>
      <c r="D28" s="6">
        <v>20.716000000000001</v>
      </c>
      <c r="E28" s="6">
        <v>164.25</v>
      </c>
      <c r="F28" s="6">
        <v>339.39</v>
      </c>
      <c r="G28" s="6">
        <v>133.67599999999999</v>
      </c>
      <c r="H28" s="6">
        <v>272.94</v>
      </c>
      <c r="I28" s="6">
        <v>231.05</v>
      </c>
      <c r="J28" s="6">
        <v>48.493000000000002</v>
      </c>
      <c r="K28" s="6">
        <v>258.49307499999998</v>
      </c>
      <c r="L28" s="6"/>
      <c r="N28" s="3">
        <f t="shared" si="2"/>
        <v>-6.8036619903839912E-2</v>
      </c>
      <c r="O28" s="3">
        <f t="shared" si="2"/>
        <v>-6.6118987677222685E-2</v>
      </c>
      <c r="P28" s="3">
        <f t="shared" si="2"/>
        <v>-7.4558856377038185E-2</v>
      </c>
      <c r="Q28" s="3">
        <f t="shared" si="2"/>
        <v>-5.3532326841074007E-2</v>
      </c>
      <c r="R28" s="3">
        <f t="shared" si="2"/>
        <v>-0.10540882492487746</v>
      </c>
      <c r="S28" s="3">
        <f t="shared" si="2"/>
        <v>-7.6169249641493519E-2</v>
      </c>
      <c r="T28" s="3">
        <f t="shared" si="2"/>
        <v>-4.4896245232179721E-2</v>
      </c>
      <c r="U28" s="3">
        <f t="shared" si="2"/>
        <v>-0.1054628518332108</v>
      </c>
      <c r="V28" s="3">
        <f t="shared" si="2"/>
        <v>-2.4697813801009549E-2</v>
      </c>
      <c r="W28" s="3">
        <f t="shared" si="2"/>
        <v>5.4042298321493432E-2</v>
      </c>
      <c r="X28" s="18">
        <v>8.9999999999999998E-4</v>
      </c>
      <c r="Z28" s="3">
        <f t="shared" si="1"/>
        <v>-6.893661990383991E-2</v>
      </c>
      <c r="AA28" s="3">
        <f t="shared" si="1"/>
        <v>-6.7018987677222683E-2</v>
      </c>
      <c r="AB28" s="3">
        <f t="shared" si="1"/>
        <v>-7.5458856377038183E-2</v>
      </c>
      <c r="AC28" s="3">
        <f t="shared" si="1"/>
        <v>-5.4432326841074005E-2</v>
      </c>
      <c r="AD28" s="3">
        <f t="shared" si="1"/>
        <v>-0.10630882492487746</v>
      </c>
      <c r="AE28" s="3">
        <f t="shared" si="1"/>
        <v>-7.7069249641493517E-2</v>
      </c>
      <c r="AF28" s="3">
        <f t="shared" si="1"/>
        <v>-4.5796245232179719E-2</v>
      </c>
      <c r="AG28" s="3">
        <f t="shared" si="1"/>
        <v>-0.1063628518332108</v>
      </c>
      <c r="AH28" s="3">
        <f t="shared" si="1"/>
        <v>-2.5597813801009551E-2</v>
      </c>
      <c r="AI28" s="3">
        <f t="shared" si="1"/>
        <v>5.3142298321493434E-2</v>
      </c>
    </row>
    <row r="29" spans="1:35" x14ac:dyDescent="0.35">
      <c r="A29" s="5">
        <v>44500</v>
      </c>
      <c r="B29" s="6">
        <v>149.80000000000001</v>
      </c>
      <c r="C29" s="6">
        <v>331.62</v>
      </c>
      <c r="D29" s="6">
        <v>25.567</v>
      </c>
      <c r="E29" s="6">
        <v>168.62</v>
      </c>
      <c r="F29" s="6">
        <v>323.57</v>
      </c>
      <c r="G29" s="6">
        <v>148.04599999999999</v>
      </c>
      <c r="H29" s="6">
        <v>287.01</v>
      </c>
      <c r="I29" s="6">
        <v>254.76</v>
      </c>
      <c r="J29" s="6">
        <v>53.167000000000002</v>
      </c>
      <c r="K29" s="6">
        <v>371.33296200000001</v>
      </c>
      <c r="L29" s="6"/>
      <c r="N29" s="3">
        <f t="shared" si="2"/>
        <v>5.8657243816254478E-2</v>
      </c>
      <c r="O29" s="3">
        <f t="shared" si="2"/>
        <v>0.1762911464245176</v>
      </c>
      <c r="P29" s="3">
        <f t="shared" si="2"/>
        <v>0.23416682757289053</v>
      </c>
      <c r="Q29" s="3">
        <f t="shared" si="2"/>
        <v>2.6605783866057831E-2</v>
      </c>
      <c r="R29" s="3">
        <f t="shared" si="2"/>
        <v>-4.6613041044226367E-2</v>
      </c>
      <c r="S29" s="3">
        <f t="shared" si="2"/>
        <v>0.10749872826835039</v>
      </c>
      <c r="T29" s="3">
        <f t="shared" si="2"/>
        <v>5.1549791162892822E-2</v>
      </c>
      <c r="U29" s="3">
        <f t="shared" si="2"/>
        <v>0.10261848084830105</v>
      </c>
      <c r="V29" s="3">
        <f t="shared" si="2"/>
        <v>9.6385045264264946E-2</v>
      </c>
      <c r="W29" s="3">
        <f t="shared" si="2"/>
        <v>0.43652963237022901</v>
      </c>
      <c r="X29" s="18">
        <v>1.5E-3</v>
      </c>
      <c r="Z29" s="3">
        <f t="shared" si="1"/>
        <v>5.7157243816254477E-2</v>
      </c>
      <c r="AA29" s="3">
        <f t="shared" si="1"/>
        <v>0.1747911464245176</v>
      </c>
      <c r="AB29" s="3">
        <f t="shared" si="1"/>
        <v>0.23266682757289053</v>
      </c>
      <c r="AC29" s="3">
        <f t="shared" si="1"/>
        <v>2.5105783866057829E-2</v>
      </c>
      <c r="AD29" s="3">
        <f t="shared" si="1"/>
        <v>-4.8113041044226368E-2</v>
      </c>
      <c r="AE29" s="3">
        <f t="shared" si="1"/>
        <v>0.10599872826835038</v>
      </c>
      <c r="AF29" s="3">
        <f t="shared" si="1"/>
        <v>5.004979116289282E-2</v>
      </c>
      <c r="AG29" s="3">
        <f t="shared" si="1"/>
        <v>0.10111848084830105</v>
      </c>
      <c r="AH29" s="3">
        <f t="shared" si="1"/>
        <v>9.4885045264264944E-2</v>
      </c>
      <c r="AI29" s="3">
        <f t="shared" si="1"/>
        <v>0.43502963237022901</v>
      </c>
    </row>
    <row r="30" spans="1:35" x14ac:dyDescent="0.35">
      <c r="A30" s="5">
        <v>44530</v>
      </c>
      <c r="B30" s="6">
        <v>165.3</v>
      </c>
      <c r="C30" s="6">
        <v>330.59</v>
      </c>
      <c r="D30" s="6">
        <v>32.676000000000002</v>
      </c>
      <c r="E30" s="6">
        <v>175.35</v>
      </c>
      <c r="F30" s="6">
        <v>324.45999999999998</v>
      </c>
      <c r="G30" s="6">
        <v>141.89750000000001</v>
      </c>
      <c r="H30" s="6">
        <v>276.69</v>
      </c>
      <c r="I30" s="6">
        <v>248.04</v>
      </c>
      <c r="J30" s="6">
        <v>55.368000000000002</v>
      </c>
      <c r="K30" s="6">
        <v>381.58628499999998</v>
      </c>
      <c r="L30" s="6"/>
      <c r="N30" s="3">
        <f t="shared" si="2"/>
        <v>0.10347129506008002</v>
      </c>
      <c r="O30" s="3">
        <f t="shared" si="2"/>
        <v>-3.105964658344007E-3</v>
      </c>
      <c r="P30" s="3">
        <f t="shared" si="2"/>
        <v>0.27805374115070225</v>
      </c>
      <c r="Q30" s="3">
        <f t="shared" si="2"/>
        <v>3.9912228679871875E-2</v>
      </c>
      <c r="R30" s="3">
        <f t="shared" si="2"/>
        <v>2.7505640201501702E-3</v>
      </c>
      <c r="S30" s="3">
        <f t="shared" si="2"/>
        <v>-4.1531010631830512E-2</v>
      </c>
      <c r="T30" s="3">
        <f t="shared" si="2"/>
        <v>-3.5956935298421588E-2</v>
      </c>
      <c r="U30" s="3">
        <f t="shared" si="2"/>
        <v>-2.637776731040975E-2</v>
      </c>
      <c r="V30" s="3">
        <f t="shared" si="2"/>
        <v>4.1397859574548113E-2</v>
      </c>
      <c r="W30" s="3">
        <f t="shared" si="2"/>
        <v>2.7612208043087616E-2</v>
      </c>
      <c r="X30" s="18">
        <v>2.3999999999999998E-3</v>
      </c>
      <c r="Z30" s="3">
        <f t="shared" si="1"/>
        <v>0.10107129506008002</v>
      </c>
      <c r="AA30" s="3">
        <f t="shared" si="1"/>
        <v>-5.5059646583440064E-3</v>
      </c>
      <c r="AB30" s="3">
        <f t="shared" si="1"/>
        <v>0.27565374115070224</v>
      </c>
      <c r="AC30" s="3">
        <f t="shared" si="1"/>
        <v>3.7512228679871876E-2</v>
      </c>
      <c r="AD30" s="3">
        <f t="shared" si="1"/>
        <v>3.5056402015017042E-4</v>
      </c>
      <c r="AE30" s="3">
        <f t="shared" ref="AE30:AI61" si="3">S30-$X30</f>
        <v>-4.3931010631830511E-2</v>
      </c>
      <c r="AF30" s="3">
        <f t="shared" si="3"/>
        <v>-3.8356935298421588E-2</v>
      </c>
      <c r="AG30" s="3">
        <f t="shared" si="3"/>
        <v>-2.8777767310409749E-2</v>
      </c>
      <c r="AH30" s="3">
        <f t="shared" si="3"/>
        <v>3.8997859574548113E-2</v>
      </c>
      <c r="AI30" s="3">
        <f t="shared" si="3"/>
        <v>2.5212208043087617E-2</v>
      </c>
    </row>
    <row r="31" spans="1:35" x14ac:dyDescent="0.35">
      <c r="A31" s="5">
        <v>44561</v>
      </c>
      <c r="B31" s="6">
        <v>177.57</v>
      </c>
      <c r="C31" s="6">
        <v>336.32</v>
      </c>
      <c r="D31" s="6">
        <v>29.411000000000001</v>
      </c>
      <c r="E31" s="6">
        <v>166.72</v>
      </c>
      <c r="F31" s="6">
        <v>336.35</v>
      </c>
      <c r="G31" s="6">
        <v>144.852</v>
      </c>
      <c r="H31" s="6">
        <v>299</v>
      </c>
      <c r="I31" s="6">
        <v>276.22000000000003</v>
      </c>
      <c r="J31" s="6">
        <v>66.540999999999997</v>
      </c>
      <c r="K31" s="6">
        <v>352.25964800000003</v>
      </c>
      <c r="L31" s="6"/>
      <c r="N31" s="3">
        <f t="shared" si="2"/>
        <v>7.4228675136116085E-2</v>
      </c>
      <c r="O31" s="3">
        <f t="shared" si="2"/>
        <v>1.7332647690492919E-2</v>
      </c>
      <c r="P31" s="3">
        <f t="shared" si="2"/>
        <v>-9.9920430897294632E-2</v>
      </c>
      <c r="Q31" s="3">
        <f t="shared" si="2"/>
        <v>-4.9215854006273152E-2</v>
      </c>
      <c r="R31" s="3">
        <f t="shared" si="2"/>
        <v>3.6645503297787263E-2</v>
      </c>
      <c r="S31" s="3">
        <f t="shared" si="2"/>
        <v>2.0821367536425939E-2</v>
      </c>
      <c r="T31" s="3">
        <f t="shared" si="2"/>
        <v>8.0631753948462226E-2</v>
      </c>
      <c r="U31" s="3">
        <f t="shared" si="2"/>
        <v>0.11361070795033079</v>
      </c>
      <c r="V31" s="3">
        <f t="shared" si="2"/>
        <v>0.20179526080046228</v>
      </c>
      <c r="W31" s="3">
        <f t="shared" si="2"/>
        <v>-7.6854536320664524E-2</v>
      </c>
      <c r="X31" s="18">
        <v>3.9000000000000003E-3</v>
      </c>
      <c r="Z31" s="3">
        <f t="shared" ref="Z31:AI62" si="4">N31-$X31</f>
        <v>7.0328675136116084E-2</v>
      </c>
      <c r="AA31" s="3">
        <f t="shared" si="4"/>
        <v>1.3432647690492919E-2</v>
      </c>
      <c r="AB31" s="3">
        <f t="shared" si="4"/>
        <v>-0.10382043089729463</v>
      </c>
      <c r="AC31" s="3">
        <f t="shared" si="4"/>
        <v>-5.3115854006273153E-2</v>
      </c>
      <c r="AD31" s="3">
        <f t="shared" si="4"/>
        <v>3.2745503297787262E-2</v>
      </c>
      <c r="AE31" s="3">
        <f t="shared" si="3"/>
        <v>1.6921367536425938E-2</v>
      </c>
      <c r="AF31" s="3">
        <f t="shared" si="3"/>
        <v>7.6731753948462225E-2</v>
      </c>
      <c r="AG31" s="3">
        <f t="shared" si="3"/>
        <v>0.10971070795033079</v>
      </c>
      <c r="AH31" s="3">
        <f t="shared" si="3"/>
        <v>0.1978952608004623</v>
      </c>
      <c r="AI31" s="3">
        <f t="shared" si="3"/>
        <v>-8.0754536320664524E-2</v>
      </c>
    </row>
    <row r="32" spans="1:35" x14ac:dyDescent="0.35">
      <c r="A32" s="5">
        <v>44592</v>
      </c>
      <c r="B32" s="6">
        <v>174.78</v>
      </c>
      <c r="C32" s="6">
        <v>310.98</v>
      </c>
      <c r="D32" s="6">
        <v>24.486000000000001</v>
      </c>
      <c r="E32" s="6">
        <v>149.57</v>
      </c>
      <c r="F32" s="6">
        <v>313.26</v>
      </c>
      <c r="G32" s="6">
        <v>135.30350000000001</v>
      </c>
      <c r="H32" s="6">
        <v>313.02</v>
      </c>
      <c r="I32" s="6">
        <v>245.39</v>
      </c>
      <c r="J32" s="6">
        <v>58.588000000000001</v>
      </c>
      <c r="K32" s="6">
        <v>312.239688</v>
      </c>
      <c r="L32" s="6"/>
      <c r="N32" s="3">
        <f t="shared" si="2"/>
        <v>-1.5712113532691308E-2</v>
      </c>
      <c r="O32" s="3">
        <f t="shared" si="2"/>
        <v>-7.5344909609895261E-2</v>
      </c>
      <c r="P32" s="3">
        <f t="shared" si="2"/>
        <v>-0.16745435381319917</v>
      </c>
      <c r="Q32" s="3">
        <f t="shared" si="2"/>
        <v>-0.10286708253358934</v>
      </c>
      <c r="R32" s="3">
        <f t="shared" si="2"/>
        <v>-6.8648729002527165E-2</v>
      </c>
      <c r="S32" s="3">
        <f t="shared" si="2"/>
        <v>-6.5919006986441264E-2</v>
      </c>
      <c r="T32" s="3">
        <f t="shared" si="2"/>
        <v>4.6889632107023349E-2</v>
      </c>
      <c r="U32" s="3">
        <f t="shared" si="2"/>
        <v>-0.11161393092462546</v>
      </c>
      <c r="V32" s="3">
        <f t="shared" si="2"/>
        <v>-0.11952029575750278</v>
      </c>
      <c r="W32" s="3">
        <f t="shared" si="2"/>
        <v>-0.11360926585607678</v>
      </c>
      <c r="X32" s="18">
        <v>7.8000000000000005E-3</v>
      </c>
      <c r="Z32" s="3">
        <f t="shared" si="4"/>
        <v>-2.3512113532691309E-2</v>
      </c>
      <c r="AA32" s="3">
        <f t="shared" si="4"/>
        <v>-8.3144909609895262E-2</v>
      </c>
      <c r="AB32" s="3">
        <f t="shared" si="4"/>
        <v>-0.17525435381319918</v>
      </c>
      <c r="AC32" s="3">
        <f t="shared" si="4"/>
        <v>-0.11066708253358934</v>
      </c>
      <c r="AD32" s="3">
        <f t="shared" si="4"/>
        <v>-7.6448729002527166E-2</v>
      </c>
      <c r="AE32" s="3">
        <f t="shared" si="3"/>
        <v>-7.3719006986441266E-2</v>
      </c>
      <c r="AF32" s="3">
        <f t="shared" si="3"/>
        <v>3.9089632107023348E-2</v>
      </c>
      <c r="AG32" s="3">
        <f t="shared" si="3"/>
        <v>-0.11941393092462546</v>
      </c>
      <c r="AH32" s="3">
        <f t="shared" si="3"/>
        <v>-0.12732029575750278</v>
      </c>
      <c r="AI32" s="3">
        <f t="shared" si="3"/>
        <v>-0.12140926585607678</v>
      </c>
    </row>
    <row r="33" spans="1:35" x14ac:dyDescent="0.35">
      <c r="A33" s="5">
        <v>44620</v>
      </c>
      <c r="B33" s="6">
        <v>165.12</v>
      </c>
      <c r="C33" s="6">
        <v>298.79000000000002</v>
      </c>
      <c r="D33" s="6">
        <v>24.385000000000002</v>
      </c>
      <c r="E33" s="6">
        <v>153.56</v>
      </c>
      <c r="F33" s="6">
        <v>211.03</v>
      </c>
      <c r="G33" s="6">
        <v>135.05699999999999</v>
      </c>
      <c r="H33" s="6">
        <v>321.45</v>
      </c>
      <c r="I33" s="6">
        <v>249.95</v>
      </c>
      <c r="J33" s="6">
        <v>58.744</v>
      </c>
      <c r="K33" s="6">
        <v>290.14304299999998</v>
      </c>
      <c r="L33" s="6"/>
      <c r="N33" s="3">
        <f t="shared" si="2"/>
        <v>-5.5269481634054207E-2</v>
      </c>
      <c r="O33" s="3">
        <f t="shared" si="2"/>
        <v>-3.9198662293395081E-2</v>
      </c>
      <c r="P33" s="3">
        <f t="shared" si="2"/>
        <v>-4.1248060115984808E-3</v>
      </c>
      <c r="Q33" s="3">
        <f t="shared" si="2"/>
        <v>2.6676472554656661E-2</v>
      </c>
      <c r="R33" s="3">
        <f t="shared" si="2"/>
        <v>-0.32634233544020941</v>
      </c>
      <c r="S33" s="3">
        <f t="shared" si="2"/>
        <v>-1.8218301817767291E-3</v>
      </c>
      <c r="T33" s="3">
        <f t="shared" si="2"/>
        <v>2.6931186505654514E-2</v>
      </c>
      <c r="U33" s="3">
        <f t="shared" si="2"/>
        <v>1.8582664330249798E-2</v>
      </c>
      <c r="V33" s="3">
        <f t="shared" si="2"/>
        <v>2.6626612958284834E-3</v>
      </c>
      <c r="W33" s="3">
        <f t="shared" si="2"/>
        <v>-7.076821380887377E-2</v>
      </c>
      <c r="X33" s="18">
        <v>1.01E-2</v>
      </c>
      <c r="Z33" s="3">
        <f t="shared" si="4"/>
        <v>-6.5369481634054205E-2</v>
      </c>
      <c r="AA33" s="3">
        <f t="shared" si="4"/>
        <v>-4.9298662293395079E-2</v>
      </c>
      <c r="AB33" s="3">
        <f t="shared" si="4"/>
        <v>-1.422480601159848E-2</v>
      </c>
      <c r="AC33" s="3">
        <f t="shared" si="4"/>
        <v>1.6576472554656663E-2</v>
      </c>
      <c r="AD33" s="3">
        <f t="shared" si="4"/>
        <v>-0.33644233544020941</v>
      </c>
      <c r="AE33" s="3">
        <f t="shared" si="3"/>
        <v>-1.1921830181776729E-2</v>
      </c>
      <c r="AF33" s="3">
        <f t="shared" si="3"/>
        <v>1.6831186505654516E-2</v>
      </c>
      <c r="AG33" s="3">
        <f t="shared" si="3"/>
        <v>8.4826643302497989E-3</v>
      </c>
      <c r="AH33" s="3">
        <f t="shared" si="3"/>
        <v>-7.4373387041715162E-3</v>
      </c>
      <c r="AI33" s="3">
        <f t="shared" si="3"/>
        <v>-8.0868213808873768E-2</v>
      </c>
    </row>
    <row r="34" spans="1:35" x14ac:dyDescent="0.35">
      <c r="A34" s="5">
        <v>44651</v>
      </c>
      <c r="B34" s="6">
        <v>174.61</v>
      </c>
      <c r="C34" s="6">
        <v>308.31</v>
      </c>
      <c r="D34" s="6">
        <v>27.286000000000001</v>
      </c>
      <c r="E34" s="6">
        <v>163</v>
      </c>
      <c r="F34" s="6">
        <v>222.36</v>
      </c>
      <c r="G34" s="6">
        <v>139.0675</v>
      </c>
      <c r="H34" s="6">
        <v>352.91</v>
      </c>
      <c r="I34" s="6">
        <v>286.37</v>
      </c>
      <c r="J34" s="6">
        <v>62.968000000000004</v>
      </c>
      <c r="K34" s="6">
        <v>359.19964099999999</v>
      </c>
      <c r="L34" s="6"/>
      <c r="N34" s="3">
        <f t="shared" si="2"/>
        <v>5.7473352713178327E-2</v>
      </c>
      <c r="O34" s="3">
        <f t="shared" si="2"/>
        <v>3.1861842765822157E-2</v>
      </c>
      <c r="P34" s="3">
        <f t="shared" si="2"/>
        <v>0.11896657781423015</v>
      </c>
      <c r="Q34" s="3">
        <f t="shared" si="2"/>
        <v>6.1474342276634619E-2</v>
      </c>
      <c r="R34" s="3">
        <f t="shared" si="2"/>
        <v>5.3689048950386287E-2</v>
      </c>
      <c r="S34" s="3">
        <f t="shared" si="2"/>
        <v>2.9694869573587468E-2</v>
      </c>
      <c r="T34" s="3">
        <f t="shared" si="2"/>
        <v>9.7869030953492198E-2</v>
      </c>
      <c r="U34" s="3">
        <f t="shared" si="2"/>
        <v>0.14570914182836581</v>
      </c>
      <c r="V34" s="3">
        <f t="shared" si="2"/>
        <v>7.190521585183185E-2</v>
      </c>
      <c r="W34" s="3">
        <f t="shared" si="2"/>
        <v>0.23800880174817785</v>
      </c>
      <c r="X34" s="18">
        <v>1.6299999999999999E-2</v>
      </c>
      <c r="Z34" s="3">
        <f t="shared" si="4"/>
        <v>4.1173352713178332E-2</v>
      </c>
      <c r="AA34" s="3">
        <f t="shared" si="4"/>
        <v>1.5561842765822159E-2</v>
      </c>
      <c r="AB34" s="3">
        <f t="shared" si="4"/>
        <v>0.10266657781423015</v>
      </c>
      <c r="AC34" s="3">
        <f t="shared" si="4"/>
        <v>4.5174342276634624E-2</v>
      </c>
      <c r="AD34" s="3">
        <f t="shared" si="4"/>
        <v>3.7389048950386292E-2</v>
      </c>
      <c r="AE34" s="3">
        <f t="shared" si="3"/>
        <v>1.3394869573587469E-2</v>
      </c>
      <c r="AF34" s="3">
        <f t="shared" si="3"/>
        <v>8.1569030953492203E-2</v>
      </c>
      <c r="AG34" s="3">
        <f t="shared" si="3"/>
        <v>0.1294091418283658</v>
      </c>
      <c r="AH34" s="3">
        <f t="shared" si="3"/>
        <v>5.5605215851831855E-2</v>
      </c>
      <c r="AI34" s="3">
        <f t="shared" si="3"/>
        <v>0.22170880174817784</v>
      </c>
    </row>
    <row r="35" spans="1:35" x14ac:dyDescent="0.35">
      <c r="A35" s="5">
        <v>44681</v>
      </c>
      <c r="B35" s="6">
        <v>157.65</v>
      </c>
      <c r="C35" s="6">
        <v>277.52</v>
      </c>
      <c r="D35" s="6">
        <v>18.547000000000001</v>
      </c>
      <c r="E35" s="6">
        <v>124.28</v>
      </c>
      <c r="F35" s="6">
        <v>200.47</v>
      </c>
      <c r="G35" s="6">
        <v>114.1095</v>
      </c>
      <c r="H35" s="6">
        <v>322.83</v>
      </c>
      <c r="I35" s="6">
        <v>292.13</v>
      </c>
      <c r="J35" s="6">
        <v>55.439</v>
      </c>
      <c r="K35" s="6">
        <v>290.25304299999999</v>
      </c>
      <c r="L35" s="6"/>
      <c r="N35" s="3">
        <f t="shared" si="2"/>
        <v>-9.7130748525284916E-2</v>
      </c>
      <c r="O35" s="3">
        <f t="shared" si="2"/>
        <v>-9.9867016963445909E-2</v>
      </c>
      <c r="P35" s="3">
        <f t="shared" si="2"/>
        <v>-0.3202741332551492</v>
      </c>
      <c r="Q35" s="3">
        <f t="shared" si="2"/>
        <v>-0.23754601226993866</v>
      </c>
      <c r="R35" s="3">
        <f t="shared" si="2"/>
        <v>-9.8443964741860124E-2</v>
      </c>
      <c r="S35" s="3">
        <f t="shared" si="2"/>
        <v>-0.17946680568788542</v>
      </c>
      <c r="T35" s="3">
        <f t="shared" si="2"/>
        <v>-8.5234195687285852E-2</v>
      </c>
      <c r="U35" s="3">
        <f t="shared" si="2"/>
        <v>2.0113838740091428E-2</v>
      </c>
      <c r="V35" s="3">
        <f t="shared" si="2"/>
        <v>-0.1195686698005336</v>
      </c>
      <c r="W35" s="3">
        <f t="shared" si="2"/>
        <v>-0.19194506377582932</v>
      </c>
      <c r="X35" s="18">
        <v>2.1000000000000001E-2</v>
      </c>
      <c r="Z35" s="3">
        <f t="shared" si="4"/>
        <v>-0.11813074852528492</v>
      </c>
      <c r="AA35" s="3">
        <f t="shared" si="4"/>
        <v>-0.12086701696344591</v>
      </c>
      <c r="AB35" s="3">
        <f t="shared" si="4"/>
        <v>-0.34127413325514921</v>
      </c>
      <c r="AC35" s="3">
        <f t="shared" si="4"/>
        <v>-0.25854601226993867</v>
      </c>
      <c r="AD35" s="3">
        <f t="shared" si="4"/>
        <v>-0.11944396474186013</v>
      </c>
      <c r="AE35" s="3">
        <f t="shared" si="3"/>
        <v>-0.20046680568788541</v>
      </c>
      <c r="AF35" s="3">
        <f t="shared" si="3"/>
        <v>-0.10623419568728586</v>
      </c>
      <c r="AG35" s="3">
        <f t="shared" si="3"/>
        <v>-8.8616125990857372E-4</v>
      </c>
      <c r="AH35" s="3">
        <f t="shared" si="3"/>
        <v>-0.14056866980053359</v>
      </c>
      <c r="AI35" s="3">
        <f t="shared" si="3"/>
        <v>-0.21294506377582931</v>
      </c>
    </row>
    <row r="36" spans="1:35" x14ac:dyDescent="0.35">
      <c r="A36" s="5">
        <v>44712</v>
      </c>
      <c r="B36" s="6">
        <v>148.84</v>
      </c>
      <c r="C36" s="6">
        <v>271.87</v>
      </c>
      <c r="D36" s="6">
        <v>18.672000000000001</v>
      </c>
      <c r="E36" s="6">
        <v>120.21</v>
      </c>
      <c r="F36" s="6">
        <v>193.64</v>
      </c>
      <c r="G36" s="6">
        <v>113.762</v>
      </c>
      <c r="H36" s="6">
        <v>315.98</v>
      </c>
      <c r="I36" s="6">
        <v>313.44</v>
      </c>
      <c r="J36" s="6">
        <v>58.012999999999998</v>
      </c>
      <c r="K36" s="6">
        <v>252.75308100000001</v>
      </c>
      <c r="L36" s="6"/>
      <c r="N36" s="3">
        <f t="shared" si="2"/>
        <v>-5.5883285759594004E-2</v>
      </c>
      <c r="O36" s="3">
        <f t="shared" si="2"/>
        <v>-2.0358893052752847E-2</v>
      </c>
      <c r="P36" s="3">
        <f t="shared" si="2"/>
        <v>6.7396344422279153E-3</v>
      </c>
      <c r="Q36" s="3">
        <f t="shared" si="2"/>
        <v>-3.2748632121017085E-2</v>
      </c>
      <c r="R36" s="3">
        <f t="shared" si="2"/>
        <v>-3.406993565121974E-2</v>
      </c>
      <c r="S36" s="3">
        <f t="shared" si="2"/>
        <v>-3.0453205035513298E-3</v>
      </c>
      <c r="T36" s="3">
        <f t="shared" si="2"/>
        <v>-2.1218598023727608E-2</v>
      </c>
      <c r="U36" s="3">
        <f t="shared" si="2"/>
        <v>7.2946975661520641E-2</v>
      </c>
      <c r="V36" s="3">
        <f t="shared" si="2"/>
        <v>4.6429408899871794E-2</v>
      </c>
      <c r="W36" s="3">
        <f t="shared" si="2"/>
        <v>-0.1291974809718015</v>
      </c>
      <c r="X36" s="18">
        <v>2.0799999999999999E-2</v>
      </c>
      <c r="Z36" s="3">
        <f t="shared" si="4"/>
        <v>-7.6683285759594003E-2</v>
      </c>
      <c r="AA36" s="3">
        <f t="shared" si="4"/>
        <v>-4.1158893052752846E-2</v>
      </c>
      <c r="AB36" s="3">
        <f t="shared" si="4"/>
        <v>-1.4060365557772084E-2</v>
      </c>
      <c r="AC36" s="3">
        <f t="shared" si="4"/>
        <v>-5.3548632121017084E-2</v>
      </c>
      <c r="AD36" s="3">
        <f t="shared" si="4"/>
        <v>-5.4869935651219739E-2</v>
      </c>
      <c r="AE36" s="3">
        <f t="shared" si="3"/>
        <v>-2.3845320503551329E-2</v>
      </c>
      <c r="AF36" s="3">
        <f t="shared" si="3"/>
        <v>-4.2018598023727607E-2</v>
      </c>
      <c r="AG36" s="3">
        <f t="shared" si="3"/>
        <v>5.2146975661520642E-2</v>
      </c>
      <c r="AH36" s="3">
        <f t="shared" si="3"/>
        <v>2.5629408899871794E-2</v>
      </c>
      <c r="AI36" s="3">
        <f t="shared" si="3"/>
        <v>-0.14999748097180149</v>
      </c>
    </row>
    <row r="37" spans="1:35" x14ac:dyDescent="0.35">
      <c r="A37" s="5">
        <v>44742</v>
      </c>
      <c r="B37" s="6">
        <v>136.72</v>
      </c>
      <c r="C37" s="6">
        <v>256.83</v>
      </c>
      <c r="D37" s="6">
        <v>15.159000000000001</v>
      </c>
      <c r="E37" s="6">
        <v>106.21</v>
      </c>
      <c r="F37" s="6">
        <v>161.25</v>
      </c>
      <c r="G37" s="6">
        <v>108.96299999999999</v>
      </c>
      <c r="H37" s="6">
        <v>273.02</v>
      </c>
      <c r="I37" s="6">
        <v>324.23</v>
      </c>
      <c r="J37" s="6">
        <v>48.581000000000003</v>
      </c>
      <c r="K37" s="6">
        <v>224.47310899999999</v>
      </c>
      <c r="L37" s="6"/>
      <c r="N37" s="3">
        <f t="shared" si="2"/>
        <v>-8.1429723192690151E-2</v>
      </c>
      <c r="O37" s="3">
        <f t="shared" si="2"/>
        <v>-5.5320557619450539E-2</v>
      </c>
      <c r="P37" s="3">
        <f t="shared" si="2"/>
        <v>-0.18814267352185088</v>
      </c>
      <c r="Q37" s="3">
        <f t="shared" si="2"/>
        <v>-0.11646285666749856</v>
      </c>
      <c r="R37" s="3">
        <f t="shared" si="2"/>
        <v>-0.16726915926461472</v>
      </c>
      <c r="S37" s="3">
        <f t="shared" si="2"/>
        <v>-4.218456074963528E-2</v>
      </c>
      <c r="T37" s="3">
        <f t="shared" si="2"/>
        <v>-0.13595797202354587</v>
      </c>
      <c r="U37" s="3">
        <f t="shared" si="2"/>
        <v>3.4424451250638199E-2</v>
      </c>
      <c r="V37" s="3">
        <f t="shared" si="2"/>
        <v>-0.16258424835812657</v>
      </c>
      <c r="W37" s="3">
        <f t="shared" si="2"/>
        <v>-0.11188774391240763</v>
      </c>
      <c r="X37" s="18">
        <v>2.7999999999999997E-2</v>
      </c>
      <c r="Z37" s="3">
        <f t="shared" si="4"/>
        <v>-0.10942972319269015</v>
      </c>
      <c r="AA37" s="3">
        <f t="shared" si="4"/>
        <v>-8.3320557619450536E-2</v>
      </c>
      <c r="AB37" s="3">
        <f t="shared" si="4"/>
        <v>-0.21614267352185088</v>
      </c>
      <c r="AC37" s="3">
        <f t="shared" si="4"/>
        <v>-0.14446285666749856</v>
      </c>
      <c r="AD37" s="3">
        <f t="shared" si="4"/>
        <v>-0.19526915926461472</v>
      </c>
      <c r="AE37" s="3">
        <f t="shared" si="3"/>
        <v>-7.0184560749635277E-2</v>
      </c>
      <c r="AF37" s="3">
        <f t="shared" si="3"/>
        <v>-0.16395797202354587</v>
      </c>
      <c r="AG37" s="3">
        <f t="shared" si="3"/>
        <v>6.4244512506382023E-3</v>
      </c>
      <c r="AH37" s="3">
        <f t="shared" si="3"/>
        <v>-0.19058424835812657</v>
      </c>
      <c r="AI37" s="3">
        <f t="shared" si="3"/>
        <v>-0.13988774391240763</v>
      </c>
    </row>
    <row r="38" spans="1:35" x14ac:dyDescent="0.35">
      <c r="A38" s="5">
        <v>44773</v>
      </c>
      <c r="B38" s="6">
        <v>162.51</v>
      </c>
      <c r="C38" s="6">
        <v>280.74</v>
      </c>
      <c r="D38" s="6">
        <v>18.163</v>
      </c>
      <c r="E38" s="6">
        <v>134.94999999999999</v>
      </c>
      <c r="F38" s="6">
        <v>159.1</v>
      </c>
      <c r="G38" s="6">
        <v>116.32</v>
      </c>
      <c r="H38" s="6">
        <v>300.60000000000002</v>
      </c>
      <c r="I38" s="6">
        <v>329.69</v>
      </c>
      <c r="J38" s="6">
        <v>53.548000000000002</v>
      </c>
      <c r="K38" s="6">
        <v>297.14970299999999</v>
      </c>
      <c r="L38" s="6"/>
      <c r="N38" s="3">
        <f t="shared" si="2"/>
        <v>0.18863370392042134</v>
      </c>
      <c r="O38" s="3">
        <f t="shared" si="2"/>
        <v>9.3096600864385204E-2</v>
      </c>
      <c r="P38" s="3">
        <f t="shared" si="2"/>
        <v>0.19816610594366368</v>
      </c>
      <c r="Q38" s="3">
        <f t="shared" si="2"/>
        <v>0.27059598907824123</v>
      </c>
      <c r="R38" s="3">
        <f t="shared" si="2"/>
        <v>-1.3333333333333419E-2</v>
      </c>
      <c r="S38" s="3">
        <f t="shared" si="2"/>
        <v>6.7518331910832119E-2</v>
      </c>
      <c r="T38" s="3">
        <f t="shared" si="2"/>
        <v>0.10101824042194729</v>
      </c>
      <c r="U38" s="3">
        <f t="shared" si="2"/>
        <v>1.6839897603552867E-2</v>
      </c>
      <c r="V38" s="3">
        <f t="shared" si="2"/>
        <v>0.1022416170931022</v>
      </c>
      <c r="W38" s="3">
        <f t="shared" si="2"/>
        <v>0.32376525777971921</v>
      </c>
      <c r="X38" s="18">
        <v>2.98E-2</v>
      </c>
      <c r="Z38" s="3">
        <f t="shared" si="4"/>
        <v>0.15883370392042134</v>
      </c>
      <c r="AA38" s="3">
        <f t="shared" si="4"/>
        <v>6.3296600864385211E-2</v>
      </c>
      <c r="AB38" s="3">
        <f t="shared" si="4"/>
        <v>0.16836610594366369</v>
      </c>
      <c r="AC38" s="3">
        <f t="shared" si="4"/>
        <v>0.24079598907824123</v>
      </c>
      <c r="AD38" s="3">
        <f t="shared" si="4"/>
        <v>-4.3133333333333419E-2</v>
      </c>
      <c r="AE38" s="3">
        <f t="shared" si="3"/>
        <v>3.7718331910832119E-2</v>
      </c>
      <c r="AF38" s="3">
        <f t="shared" si="3"/>
        <v>7.1218240421947299E-2</v>
      </c>
      <c r="AG38" s="3">
        <f t="shared" si="3"/>
        <v>-1.2960102396447133E-2</v>
      </c>
      <c r="AH38" s="3">
        <f t="shared" si="3"/>
        <v>7.2441617093102206E-2</v>
      </c>
      <c r="AI38" s="3">
        <f t="shared" si="3"/>
        <v>0.29396525777971921</v>
      </c>
    </row>
    <row r="39" spans="1:35" x14ac:dyDescent="0.35">
      <c r="A39" s="5">
        <v>44804</v>
      </c>
      <c r="B39" s="6">
        <v>157.22</v>
      </c>
      <c r="C39" s="6">
        <v>261.47000000000003</v>
      </c>
      <c r="D39" s="6">
        <v>15.093999999999999</v>
      </c>
      <c r="E39" s="6">
        <v>126.77</v>
      </c>
      <c r="F39" s="6">
        <v>162.93</v>
      </c>
      <c r="G39" s="6">
        <v>108.22</v>
      </c>
      <c r="H39" s="6">
        <v>280.8</v>
      </c>
      <c r="I39" s="6">
        <v>301.23</v>
      </c>
      <c r="J39" s="6">
        <v>49.911000000000001</v>
      </c>
      <c r="K39" s="6">
        <v>275.61</v>
      </c>
      <c r="L39" s="6"/>
      <c r="N39" s="3">
        <f t="shared" si="2"/>
        <v>-3.255184296350988E-2</v>
      </c>
      <c r="O39" s="3">
        <f t="shared" si="2"/>
        <v>-6.8640022796893851E-2</v>
      </c>
      <c r="P39" s="3">
        <f t="shared" si="2"/>
        <v>-0.16896988382976386</v>
      </c>
      <c r="Q39" s="3">
        <f t="shared" si="2"/>
        <v>-6.0615042608373471E-2</v>
      </c>
      <c r="R39" s="3">
        <f t="shared" si="2"/>
        <v>2.407291011942192E-2</v>
      </c>
      <c r="S39" s="3">
        <f t="shared" si="2"/>
        <v>-6.9635488308115501E-2</v>
      </c>
      <c r="T39" s="3">
        <f t="shared" si="2"/>
        <v>-6.5868263473053967E-2</v>
      </c>
      <c r="U39" s="3">
        <f t="shared" si="2"/>
        <v>-8.6323516030210157E-2</v>
      </c>
      <c r="V39" s="3">
        <f t="shared" si="2"/>
        <v>-6.7920370508702477E-2</v>
      </c>
      <c r="W39" s="3">
        <f t="shared" si="2"/>
        <v>-7.2487715055868596E-2</v>
      </c>
      <c r="X39" s="18">
        <v>3.5000000000000003E-2</v>
      </c>
      <c r="Z39" s="3">
        <f t="shared" si="4"/>
        <v>-6.7551842963509884E-2</v>
      </c>
      <c r="AA39" s="3">
        <f t="shared" si="4"/>
        <v>-0.10364002279689385</v>
      </c>
      <c r="AB39" s="3">
        <f t="shared" si="4"/>
        <v>-0.20396988382976386</v>
      </c>
      <c r="AC39" s="3">
        <f t="shared" si="4"/>
        <v>-9.5615042608373474E-2</v>
      </c>
      <c r="AD39" s="3">
        <f t="shared" si="4"/>
        <v>-1.0927089880578084E-2</v>
      </c>
      <c r="AE39" s="3">
        <f t="shared" si="3"/>
        <v>-0.1046354883081155</v>
      </c>
      <c r="AF39" s="3">
        <f t="shared" si="3"/>
        <v>-0.10086826347305397</v>
      </c>
      <c r="AG39" s="3">
        <f t="shared" si="3"/>
        <v>-0.12132351603021016</v>
      </c>
      <c r="AH39" s="3">
        <f t="shared" si="3"/>
        <v>-0.10292037050870248</v>
      </c>
      <c r="AI39" s="3">
        <f t="shared" si="3"/>
        <v>-0.1074877150558686</v>
      </c>
    </row>
    <row r="40" spans="1:35" x14ac:dyDescent="0.35">
      <c r="A40" s="5">
        <v>44834</v>
      </c>
      <c r="B40" s="6">
        <v>138.19999999999999</v>
      </c>
      <c r="C40" s="6">
        <v>232.9</v>
      </c>
      <c r="D40" s="6">
        <v>12.138999999999999</v>
      </c>
      <c r="E40" s="6">
        <v>113</v>
      </c>
      <c r="F40" s="6">
        <v>135.68</v>
      </c>
      <c r="G40" s="6">
        <v>95.65</v>
      </c>
      <c r="H40" s="6">
        <v>267.02</v>
      </c>
      <c r="I40" s="6">
        <v>323.35000000000002</v>
      </c>
      <c r="J40" s="6">
        <v>44.401000000000003</v>
      </c>
      <c r="K40" s="6">
        <v>265.25</v>
      </c>
      <c r="L40" s="6"/>
      <c r="N40" s="3">
        <f t="shared" si="2"/>
        <v>-0.12097697493957515</v>
      </c>
      <c r="O40" s="3">
        <f t="shared" si="2"/>
        <v>-0.10926683749569743</v>
      </c>
      <c r="P40" s="3">
        <f t="shared" si="2"/>
        <v>-0.19577315489598512</v>
      </c>
      <c r="Q40" s="3">
        <f t="shared" si="2"/>
        <v>-0.10862191370197993</v>
      </c>
      <c r="R40" s="3">
        <f t="shared" si="2"/>
        <v>-0.16724973915178298</v>
      </c>
      <c r="S40" s="3">
        <f t="shared" si="2"/>
        <v>-0.11615228238772868</v>
      </c>
      <c r="T40" s="3">
        <f t="shared" si="2"/>
        <v>-4.9074074074074159E-2</v>
      </c>
      <c r="U40" s="3">
        <f t="shared" si="2"/>
        <v>7.3432261062975179E-2</v>
      </c>
      <c r="V40" s="3">
        <f t="shared" si="2"/>
        <v>-0.11039650578028892</v>
      </c>
      <c r="W40" s="3">
        <f t="shared" si="2"/>
        <v>-3.7589347266064443E-2</v>
      </c>
      <c r="X40" s="18">
        <v>4.0500000000000001E-2</v>
      </c>
      <c r="Z40" s="3">
        <f t="shared" si="4"/>
        <v>-0.16147697493957516</v>
      </c>
      <c r="AA40" s="3">
        <f t="shared" si="4"/>
        <v>-0.14976683749569744</v>
      </c>
      <c r="AB40" s="3">
        <f t="shared" si="4"/>
        <v>-0.23627315489598513</v>
      </c>
      <c r="AC40" s="3">
        <f t="shared" si="4"/>
        <v>-0.14912191370197994</v>
      </c>
      <c r="AD40" s="3">
        <f t="shared" si="4"/>
        <v>-0.20774973915178299</v>
      </c>
      <c r="AE40" s="3">
        <f t="shared" si="3"/>
        <v>-0.15665228238772869</v>
      </c>
      <c r="AF40" s="3">
        <f t="shared" si="3"/>
        <v>-8.9574074074074167E-2</v>
      </c>
      <c r="AG40" s="3">
        <f t="shared" si="3"/>
        <v>3.2932261062975178E-2</v>
      </c>
      <c r="AH40" s="3">
        <f t="shared" si="3"/>
        <v>-0.15089650578028893</v>
      </c>
      <c r="AI40" s="3">
        <f t="shared" si="3"/>
        <v>-7.8089347266064452E-2</v>
      </c>
    </row>
    <row r="41" spans="1:35" x14ac:dyDescent="0.35">
      <c r="A41" s="5">
        <v>44865</v>
      </c>
      <c r="B41" s="6">
        <v>153.34</v>
      </c>
      <c r="C41" s="6">
        <v>232.13</v>
      </c>
      <c r="D41" s="6">
        <v>13.497</v>
      </c>
      <c r="E41" s="6">
        <v>102.44</v>
      </c>
      <c r="F41" s="6">
        <v>93.16</v>
      </c>
      <c r="G41" s="6">
        <v>94.51</v>
      </c>
      <c r="H41" s="6">
        <v>295.08999999999997</v>
      </c>
      <c r="I41" s="6">
        <v>362.09</v>
      </c>
      <c r="J41" s="6">
        <v>47.012</v>
      </c>
      <c r="K41" s="6">
        <v>227.54</v>
      </c>
      <c r="L41" s="6"/>
      <c r="N41" s="3">
        <f t="shared" si="2"/>
        <v>0.10955137481910282</v>
      </c>
      <c r="O41" s="3">
        <f t="shared" si="2"/>
        <v>-3.3061399742378983E-3</v>
      </c>
      <c r="P41" s="3">
        <f t="shared" si="2"/>
        <v>0.11187082955762429</v>
      </c>
      <c r="Q41" s="3">
        <f t="shared" si="2"/>
        <v>-9.3451327433628384E-2</v>
      </c>
      <c r="R41" s="3">
        <f t="shared" si="2"/>
        <v>-0.31338443396226423</v>
      </c>
      <c r="S41" s="3">
        <f t="shared" si="2"/>
        <v>-1.1918452692106674E-2</v>
      </c>
      <c r="T41" s="3">
        <f t="shared" si="2"/>
        <v>0.10512321174443851</v>
      </c>
      <c r="U41" s="3">
        <f t="shared" si="2"/>
        <v>0.11980825730632416</v>
      </c>
      <c r="V41" s="3">
        <f t="shared" si="2"/>
        <v>5.8804981869777562E-2</v>
      </c>
      <c r="W41" s="3">
        <f t="shared" si="2"/>
        <v>-0.14216776625824701</v>
      </c>
      <c r="X41" s="18">
        <v>4.6600000000000003E-2</v>
      </c>
      <c r="Z41" s="3">
        <f t="shared" si="4"/>
        <v>6.2951374819102818E-2</v>
      </c>
      <c r="AA41" s="3">
        <f t="shared" si="4"/>
        <v>-4.9906139974237901E-2</v>
      </c>
      <c r="AB41" s="3">
        <f t="shared" si="4"/>
        <v>6.5270829557624283E-2</v>
      </c>
      <c r="AC41" s="3">
        <f t="shared" si="4"/>
        <v>-0.14005132743362839</v>
      </c>
      <c r="AD41" s="3">
        <f t="shared" si="4"/>
        <v>-0.35998443396226421</v>
      </c>
      <c r="AE41" s="3">
        <f t="shared" si="3"/>
        <v>-5.8518452692106676E-2</v>
      </c>
      <c r="AF41" s="3">
        <f t="shared" si="3"/>
        <v>5.8523211744438502E-2</v>
      </c>
      <c r="AG41" s="3">
        <f t="shared" si="3"/>
        <v>7.3208257306324159E-2</v>
      </c>
      <c r="AH41" s="3">
        <f t="shared" si="3"/>
        <v>1.2204981869777559E-2</v>
      </c>
      <c r="AI41" s="3">
        <f t="shared" si="3"/>
        <v>-0.18876776625824701</v>
      </c>
    </row>
    <row r="42" spans="1:35" x14ac:dyDescent="0.35">
      <c r="A42" s="5">
        <v>44895</v>
      </c>
      <c r="B42" s="6">
        <v>148.03</v>
      </c>
      <c r="C42" s="6">
        <v>255.14</v>
      </c>
      <c r="D42" s="6">
        <v>16.922999999999998</v>
      </c>
      <c r="E42" s="6">
        <v>96.54</v>
      </c>
      <c r="F42" s="6">
        <v>118.1</v>
      </c>
      <c r="G42" s="6">
        <v>100.99</v>
      </c>
      <c r="H42" s="6">
        <v>318.60000000000002</v>
      </c>
      <c r="I42" s="6">
        <v>371.08</v>
      </c>
      <c r="J42" s="6">
        <v>55.103000000000002</v>
      </c>
      <c r="K42" s="6">
        <v>194.7</v>
      </c>
      <c r="L42" s="6"/>
      <c r="N42" s="3">
        <f t="shared" si="2"/>
        <v>-3.462892917699234E-2</v>
      </c>
      <c r="O42" s="3">
        <f t="shared" si="2"/>
        <v>9.9125490027139884E-2</v>
      </c>
      <c r="P42" s="3">
        <f t="shared" si="2"/>
        <v>0.25383418537452762</v>
      </c>
      <c r="Q42" s="3">
        <f t="shared" si="2"/>
        <v>-5.7594689574384961E-2</v>
      </c>
      <c r="R42" s="3">
        <f t="shared" si="2"/>
        <v>0.26771146414770297</v>
      </c>
      <c r="S42" s="3">
        <f t="shared" si="2"/>
        <v>6.8564173103375259E-2</v>
      </c>
      <c r="T42" s="3">
        <f t="shared" si="2"/>
        <v>7.967060896675604E-2</v>
      </c>
      <c r="U42" s="3">
        <f t="shared" si="2"/>
        <v>2.4828081416222503E-2</v>
      </c>
      <c r="V42" s="3">
        <f t="shared" si="2"/>
        <v>0.17210499446949723</v>
      </c>
      <c r="W42" s="3">
        <f t="shared" si="2"/>
        <v>-0.14432627230377082</v>
      </c>
      <c r="X42" s="18">
        <v>4.7400000000000005E-2</v>
      </c>
      <c r="Z42" s="3">
        <f t="shared" si="4"/>
        <v>-8.2028929176992338E-2</v>
      </c>
      <c r="AA42" s="3">
        <f t="shared" si="4"/>
        <v>5.172549002713988E-2</v>
      </c>
      <c r="AB42" s="3">
        <f t="shared" si="4"/>
        <v>0.20643418537452762</v>
      </c>
      <c r="AC42" s="3">
        <f t="shared" si="4"/>
        <v>-0.10499468957438496</v>
      </c>
      <c r="AD42" s="3">
        <f t="shared" si="4"/>
        <v>0.22031146414770297</v>
      </c>
      <c r="AE42" s="3">
        <f t="shared" si="3"/>
        <v>2.1164173103375254E-2</v>
      </c>
      <c r="AF42" s="3">
        <f t="shared" si="3"/>
        <v>3.2270608966756036E-2</v>
      </c>
      <c r="AG42" s="3">
        <f t="shared" si="3"/>
        <v>-2.2571918583777502E-2</v>
      </c>
      <c r="AH42" s="3">
        <f t="shared" si="3"/>
        <v>0.12470499446949723</v>
      </c>
      <c r="AI42" s="3">
        <f t="shared" si="3"/>
        <v>-0.19172627230377082</v>
      </c>
    </row>
    <row r="43" spans="1:35" x14ac:dyDescent="0.35">
      <c r="A43" s="5">
        <v>44926</v>
      </c>
      <c r="B43" s="6">
        <v>129.93</v>
      </c>
      <c r="C43" s="6">
        <v>239.82</v>
      </c>
      <c r="D43" s="6">
        <v>14.614000000000001</v>
      </c>
      <c r="E43" s="6">
        <v>84</v>
      </c>
      <c r="F43" s="6">
        <v>120.34</v>
      </c>
      <c r="G43" s="6">
        <v>88.23</v>
      </c>
      <c r="H43" s="6">
        <v>308.89999999999998</v>
      </c>
      <c r="I43" s="6">
        <v>365.84</v>
      </c>
      <c r="J43" s="6">
        <v>55.912999999999997</v>
      </c>
      <c r="K43" s="6">
        <v>123.18</v>
      </c>
      <c r="L43" s="6"/>
      <c r="N43" s="3">
        <f t="shared" si="2"/>
        <v>-0.12227251232858205</v>
      </c>
      <c r="O43" s="3">
        <f t="shared" si="2"/>
        <v>-6.0045465234773054E-2</v>
      </c>
      <c r="P43" s="3">
        <f t="shared" si="2"/>
        <v>-0.13644152927967845</v>
      </c>
      <c r="Q43" s="3">
        <f t="shared" si="2"/>
        <v>-0.1298943443132381</v>
      </c>
      <c r="R43" s="3">
        <f t="shared" si="2"/>
        <v>1.8966977138018759E-2</v>
      </c>
      <c r="S43" s="3">
        <f t="shared" si="2"/>
        <v>-0.12634914347955239</v>
      </c>
      <c r="T43" s="3">
        <f t="shared" si="2"/>
        <v>-3.0445699937225457E-2</v>
      </c>
      <c r="U43" s="3">
        <f t="shared" si="2"/>
        <v>-1.4120944270777258E-2</v>
      </c>
      <c r="V43" s="3">
        <f t="shared" si="2"/>
        <v>1.4699744115565405E-2</v>
      </c>
      <c r="W43" s="3">
        <f t="shared" si="2"/>
        <v>-0.36733436055469948</v>
      </c>
      <c r="X43" s="18">
        <v>4.7300000000000002E-2</v>
      </c>
      <c r="Z43" s="3">
        <f t="shared" si="4"/>
        <v>-0.16957251232858206</v>
      </c>
      <c r="AA43" s="3">
        <f t="shared" si="4"/>
        <v>-0.10734546523477306</v>
      </c>
      <c r="AB43" s="3">
        <f t="shared" si="4"/>
        <v>-0.18374152927967846</v>
      </c>
      <c r="AC43" s="3">
        <f t="shared" si="4"/>
        <v>-0.17719434431323811</v>
      </c>
      <c r="AD43" s="3">
        <f t="shared" si="4"/>
        <v>-2.8333022861981243E-2</v>
      </c>
      <c r="AE43" s="3">
        <f t="shared" si="3"/>
        <v>-0.1736491434795524</v>
      </c>
      <c r="AF43" s="3">
        <f t="shared" si="3"/>
        <v>-7.7745699937225465E-2</v>
      </c>
      <c r="AG43" s="3">
        <f t="shared" si="3"/>
        <v>-6.142094427077726E-2</v>
      </c>
      <c r="AH43" s="3">
        <f t="shared" si="3"/>
        <v>-3.2600255884434597E-2</v>
      </c>
      <c r="AI43" s="3">
        <f t="shared" si="3"/>
        <v>-0.41463436055469949</v>
      </c>
    </row>
    <row r="44" spans="1:35" x14ac:dyDescent="0.35">
      <c r="A44" s="5">
        <v>44957</v>
      </c>
      <c r="B44" s="6">
        <v>144.29</v>
      </c>
      <c r="C44" s="6">
        <v>247.81</v>
      </c>
      <c r="D44" s="6">
        <v>19.536999999999999</v>
      </c>
      <c r="E44" s="6">
        <v>103.13</v>
      </c>
      <c r="F44" s="6">
        <v>148.97</v>
      </c>
      <c r="G44" s="6">
        <v>98.84</v>
      </c>
      <c r="H44" s="6">
        <v>311.52</v>
      </c>
      <c r="I44" s="6">
        <v>344.15</v>
      </c>
      <c r="J44" s="6">
        <v>58.500999999999998</v>
      </c>
      <c r="K44" s="6">
        <v>173.22</v>
      </c>
      <c r="L44" s="6"/>
      <c r="N44" s="3">
        <f t="shared" si="2"/>
        <v>0.11052104979604382</v>
      </c>
      <c r="O44" s="3">
        <f t="shared" si="2"/>
        <v>3.3316654157284686E-2</v>
      </c>
      <c r="P44" s="3">
        <f t="shared" si="2"/>
        <v>0.33686875598740929</v>
      </c>
      <c r="Q44" s="3">
        <f t="shared" si="2"/>
        <v>0.22773809523809518</v>
      </c>
      <c r="R44" s="3">
        <f t="shared" si="2"/>
        <v>0.23790925710486954</v>
      </c>
      <c r="S44" s="3">
        <f t="shared" si="2"/>
        <v>0.12025388189958064</v>
      </c>
      <c r="T44" s="3">
        <f t="shared" si="2"/>
        <v>8.4817092910327574E-3</v>
      </c>
      <c r="U44" s="3">
        <f t="shared" si="2"/>
        <v>-5.9288213426634595E-2</v>
      </c>
      <c r="V44" s="3">
        <f t="shared" si="2"/>
        <v>4.6286194623790466E-2</v>
      </c>
      <c r="W44" s="3">
        <f t="shared" si="2"/>
        <v>0.40623477837311239</v>
      </c>
      <c r="X44" s="18">
        <v>4.6799999999999994E-2</v>
      </c>
      <c r="Z44" s="3">
        <f t="shared" si="4"/>
        <v>6.372104979604383E-2</v>
      </c>
      <c r="AA44" s="3">
        <f t="shared" si="4"/>
        <v>-1.3483345842715308E-2</v>
      </c>
      <c r="AB44" s="3">
        <f t="shared" si="4"/>
        <v>0.29006875598740928</v>
      </c>
      <c r="AC44" s="3">
        <f t="shared" si="4"/>
        <v>0.18093809523809518</v>
      </c>
      <c r="AD44" s="3">
        <f t="shared" si="4"/>
        <v>0.19110925710486953</v>
      </c>
      <c r="AE44" s="3">
        <f t="shared" si="3"/>
        <v>7.3453881899580645E-2</v>
      </c>
      <c r="AF44" s="3">
        <f t="shared" si="3"/>
        <v>-3.8318290708967237E-2</v>
      </c>
      <c r="AG44" s="3">
        <f t="shared" si="3"/>
        <v>-0.10608821342663459</v>
      </c>
      <c r="AH44" s="3">
        <f t="shared" si="3"/>
        <v>-5.1380537620952793E-4</v>
      </c>
      <c r="AI44" s="3">
        <f t="shared" si="3"/>
        <v>0.35943477837311238</v>
      </c>
    </row>
    <row r="45" spans="1:35" x14ac:dyDescent="0.35">
      <c r="A45" s="5">
        <v>44985</v>
      </c>
      <c r="B45" s="6">
        <v>147.41</v>
      </c>
      <c r="C45" s="6">
        <v>249.42</v>
      </c>
      <c r="D45" s="6">
        <v>23.216000000000001</v>
      </c>
      <c r="E45" s="6">
        <v>94.23</v>
      </c>
      <c r="F45" s="6">
        <v>174.94</v>
      </c>
      <c r="G45" s="6">
        <v>90.06</v>
      </c>
      <c r="H45" s="6">
        <v>305.18</v>
      </c>
      <c r="I45" s="6">
        <v>311.22000000000003</v>
      </c>
      <c r="J45" s="6">
        <v>59.429000000000002</v>
      </c>
      <c r="K45" s="6">
        <v>205.71</v>
      </c>
      <c r="L45" s="6"/>
      <c r="N45" s="3">
        <f t="shared" ref="N45:W63" si="5">B45/B44-1</f>
        <v>2.1623120105343396E-2</v>
      </c>
      <c r="O45" s="3">
        <f t="shared" si="5"/>
        <v>6.4969129575076501E-3</v>
      </c>
      <c r="P45" s="3">
        <f t="shared" si="5"/>
        <v>0.18830936172390866</v>
      </c>
      <c r="Q45" s="3">
        <f t="shared" si="5"/>
        <v>-8.6298846116551808E-2</v>
      </c>
      <c r="R45" s="3">
        <f t="shared" si="5"/>
        <v>0.17433040209438144</v>
      </c>
      <c r="S45" s="3">
        <f t="shared" si="5"/>
        <v>-8.883043302306759E-2</v>
      </c>
      <c r="T45" s="3">
        <f t="shared" si="5"/>
        <v>-2.0351823317924955E-2</v>
      </c>
      <c r="U45" s="3">
        <f t="shared" si="5"/>
        <v>-9.5685021066395315E-2</v>
      </c>
      <c r="V45" s="3">
        <f t="shared" si="5"/>
        <v>1.5862976701253029E-2</v>
      </c>
      <c r="W45" s="3">
        <f t="shared" si="5"/>
        <v>0.18756494631104959</v>
      </c>
      <c r="X45" s="18">
        <v>5.0199999999999995E-2</v>
      </c>
      <c r="Z45" s="3">
        <f t="shared" si="4"/>
        <v>-2.8576879894656598E-2</v>
      </c>
      <c r="AA45" s="3">
        <f t="shared" si="4"/>
        <v>-4.3703087042492345E-2</v>
      </c>
      <c r="AB45" s="3">
        <f t="shared" si="4"/>
        <v>0.13810936172390867</v>
      </c>
      <c r="AC45" s="3">
        <f t="shared" si="4"/>
        <v>-0.1364988461165518</v>
      </c>
      <c r="AD45" s="3">
        <f t="shared" si="4"/>
        <v>0.12413040209438145</v>
      </c>
      <c r="AE45" s="3">
        <f t="shared" si="3"/>
        <v>-0.13903043302306758</v>
      </c>
      <c r="AF45" s="3">
        <f t="shared" si="3"/>
        <v>-7.055182331792495E-2</v>
      </c>
      <c r="AG45" s="3">
        <f t="shared" si="3"/>
        <v>-0.14588502106639531</v>
      </c>
      <c r="AH45" s="3">
        <f t="shared" si="3"/>
        <v>-3.4337023298746966E-2</v>
      </c>
      <c r="AI45" s="3">
        <f t="shared" si="3"/>
        <v>0.13736494631104959</v>
      </c>
    </row>
    <row r="46" spans="1:35" x14ac:dyDescent="0.35">
      <c r="A46" s="5">
        <v>45016</v>
      </c>
      <c r="B46" s="6">
        <v>164.9</v>
      </c>
      <c r="C46" s="6">
        <v>288.3</v>
      </c>
      <c r="D46" s="6">
        <v>27.777000000000001</v>
      </c>
      <c r="E46" s="6">
        <v>103.29</v>
      </c>
      <c r="F46" s="6">
        <v>211.94</v>
      </c>
      <c r="G46" s="6">
        <v>103.73</v>
      </c>
      <c r="H46" s="6">
        <v>308.77</v>
      </c>
      <c r="I46" s="6">
        <v>343.42</v>
      </c>
      <c r="J46" s="6">
        <v>64.153999999999996</v>
      </c>
      <c r="K46" s="6">
        <v>207.46</v>
      </c>
      <c r="L46" s="6"/>
      <c r="N46" s="3">
        <f t="shared" si="5"/>
        <v>0.11864866698324406</v>
      </c>
      <c r="O46" s="3">
        <f t="shared" si="5"/>
        <v>0.15588164541736838</v>
      </c>
      <c r="P46" s="3">
        <f t="shared" si="5"/>
        <v>0.19645933838731899</v>
      </c>
      <c r="Q46" s="3">
        <f t="shared" si="5"/>
        <v>9.6147723654887107E-2</v>
      </c>
      <c r="R46" s="3">
        <f t="shared" si="5"/>
        <v>0.21150108608665819</v>
      </c>
      <c r="S46" s="3">
        <f t="shared" si="5"/>
        <v>0.15178769709082829</v>
      </c>
      <c r="T46" s="3">
        <f t="shared" si="5"/>
        <v>1.176354938069335E-2</v>
      </c>
      <c r="U46" s="3">
        <f t="shared" si="5"/>
        <v>0.10346378767431386</v>
      </c>
      <c r="V46" s="3">
        <f t="shared" si="5"/>
        <v>7.9506638173282296E-2</v>
      </c>
      <c r="W46" s="3">
        <f t="shared" si="5"/>
        <v>8.5071216761460899E-3</v>
      </c>
      <c r="X46" s="18">
        <v>4.6399999999999997E-2</v>
      </c>
      <c r="Z46" s="3">
        <f t="shared" si="4"/>
        <v>7.2248666983244059E-2</v>
      </c>
      <c r="AA46" s="3">
        <f t="shared" si="4"/>
        <v>0.10948164541736838</v>
      </c>
      <c r="AB46" s="3">
        <f t="shared" si="4"/>
        <v>0.150059338387319</v>
      </c>
      <c r="AC46" s="3">
        <f t="shared" si="4"/>
        <v>4.974772365488711E-2</v>
      </c>
      <c r="AD46" s="3">
        <f t="shared" si="4"/>
        <v>0.16510108608665819</v>
      </c>
      <c r="AE46" s="3">
        <f t="shared" si="3"/>
        <v>0.10538769709082829</v>
      </c>
      <c r="AF46" s="3">
        <f t="shared" si="3"/>
        <v>-3.4636450619306647E-2</v>
      </c>
      <c r="AG46" s="3">
        <f t="shared" si="3"/>
        <v>5.7063787674313859E-2</v>
      </c>
      <c r="AH46" s="3">
        <f t="shared" si="3"/>
        <v>3.3106638173282299E-2</v>
      </c>
      <c r="AI46" s="3">
        <f t="shared" si="3"/>
        <v>-3.7892878323853907E-2</v>
      </c>
    </row>
    <row r="47" spans="1:35" x14ac:dyDescent="0.35">
      <c r="A47" s="5">
        <v>45046</v>
      </c>
      <c r="B47" s="6">
        <v>169.68</v>
      </c>
      <c r="C47" s="6">
        <v>307.26</v>
      </c>
      <c r="D47" s="6">
        <v>27.748999999999999</v>
      </c>
      <c r="E47" s="6">
        <v>105.45</v>
      </c>
      <c r="F47" s="6">
        <v>240.32</v>
      </c>
      <c r="G47" s="6">
        <v>107.34</v>
      </c>
      <c r="H47" s="6">
        <v>328.55</v>
      </c>
      <c r="I47" s="6">
        <v>395.86</v>
      </c>
      <c r="J47" s="6">
        <v>62.65</v>
      </c>
      <c r="K47" s="6">
        <v>164.31</v>
      </c>
      <c r="L47" s="6"/>
      <c r="N47" s="3">
        <f t="shared" si="5"/>
        <v>2.8987265009096319E-2</v>
      </c>
      <c r="O47" s="3">
        <f t="shared" si="5"/>
        <v>6.5764828303850109E-2</v>
      </c>
      <c r="P47" s="3">
        <f t="shared" si="5"/>
        <v>-1.0080282247904027E-3</v>
      </c>
      <c r="Q47" s="3">
        <f t="shared" si="5"/>
        <v>2.091199535288979E-2</v>
      </c>
      <c r="R47" s="3">
        <f t="shared" si="5"/>
        <v>0.13390582240256665</v>
      </c>
      <c r="S47" s="3">
        <f t="shared" si="5"/>
        <v>3.4801889520871487E-2</v>
      </c>
      <c r="T47" s="3">
        <f t="shared" si="5"/>
        <v>6.4060627651650215E-2</v>
      </c>
      <c r="U47" s="3">
        <f t="shared" si="5"/>
        <v>0.1526993186186012</v>
      </c>
      <c r="V47" s="3">
        <f t="shared" si="5"/>
        <v>-2.3443588864295206E-2</v>
      </c>
      <c r="W47" s="3">
        <f t="shared" si="5"/>
        <v>-0.2079919020534079</v>
      </c>
      <c r="X47" s="18">
        <v>4.8000000000000001E-2</v>
      </c>
      <c r="Z47" s="3">
        <f t="shared" si="4"/>
        <v>-1.9012734990903682E-2</v>
      </c>
      <c r="AA47" s="3">
        <f t="shared" si="4"/>
        <v>1.7764828303850108E-2</v>
      </c>
      <c r="AB47" s="3">
        <f t="shared" si="4"/>
        <v>-4.9008028224790404E-2</v>
      </c>
      <c r="AC47" s="3">
        <f t="shared" si="4"/>
        <v>-2.7088004647110211E-2</v>
      </c>
      <c r="AD47" s="3">
        <f t="shared" si="4"/>
        <v>8.5905822402566653E-2</v>
      </c>
      <c r="AE47" s="3">
        <f t="shared" si="3"/>
        <v>-1.3198110479128514E-2</v>
      </c>
      <c r="AF47" s="3">
        <f t="shared" si="3"/>
        <v>1.6060627651650214E-2</v>
      </c>
      <c r="AG47" s="3">
        <f t="shared" si="3"/>
        <v>0.1046993186186012</v>
      </c>
      <c r="AH47" s="3">
        <f t="shared" si="3"/>
        <v>-7.1443588864295207E-2</v>
      </c>
      <c r="AI47" s="3">
        <f t="shared" si="3"/>
        <v>-0.25599190205340788</v>
      </c>
    </row>
    <row r="48" spans="1:35" x14ac:dyDescent="0.35">
      <c r="A48" s="5">
        <v>45077</v>
      </c>
      <c r="B48" s="6">
        <v>177.25</v>
      </c>
      <c r="C48" s="6">
        <v>328.39</v>
      </c>
      <c r="D48" s="6">
        <v>37.834000000000003</v>
      </c>
      <c r="E48" s="6">
        <v>120.58</v>
      </c>
      <c r="F48" s="6">
        <v>264.72000000000003</v>
      </c>
      <c r="G48" s="6">
        <v>122.87</v>
      </c>
      <c r="H48" s="6">
        <v>321.08</v>
      </c>
      <c r="I48" s="6">
        <v>429.46</v>
      </c>
      <c r="J48" s="6">
        <v>80.796000000000006</v>
      </c>
      <c r="K48" s="6">
        <v>203.93</v>
      </c>
      <c r="L48" s="6"/>
      <c r="N48" s="3">
        <f t="shared" si="5"/>
        <v>4.4613389910419521E-2</v>
      </c>
      <c r="O48" s="3">
        <f t="shared" si="5"/>
        <v>6.8769120614463386E-2</v>
      </c>
      <c r="P48" s="3">
        <f t="shared" si="5"/>
        <v>0.36343652023496364</v>
      </c>
      <c r="Q48" s="3">
        <f t="shared" si="5"/>
        <v>0.14348032242769082</v>
      </c>
      <c r="R48" s="3">
        <f t="shared" si="5"/>
        <v>0.10153129161118524</v>
      </c>
      <c r="S48" s="3">
        <f t="shared" si="5"/>
        <v>0.14468045463014723</v>
      </c>
      <c r="T48" s="3">
        <f t="shared" si="5"/>
        <v>-2.2736265408613732E-2</v>
      </c>
      <c r="U48" s="3">
        <f t="shared" si="5"/>
        <v>8.4878492396301741E-2</v>
      </c>
      <c r="V48" s="3">
        <f t="shared" si="5"/>
        <v>0.28964086193136485</v>
      </c>
      <c r="W48" s="3">
        <f t="shared" si="5"/>
        <v>0.24112957215020381</v>
      </c>
      <c r="X48" s="18">
        <v>5.1799999999999999E-2</v>
      </c>
      <c r="Z48" s="3">
        <f t="shared" si="4"/>
        <v>-7.186610089580478E-3</v>
      </c>
      <c r="AA48" s="3">
        <f t="shared" si="4"/>
        <v>1.6969120614463387E-2</v>
      </c>
      <c r="AB48" s="3">
        <f t="shared" si="4"/>
        <v>0.31163652023496363</v>
      </c>
      <c r="AC48" s="3">
        <f t="shared" si="4"/>
        <v>9.1680322427690822E-2</v>
      </c>
      <c r="AD48" s="3">
        <f t="shared" si="4"/>
        <v>4.9731291611185238E-2</v>
      </c>
      <c r="AE48" s="3">
        <f t="shared" si="3"/>
        <v>9.2880454630147227E-2</v>
      </c>
      <c r="AF48" s="3">
        <f t="shared" si="3"/>
        <v>-7.4536265408613731E-2</v>
      </c>
      <c r="AG48" s="3">
        <f t="shared" si="3"/>
        <v>3.3078492396301742E-2</v>
      </c>
      <c r="AH48" s="3">
        <f t="shared" si="3"/>
        <v>0.23784086193136483</v>
      </c>
      <c r="AI48" s="3">
        <f t="shared" si="3"/>
        <v>0.1893295721502038</v>
      </c>
    </row>
    <row r="49" spans="1:35" x14ac:dyDescent="0.35">
      <c r="A49" s="5">
        <v>45107</v>
      </c>
      <c r="B49" s="6">
        <v>193.97</v>
      </c>
      <c r="C49" s="6">
        <v>340.54</v>
      </c>
      <c r="D49" s="6">
        <v>42.302</v>
      </c>
      <c r="E49" s="6">
        <v>130.36000000000001</v>
      </c>
      <c r="F49" s="6">
        <v>286.98</v>
      </c>
      <c r="G49" s="6">
        <v>119.7</v>
      </c>
      <c r="H49" s="6">
        <v>341</v>
      </c>
      <c r="I49" s="6">
        <v>468.98</v>
      </c>
      <c r="J49" s="6">
        <v>86.742999999999995</v>
      </c>
      <c r="K49" s="6">
        <v>261.77</v>
      </c>
      <c r="L49" s="6"/>
      <c r="N49" s="3">
        <f t="shared" si="5"/>
        <v>9.4330042313117035E-2</v>
      </c>
      <c r="O49" s="3">
        <f t="shared" si="5"/>
        <v>3.6998690581321103E-2</v>
      </c>
      <c r="P49" s="3">
        <f t="shared" si="5"/>
        <v>0.11809483533329801</v>
      </c>
      <c r="Q49" s="3">
        <f t="shared" si="5"/>
        <v>8.1107978105821932E-2</v>
      </c>
      <c r="R49" s="3">
        <f t="shared" si="5"/>
        <v>8.4088848594741528E-2</v>
      </c>
      <c r="S49" s="3">
        <f t="shared" si="5"/>
        <v>-2.5799625620574584E-2</v>
      </c>
      <c r="T49" s="3">
        <f t="shared" si="5"/>
        <v>6.2040612931356653E-2</v>
      </c>
      <c r="U49" s="3">
        <f t="shared" si="5"/>
        <v>9.2022539933870551E-2</v>
      </c>
      <c r="V49" s="3">
        <f t="shared" si="5"/>
        <v>7.3605128966780287E-2</v>
      </c>
      <c r="W49" s="3">
        <f t="shared" si="5"/>
        <v>0.28362673466385502</v>
      </c>
      <c r="X49" s="18">
        <v>5.4000000000000006E-2</v>
      </c>
      <c r="Z49" s="3">
        <f t="shared" si="4"/>
        <v>4.0330042313117029E-2</v>
      </c>
      <c r="AA49" s="3">
        <f t="shared" si="4"/>
        <v>-1.7001309418678903E-2</v>
      </c>
      <c r="AB49" s="3">
        <f t="shared" si="4"/>
        <v>6.4094835333298003E-2</v>
      </c>
      <c r="AC49" s="3">
        <f t="shared" si="4"/>
        <v>2.7107978105821925E-2</v>
      </c>
      <c r="AD49" s="3">
        <f t="shared" si="4"/>
        <v>3.0088848594741521E-2</v>
      </c>
      <c r="AE49" s="3">
        <f t="shared" si="3"/>
        <v>-7.9799625620574591E-2</v>
      </c>
      <c r="AF49" s="3">
        <f t="shared" si="3"/>
        <v>8.0406129313566471E-3</v>
      </c>
      <c r="AG49" s="3">
        <f t="shared" si="3"/>
        <v>3.8022539933870544E-2</v>
      </c>
      <c r="AH49" s="3">
        <f t="shared" si="3"/>
        <v>1.960512896678028E-2</v>
      </c>
      <c r="AI49" s="3">
        <f t="shared" si="3"/>
        <v>0.22962673466385503</v>
      </c>
    </row>
    <row r="50" spans="1:35" x14ac:dyDescent="0.35">
      <c r="A50" s="5">
        <v>45138</v>
      </c>
      <c r="B50" s="6">
        <v>196.45</v>
      </c>
      <c r="C50" s="6">
        <v>335.92</v>
      </c>
      <c r="D50" s="6">
        <v>46.728999999999999</v>
      </c>
      <c r="E50" s="6">
        <v>133.68</v>
      </c>
      <c r="F50" s="6">
        <v>318.60000000000002</v>
      </c>
      <c r="G50" s="6">
        <v>132.72</v>
      </c>
      <c r="H50" s="6">
        <v>351.96</v>
      </c>
      <c r="I50" s="6">
        <v>454.55</v>
      </c>
      <c r="J50" s="6">
        <v>89.864999999999995</v>
      </c>
      <c r="K50" s="6">
        <v>267.43</v>
      </c>
      <c r="L50" s="6"/>
      <c r="N50" s="3">
        <f t="shared" si="5"/>
        <v>1.2785482291075789E-2</v>
      </c>
      <c r="O50" s="3">
        <f t="shared" si="5"/>
        <v>-1.3566688201092414E-2</v>
      </c>
      <c r="P50" s="3">
        <f t="shared" si="5"/>
        <v>0.10465226230438285</v>
      </c>
      <c r="Q50" s="3">
        <f t="shared" si="5"/>
        <v>2.5467934949370941E-2</v>
      </c>
      <c r="R50" s="3">
        <f t="shared" si="5"/>
        <v>0.11018189420865565</v>
      </c>
      <c r="S50" s="3">
        <f t="shared" si="5"/>
        <v>0.1087719298245613</v>
      </c>
      <c r="T50" s="3">
        <f t="shared" si="5"/>
        <v>3.2140762463342964E-2</v>
      </c>
      <c r="U50" s="3">
        <f t="shared" si="5"/>
        <v>-3.0768902725062941E-2</v>
      </c>
      <c r="V50" s="3">
        <f t="shared" si="5"/>
        <v>3.5991376825795784E-2</v>
      </c>
      <c r="W50" s="3">
        <f t="shared" si="5"/>
        <v>2.1622034610536023E-2</v>
      </c>
      <c r="X50" s="18">
        <v>5.3699999999999998E-2</v>
      </c>
      <c r="Z50" s="3">
        <f t="shared" si="4"/>
        <v>-4.0914517708924208E-2</v>
      </c>
      <c r="AA50" s="3">
        <f t="shared" si="4"/>
        <v>-6.7266688201092412E-2</v>
      </c>
      <c r="AB50" s="3">
        <f t="shared" si="4"/>
        <v>5.095226230438285E-2</v>
      </c>
      <c r="AC50" s="3">
        <f t="shared" si="4"/>
        <v>-2.8232065050629057E-2</v>
      </c>
      <c r="AD50" s="3">
        <f t="shared" si="4"/>
        <v>5.6481894208655653E-2</v>
      </c>
      <c r="AE50" s="3">
        <f t="shared" si="3"/>
        <v>5.50719298245613E-2</v>
      </c>
      <c r="AF50" s="3">
        <f t="shared" si="3"/>
        <v>-2.1559237536657033E-2</v>
      </c>
      <c r="AG50" s="3">
        <f t="shared" si="3"/>
        <v>-8.4468902725062939E-2</v>
      </c>
      <c r="AH50" s="3">
        <f t="shared" si="3"/>
        <v>-1.7708623174204213E-2</v>
      </c>
      <c r="AI50" s="3">
        <f t="shared" si="3"/>
        <v>-3.2077965389463975E-2</v>
      </c>
    </row>
    <row r="51" spans="1:35" x14ac:dyDescent="0.35">
      <c r="A51" s="5">
        <v>45169</v>
      </c>
      <c r="B51" s="6">
        <v>187.87</v>
      </c>
      <c r="C51" s="6">
        <v>327.76</v>
      </c>
      <c r="D51" s="6">
        <v>49.354999999999997</v>
      </c>
      <c r="E51" s="6">
        <v>138.01</v>
      </c>
      <c r="F51" s="6">
        <v>295.89</v>
      </c>
      <c r="G51" s="6">
        <v>136.16999999999999</v>
      </c>
      <c r="H51" s="6">
        <v>360.2</v>
      </c>
      <c r="I51" s="6">
        <v>554.20000000000005</v>
      </c>
      <c r="J51" s="6">
        <v>92.289000000000001</v>
      </c>
      <c r="K51" s="6">
        <v>258.08</v>
      </c>
      <c r="L51" s="6"/>
      <c r="N51" s="3">
        <f t="shared" si="5"/>
        <v>-4.3675235428862202E-2</v>
      </c>
      <c r="O51" s="3">
        <f t="shared" si="5"/>
        <v>-2.429149797570862E-2</v>
      </c>
      <c r="P51" s="3">
        <f t="shared" si="5"/>
        <v>5.6196366282180277E-2</v>
      </c>
      <c r="Q51" s="3">
        <f t="shared" si="5"/>
        <v>3.2390783961699476E-2</v>
      </c>
      <c r="R51" s="3">
        <f t="shared" si="5"/>
        <v>-7.1280602636534907E-2</v>
      </c>
      <c r="S51" s="3">
        <f t="shared" si="5"/>
        <v>2.5994575045207968E-2</v>
      </c>
      <c r="T51" s="3">
        <f t="shared" si="5"/>
        <v>2.3411751335379094E-2</v>
      </c>
      <c r="U51" s="3">
        <f t="shared" si="5"/>
        <v>0.21922780772192274</v>
      </c>
      <c r="V51" s="3">
        <f t="shared" si="5"/>
        <v>2.6973794024369946E-2</v>
      </c>
      <c r="W51" s="3">
        <f t="shared" si="5"/>
        <v>-3.4962420072542466E-2</v>
      </c>
      <c r="X51" s="18">
        <v>5.3699999999999998E-2</v>
      </c>
      <c r="Z51" s="3">
        <f t="shared" si="4"/>
        <v>-9.73752354288622E-2</v>
      </c>
      <c r="AA51" s="3">
        <f t="shared" si="4"/>
        <v>-7.7991497975708618E-2</v>
      </c>
      <c r="AB51" s="3">
        <f t="shared" si="4"/>
        <v>2.496366282180279E-3</v>
      </c>
      <c r="AC51" s="3">
        <f t="shared" si="4"/>
        <v>-2.1309216038300521E-2</v>
      </c>
      <c r="AD51" s="3">
        <f t="shared" si="4"/>
        <v>-0.1249806026365349</v>
      </c>
      <c r="AE51" s="3">
        <f t="shared" si="3"/>
        <v>-2.7705424954792029E-2</v>
      </c>
      <c r="AF51" s="3">
        <f t="shared" si="3"/>
        <v>-3.0288248664620904E-2</v>
      </c>
      <c r="AG51" s="3">
        <f t="shared" si="3"/>
        <v>0.16552780772192274</v>
      </c>
      <c r="AH51" s="3">
        <f t="shared" si="3"/>
        <v>-2.6726205975630052E-2</v>
      </c>
      <c r="AI51" s="3">
        <f t="shared" si="3"/>
        <v>-8.8662420072542464E-2</v>
      </c>
    </row>
    <row r="52" spans="1:35" x14ac:dyDescent="0.35">
      <c r="A52" s="5">
        <v>45199</v>
      </c>
      <c r="B52" s="6">
        <v>171.21</v>
      </c>
      <c r="C52" s="6">
        <v>315.75</v>
      </c>
      <c r="D52" s="6">
        <v>43.499000000000002</v>
      </c>
      <c r="E52" s="6">
        <v>127.12</v>
      </c>
      <c r="F52" s="6">
        <v>300.20999999999998</v>
      </c>
      <c r="G52" s="6">
        <v>130.86000000000001</v>
      </c>
      <c r="H52" s="6">
        <v>350.3</v>
      </c>
      <c r="I52" s="6">
        <v>537.13</v>
      </c>
      <c r="J52" s="6">
        <v>83.058000000000007</v>
      </c>
      <c r="K52" s="6">
        <v>250.22</v>
      </c>
      <c r="L52" s="6"/>
      <c r="N52" s="3">
        <f t="shared" si="5"/>
        <v>-8.8678341406291605E-2</v>
      </c>
      <c r="O52" s="3">
        <f t="shared" si="5"/>
        <v>-3.6642665364901128E-2</v>
      </c>
      <c r="P52" s="3">
        <f t="shared" si="5"/>
        <v>-0.11865059264512201</v>
      </c>
      <c r="Q52" s="3">
        <f t="shared" si="5"/>
        <v>-7.8907325556119012E-2</v>
      </c>
      <c r="R52" s="3">
        <f t="shared" si="5"/>
        <v>1.4600020277805825E-2</v>
      </c>
      <c r="S52" s="3">
        <f t="shared" si="5"/>
        <v>-3.8995373430270819E-2</v>
      </c>
      <c r="T52" s="3">
        <f t="shared" si="5"/>
        <v>-2.7484730705163773E-2</v>
      </c>
      <c r="U52" s="3">
        <f t="shared" si="5"/>
        <v>-3.0801154817755361E-2</v>
      </c>
      <c r="V52" s="3">
        <f t="shared" si="5"/>
        <v>-0.10002275460780807</v>
      </c>
      <c r="W52" s="3">
        <f t="shared" si="5"/>
        <v>-3.0455672659640332E-2</v>
      </c>
      <c r="X52" s="18">
        <v>5.4600000000000003E-2</v>
      </c>
      <c r="Z52" s="3">
        <f t="shared" si="4"/>
        <v>-0.14327834140629161</v>
      </c>
      <c r="AA52" s="3">
        <f t="shared" si="4"/>
        <v>-9.1242665364901138E-2</v>
      </c>
      <c r="AB52" s="3">
        <f t="shared" si="4"/>
        <v>-0.17325059264512202</v>
      </c>
      <c r="AC52" s="3">
        <f t="shared" si="4"/>
        <v>-0.13350732555611902</v>
      </c>
      <c r="AD52" s="3">
        <f t="shared" si="4"/>
        <v>-3.9999979722194177E-2</v>
      </c>
      <c r="AE52" s="3">
        <f t="shared" si="3"/>
        <v>-9.3595373430270828E-2</v>
      </c>
      <c r="AF52" s="3">
        <f t="shared" si="3"/>
        <v>-8.2084730705163783E-2</v>
      </c>
      <c r="AG52" s="3">
        <f t="shared" si="3"/>
        <v>-8.540115481775537E-2</v>
      </c>
      <c r="AH52" s="3">
        <f t="shared" si="3"/>
        <v>-0.15462275460780808</v>
      </c>
      <c r="AI52" s="3">
        <f t="shared" si="3"/>
        <v>-8.5055672659640341E-2</v>
      </c>
    </row>
    <row r="53" spans="1:35" x14ac:dyDescent="0.35">
      <c r="A53" s="5">
        <v>45230</v>
      </c>
      <c r="B53" s="6">
        <v>170.77</v>
      </c>
      <c r="C53" s="6">
        <v>338.11</v>
      </c>
      <c r="D53" s="6">
        <v>40.78</v>
      </c>
      <c r="E53" s="6">
        <v>133.09</v>
      </c>
      <c r="F53" s="6">
        <v>301.27</v>
      </c>
      <c r="G53" s="6">
        <v>124.08</v>
      </c>
      <c r="H53" s="6">
        <v>341.33</v>
      </c>
      <c r="I53" s="6">
        <v>553.92999999999995</v>
      </c>
      <c r="J53" s="6">
        <v>84.137</v>
      </c>
      <c r="K53" s="6">
        <v>200.84</v>
      </c>
      <c r="L53" s="6"/>
      <c r="N53" s="3">
        <f t="shared" si="5"/>
        <v>-2.5699433444308362E-3</v>
      </c>
      <c r="O53" s="3">
        <f t="shared" si="5"/>
        <v>7.0815518606492489E-2</v>
      </c>
      <c r="P53" s="3">
        <f t="shared" si="5"/>
        <v>-6.2507184073197108E-2</v>
      </c>
      <c r="Q53" s="3">
        <f t="shared" si="5"/>
        <v>4.6963499056010161E-2</v>
      </c>
      <c r="R53" s="3">
        <f t="shared" si="5"/>
        <v>3.5308617301221812E-3</v>
      </c>
      <c r="S53" s="3">
        <f t="shared" si="5"/>
        <v>-5.1811095827602127E-2</v>
      </c>
      <c r="T53" s="3">
        <f t="shared" si="5"/>
        <v>-2.5606622894661757E-2</v>
      </c>
      <c r="U53" s="3">
        <f t="shared" si="5"/>
        <v>3.1277344404520235E-2</v>
      </c>
      <c r="V53" s="3">
        <f t="shared" si="5"/>
        <v>1.2990922006308692E-2</v>
      </c>
      <c r="W53" s="3">
        <f t="shared" si="5"/>
        <v>-0.197346335225002</v>
      </c>
      <c r="X53" s="18">
        <v>5.4400000000000004E-2</v>
      </c>
      <c r="Z53" s="3">
        <f t="shared" si="4"/>
        <v>-5.696994334443084E-2</v>
      </c>
      <c r="AA53" s="3">
        <f t="shared" si="4"/>
        <v>1.6415518606492485E-2</v>
      </c>
      <c r="AB53" s="3">
        <f t="shared" si="4"/>
        <v>-0.11690718407319711</v>
      </c>
      <c r="AC53" s="3">
        <f t="shared" si="4"/>
        <v>-7.4365009439898433E-3</v>
      </c>
      <c r="AD53" s="3">
        <f t="shared" si="4"/>
        <v>-5.0869138269877823E-2</v>
      </c>
      <c r="AE53" s="3">
        <f t="shared" si="3"/>
        <v>-0.10621109582760213</v>
      </c>
      <c r="AF53" s="3">
        <f t="shared" si="3"/>
        <v>-8.0006622894661761E-2</v>
      </c>
      <c r="AG53" s="3">
        <f t="shared" si="3"/>
        <v>-2.3122655595479769E-2</v>
      </c>
      <c r="AH53" s="3">
        <f t="shared" si="3"/>
        <v>-4.1409077993691312E-2</v>
      </c>
      <c r="AI53" s="3">
        <f t="shared" si="3"/>
        <v>-0.251746335225002</v>
      </c>
    </row>
    <row r="54" spans="1:35" x14ac:dyDescent="0.35">
      <c r="A54" s="5">
        <v>45260</v>
      </c>
      <c r="B54" s="6">
        <v>189.95</v>
      </c>
      <c r="C54" s="6">
        <v>378.91</v>
      </c>
      <c r="D54" s="6">
        <v>46.77</v>
      </c>
      <c r="E54" s="6">
        <v>146.09</v>
      </c>
      <c r="F54" s="6">
        <v>327.14999999999998</v>
      </c>
      <c r="G54" s="6">
        <v>132.53</v>
      </c>
      <c r="H54" s="6">
        <v>360</v>
      </c>
      <c r="I54" s="6">
        <v>591.04</v>
      </c>
      <c r="J54" s="6">
        <v>92.572999999999993</v>
      </c>
      <c r="K54" s="6">
        <v>240.08</v>
      </c>
      <c r="L54" s="6"/>
      <c r="N54" s="3">
        <f t="shared" si="5"/>
        <v>0.1123148093927504</v>
      </c>
      <c r="O54" s="3">
        <f t="shared" si="5"/>
        <v>0.1206707876134987</v>
      </c>
      <c r="P54" s="3">
        <f t="shared" si="5"/>
        <v>0.14688572829818547</v>
      </c>
      <c r="Q54" s="3">
        <f t="shared" si="5"/>
        <v>9.7678262829664186E-2</v>
      </c>
      <c r="R54" s="3">
        <f t="shared" si="5"/>
        <v>8.5903010588508577E-2</v>
      </c>
      <c r="S54" s="3">
        <f t="shared" si="5"/>
        <v>6.8101225016118594E-2</v>
      </c>
      <c r="T54" s="3">
        <f t="shared" si="5"/>
        <v>5.4697799783200995E-2</v>
      </c>
      <c r="U54" s="3">
        <f t="shared" si="5"/>
        <v>6.6994024515732997E-2</v>
      </c>
      <c r="V54" s="3">
        <f t="shared" si="5"/>
        <v>0.1002650439164694</v>
      </c>
      <c r="W54" s="3">
        <f t="shared" si="5"/>
        <v>0.19537940649273056</v>
      </c>
      <c r="X54" s="18">
        <v>5.16E-2</v>
      </c>
      <c r="Z54" s="3">
        <f t="shared" si="4"/>
        <v>6.0714809392750403E-2</v>
      </c>
      <c r="AA54" s="3">
        <f t="shared" si="4"/>
        <v>6.9070787613498691E-2</v>
      </c>
      <c r="AB54" s="3">
        <f t="shared" si="4"/>
        <v>9.5285728298185463E-2</v>
      </c>
      <c r="AC54" s="3">
        <f t="shared" si="4"/>
        <v>4.6078262829664186E-2</v>
      </c>
      <c r="AD54" s="3">
        <f t="shared" si="4"/>
        <v>3.4303010588508577E-2</v>
      </c>
      <c r="AE54" s="3">
        <f t="shared" si="3"/>
        <v>1.6501225016118594E-2</v>
      </c>
      <c r="AF54" s="3">
        <f t="shared" si="3"/>
        <v>3.0977997832009954E-3</v>
      </c>
      <c r="AG54" s="3">
        <f t="shared" si="3"/>
        <v>1.5394024515732997E-2</v>
      </c>
      <c r="AH54" s="3">
        <f t="shared" si="3"/>
        <v>4.8665043916469398E-2</v>
      </c>
      <c r="AI54" s="3">
        <f t="shared" si="3"/>
        <v>0.14377940649273055</v>
      </c>
    </row>
    <row r="55" spans="1:35" x14ac:dyDescent="0.35">
      <c r="A55" s="5">
        <v>45291</v>
      </c>
      <c r="B55" s="6">
        <v>192.53</v>
      </c>
      <c r="C55" s="6">
        <v>376.04</v>
      </c>
      <c r="D55" s="6">
        <v>49.521999999999998</v>
      </c>
      <c r="E55" s="6">
        <v>151.94</v>
      </c>
      <c r="F55" s="6">
        <v>353.96</v>
      </c>
      <c r="G55" s="6">
        <v>139.69</v>
      </c>
      <c r="H55" s="6">
        <v>356.66</v>
      </c>
      <c r="I55" s="6">
        <v>582.91999999999996</v>
      </c>
      <c r="J55" s="6">
        <v>111.625</v>
      </c>
      <c r="K55" s="6">
        <v>248.48</v>
      </c>
      <c r="L55" s="6"/>
      <c r="N55" s="3">
        <f t="shared" si="5"/>
        <v>1.3582521716241081E-2</v>
      </c>
      <c r="O55" s="3">
        <f t="shared" si="5"/>
        <v>-7.57435802697215E-3</v>
      </c>
      <c r="P55" s="3">
        <f t="shared" si="5"/>
        <v>5.8841137481291383E-2</v>
      </c>
      <c r="Q55" s="3">
        <f t="shared" si="5"/>
        <v>4.0043808611130105E-2</v>
      </c>
      <c r="R55" s="3">
        <f t="shared" si="5"/>
        <v>8.1950175760354682E-2</v>
      </c>
      <c r="S55" s="3">
        <f t="shared" si="5"/>
        <v>5.4025503659548724E-2</v>
      </c>
      <c r="T55" s="3">
        <f t="shared" si="5"/>
        <v>-9.2777777777777182E-3</v>
      </c>
      <c r="U55" s="3">
        <f t="shared" si="5"/>
        <v>-1.3738494856524119E-2</v>
      </c>
      <c r="V55" s="3">
        <f t="shared" si="5"/>
        <v>0.20580514836939501</v>
      </c>
      <c r="W55" s="3">
        <f t="shared" si="5"/>
        <v>3.4988337220926313E-2</v>
      </c>
      <c r="X55" s="18">
        <v>4.7899999999999998E-2</v>
      </c>
      <c r="Z55" s="3">
        <f t="shared" si="4"/>
        <v>-3.4317478283758918E-2</v>
      </c>
      <c r="AA55" s="3">
        <f t="shared" si="4"/>
        <v>-5.5474358026972148E-2</v>
      </c>
      <c r="AB55" s="3">
        <f t="shared" si="4"/>
        <v>1.0941137481291385E-2</v>
      </c>
      <c r="AC55" s="3">
        <f t="shared" si="4"/>
        <v>-7.8561913888698931E-3</v>
      </c>
      <c r="AD55" s="3">
        <f t="shared" si="4"/>
        <v>3.4050175760354684E-2</v>
      </c>
      <c r="AE55" s="3">
        <f t="shared" si="3"/>
        <v>6.1255036595487256E-3</v>
      </c>
      <c r="AF55" s="3">
        <f t="shared" si="3"/>
        <v>-5.7177777777777716E-2</v>
      </c>
      <c r="AG55" s="3">
        <f t="shared" si="3"/>
        <v>-6.1638494856524118E-2</v>
      </c>
      <c r="AH55" s="3">
        <f t="shared" si="3"/>
        <v>0.15790514836939501</v>
      </c>
      <c r="AI55" s="3">
        <f t="shared" si="3"/>
        <v>-1.2911662779073685E-2</v>
      </c>
    </row>
    <row r="56" spans="1:35" x14ac:dyDescent="0.35">
      <c r="A56" s="5">
        <v>45322</v>
      </c>
      <c r="B56" s="6">
        <v>184.4</v>
      </c>
      <c r="C56" s="6">
        <v>397.58</v>
      </c>
      <c r="D56" s="6">
        <v>61.527000000000001</v>
      </c>
      <c r="E56" s="6">
        <v>155.19999999999999</v>
      </c>
      <c r="F56" s="6">
        <v>390.14</v>
      </c>
      <c r="G56" s="6">
        <v>140.1</v>
      </c>
      <c r="H56" s="6">
        <v>383.74</v>
      </c>
      <c r="I56" s="6">
        <v>645.61</v>
      </c>
      <c r="J56" s="6">
        <v>118</v>
      </c>
      <c r="K56" s="6">
        <v>187.29</v>
      </c>
      <c r="L56" s="6"/>
      <c r="N56" s="3">
        <f t="shared" si="5"/>
        <v>-4.2227185373707954E-2</v>
      </c>
      <c r="O56" s="3">
        <f t="shared" si="5"/>
        <v>5.7281140304222822E-2</v>
      </c>
      <c r="P56" s="3">
        <f t="shared" si="5"/>
        <v>0.24241751140907075</v>
      </c>
      <c r="Q56" s="3">
        <f t="shared" si="5"/>
        <v>2.1455837830722579E-2</v>
      </c>
      <c r="R56" s="3">
        <f t="shared" si="5"/>
        <v>0.1022149395411911</v>
      </c>
      <c r="S56" s="3">
        <f t="shared" si="5"/>
        <v>2.9350705132793475E-3</v>
      </c>
      <c r="T56" s="3">
        <f t="shared" si="5"/>
        <v>7.5926652834632291E-2</v>
      </c>
      <c r="U56" s="3">
        <f t="shared" si="5"/>
        <v>0.10754477458313327</v>
      </c>
      <c r="V56" s="3">
        <f t="shared" si="5"/>
        <v>5.7110862262037987E-2</v>
      </c>
      <c r="W56" s="3">
        <f t="shared" si="5"/>
        <v>-0.24625724404378624</v>
      </c>
      <c r="X56" s="18">
        <v>4.7300000000000002E-2</v>
      </c>
      <c r="Z56" s="3">
        <f t="shared" si="4"/>
        <v>-8.9527185373707963E-2</v>
      </c>
      <c r="AA56" s="3">
        <f t="shared" si="4"/>
        <v>9.98114030422282E-3</v>
      </c>
      <c r="AB56" s="3">
        <f t="shared" si="4"/>
        <v>0.19511751140907074</v>
      </c>
      <c r="AC56" s="3">
        <f t="shared" si="4"/>
        <v>-2.5844162169277422E-2</v>
      </c>
      <c r="AD56" s="3">
        <f t="shared" si="4"/>
        <v>5.4914939541191095E-2</v>
      </c>
      <c r="AE56" s="3">
        <f t="shared" si="3"/>
        <v>-4.4364929486720654E-2</v>
      </c>
      <c r="AF56" s="3">
        <f t="shared" si="3"/>
        <v>2.8626652834632289E-2</v>
      </c>
      <c r="AG56" s="3">
        <f t="shared" si="3"/>
        <v>6.0244774583133272E-2</v>
      </c>
      <c r="AH56" s="3">
        <f t="shared" si="3"/>
        <v>9.8108622620379851E-3</v>
      </c>
      <c r="AI56" s="3">
        <f t="shared" si="3"/>
        <v>-0.29355724404378625</v>
      </c>
    </row>
    <row r="57" spans="1:35" x14ac:dyDescent="0.35">
      <c r="A57" s="5">
        <v>45351</v>
      </c>
      <c r="B57" s="6">
        <v>180.75</v>
      </c>
      <c r="C57" s="6">
        <v>413.64</v>
      </c>
      <c r="D57" s="6">
        <v>79.111999999999995</v>
      </c>
      <c r="E57" s="6">
        <v>176.76</v>
      </c>
      <c r="F57" s="6">
        <v>490.13</v>
      </c>
      <c r="G57" s="6">
        <v>138.46</v>
      </c>
      <c r="H57" s="6">
        <v>409.4</v>
      </c>
      <c r="I57" s="6">
        <v>753.68</v>
      </c>
      <c r="J57" s="6">
        <v>130.04900000000001</v>
      </c>
      <c r="K57" s="6">
        <v>201.88</v>
      </c>
      <c r="L57" s="6"/>
      <c r="N57" s="3">
        <f t="shared" si="5"/>
        <v>-1.9793926247288485E-2</v>
      </c>
      <c r="O57" s="3">
        <f t="shared" si="5"/>
        <v>4.0394386035514929E-2</v>
      </c>
      <c r="P57" s="3">
        <f t="shared" si="5"/>
        <v>0.2858094820160253</v>
      </c>
      <c r="Q57" s="3">
        <f t="shared" si="5"/>
        <v>0.13891752577319583</v>
      </c>
      <c r="R57" s="3">
        <f t="shared" si="5"/>
        <v>0.25629261290818683</v>
      </c>
      <c r="S57" s="3">
        <f t="shared" si="5"/>
        <v>-1.1705924339757257E-2</v>
      </c>
      <c r="T57" s="3">
        <f t="shared" si="5"/>
        <v>6.686819200500338E-2</v>
      </c>
      <c r="U57" s="3">
        <f t="shared" si="5"/>
        <v>0.16739207880918805</v>
      </c>
      <c r="V57" s="3">
        <f t="shared" si="5"/>
        <v>0.1021101694915254</v>
      </c>
      <c r="W57" s="3">
        <f t="shared" si="5"/>
        <v>7.7900581985156814E-2</v>
      </c>
      <c r="X57" s="18">
        <v>5.0099999999999999E-2</v>
      </c>
      <c r="Z57" s="3">
        <f t="shared" si="4"/>
        <v>-6.989392624728849E-2</v>
      </c>
      <c r="AA57" s="3">
        <f t="shared" si="4"/>
        <v>-9.70561396448507E-3</v>
      </c>
      <c r="AB57" s="3">
        <f t="shared" si="4"/>
        <v>0.23570948201602529</v>
      </c>
      <c r="AC57" s="3">
        <f t="shared" si="4"/>
        <v>8.8817525773195821E-2</v>
      </c>
      <c r="AD57" s="3">
        <f t="shared" si="4"/>
        <v>0.20619261290818683</v>
      </c>
      <c r="AE57" s="3">
        <f t="shared" si="3"/>
        <v>-6.1805924339757255E-2</v>
      </c>
      <c r="AF57" s="3">
        <f t="shared" si="3"/>
        <v>1.6768192005003381E-2</v>
      </c>
      <c r="AG57" s="3">
        <f t="shared" si="3"/>
        <v>0.11729207880918804</v>
      </c>
      <c r="AH57" s="3">
        <f t="shared" si="3"/>
        <v>5.2010169491525406E-2</v>
      </c>
      <c r="AI57" s="3">
        <f t="shared" si="3"/>
        <v>2.7800581985156815E-2</v>
      </c>
    </row>
    <row r="58" spans="1:35" x14ac:dyDescent="0.35">
      <c r="A58" s="5">
        <v>45382</v>
      </c>
      <c r="B58" s="6">
        <v>171.48</v>
      </c>
      <c r="C58" s="6">
        <v>420.72</v>
      </c>
      <c r="D58" s="6">
        <v>90.355999999999995</v>
      </c>
      <c r="E58" s="6">
        <v>180.38</v>
      </c>
      <c r="F58" s="6">
        <v>485.58</v>
      </c>
      <c r="G58" s="6">
        <v>150.93</v>
      </c>
      <c r="H58" s="6">
        <v>420.52</v>
      </c>
      <c r="I58" s="6">
        <v>777.96</v>
      </c>
      <c r="J58" s="6">
        <v>132.541</v>
      </c>
      <c r="K58" s="6">
        <v>175.79</v>
      </c>
      <c r="L58" s="6"/>
      <c r="N58" s="3">
        <f t="shared" si="5"/>
        <v>-5.1286307053941993E-2</v>
      </c>
      <c r="O58" s="3">
        <f t="shared" si="5"/>
        <v>1.7116333043226017E-2</v>
      </c>
      <c r="P58" s="3">
        <f t="shared" si="5"/>
        <v>0.14212761654363426</v>
      </c>
      <c r="Q58" s="3">
        <f t="shared" si="5"/>
        <v>2.0479746548992983E-2</v>
      </c>
      <c r="R58" s="3">
        <f t="shared" si="5"/>
        <v>-9.2832513822863616E-3</v>
      </c>
      <c r="S58" s="3">
        <f t="shared" si="5"/>
        <v>9.0062111801242128E-2</v>
      </c>
      <c r="T58" s="3">
        <f t="shared" si="5"/>
        <v>2.7161700048851989E-2</v>
      </c>
      <c r="U58" s="3">
        <f t="shared" si="5"/>
        <v>3.2215263772423341E-2</v>
      </c>
      <c r="V58" s="3">
        <f t="shared" si="5"/>
        <v>1.9162008166152766E-2</v>
      </c>
      <c r="W58" s="3">
        <f t="shared" si="5"/>
        <v>-0.1292351892213196</v>
      </c>
      <c r="X58" s="18">
        <v>5.0300000000000004E-2</v>
      </c>
      <c r="Z58" s="3">
        <f t="shared" si="4"/>
        <v>-0.101586307053942</v>
      </c>
      <c r="AA58" s="3">
        <f t="shared" si="4"/>
        <v>-3.3183666956773987E-2</v>
      </c>
      <c r="AB58" s="3">
        <f t="shared" si="4"/>
        <v>9.182761654363425E-2</v>
      </c>
      <c r="AC58" s="3">
        <f t="shared" si="4"/>
        <v>-2.9820253451007021E-2</v>
      </c>
      <c r="AD58" s="3">
        <f t="shared" si="4"/>
        <v>-5.9583251382286366E-2</v>
      </c>
      <c r="AE58" s="3">
        <f t="shared" si="3"/>
        <v>3.9762111801242124E-2</v>
      </c>
      <c r="AF58" s="3">
        <f t="shared" si="3"/>
        <v>-2.3138299951148016E-2</v>
      </c>
      <c r="AG58" s="3">
        <f t="shared" si="3"/>
        <v>-1.8084736227576663E-2</v>
      </c>
      <c r="AH58" s="3">
        <f t="shared" si="3"/>
        <v>-3.1137991833847238E-2</v>
      </c>
      <c r="AI58" s="3">
        <f t="shared" si="3"/>
        <v>-0.17953518922131961</v>
      </c>
    </row>
    <row r="59" spans="1:35" x14ac:dyDescent="0.35">
      <c r="A59" s="5">
        <v>45412</v>
      </c>
      <c r="B59" s="6">
        <v>170.33</v>
      </c>
      <c r="C59" s="6">
        <v>389.33</v>
      </c>
      <c r="D59" s="6">
        <v>86.402000000000001</v>
      </c>
      <c r="E59" s="6">
        <v>175</v>
      </c>
      <c r="F59" s="6">
        <v>430.17</v>
      </c>
      <c r="G59" s="6">
        <v>162.78</v>
      </c>
      <c r="H59" s="6">
        <v>396.73</v>
      </c>
      <c r="I59" s="6">
        <v>781.1</v>
      </c>
      <c r="J59" s="6">
        <v>130.02699999999999</v>
      </c>
      <c r="K59" s="6">
        <v>183.28</v>
      </c>
      <c r="L59" s="6"/>
      <c r="N59" s="3">
        <f t="shared" si="5"/>
        <v>-6.7063214369020852E-3</v>
      </c>
      <c r="O59" s="3">
        <f t="shared" si="5"/>
        <v>-7.4610192051720925E-2</v>
      </c>
      <c r="P59" s="3">
        <f t="shared" si="5"/>
        <v>-4.3760237283633541E-2</v>
      </c>
      <c r="Q59" s="3">
        <f t="shared" si="5"/>
        <v>-2.9825923051336023E-2</v>
      </c>
      <c r="R59" s="3">
        <f t="shared" si="5"/>
        <v>-0.11411096008896571</v>
      </c>
      <c r="S59" s="3">
        <f t="shared" si="5"/>
        <v>7.851321804810163E-2</v>
      </c>
      <c r="T59" s="3">
        <f t="shared" si="5"/>
        <v>-5.6572814610482136E-2</v>
      </c>
      <c r="U59" s="3">
        <f t="shared" si="5"/>
        <v>4.0361972337910057E-3</v>
      </c>
      <c r="V59" s="3">
        <f t="shared" si="5"/>
        <v>-1.8967715650251682E-2</v>
      </c>
      <c r="W59" s="3">
        <f t="shared" si="5"/>
        <v>4.2607656863302923E-2</v>
      </c>
      <c r="X59" s="18">
        <v>5.2499999999999998E-2</v>
      </c>
      <c r="Z59" s="3">
        <f t="shared" si="4"/>
        <v>-5.9206321436902083E-2</v>
      </c>
      <c r="AA59" s="3">
        <f t="shared" si="4"/>
        <v>-0.12711019205172092</v>
      </c>
      <c r="AB59" s="3">
        <f t="shared" si="4"/>
        <v>-9.6260237283633532E-2</v>
      </c>
      <c r="AC59" s="3">
        <f t="shared" si="4"/>
        <v>-8.2325923051336014E-2</v>
      </c>
      <c r="AD59" s="3">
        <f t="shared" si="4"/>
        <v>-0.1666109600889657</v>
      </c>
      <c r="AE59" s="3">
        <f t="shared" si="3"/>
        <v>2.6013218048101631E-2</v>
      </c>
      <c r="AF59" s="3">
        <f t="shared" si="3"/>
        <v>-0.10907281461048213</v>
      </c>
      <c r="AG59" s="3">
        <f t="shared" si="3"/>
        <v>-4.8463802766208992E-2</v>
      </c>
      <c r="AH59" s="3">
        <f t="shared" si="3"/>
        <v>-7.1467715650251673E-2</v>
      </c>
      <c r="AI59" s="3">
        <f t="shared" si="3"/>
        <v>-9.8923431366970752E-3</v>
      </c>
    </row>
    <row r="60" spans="1:35" x14ac:dyDescent="0.35">
      <c r="A60" s="5">
        <v>45443</v>
      </c>
      <c r="B60" s="6">
        <v>192.25</v>
      </c>
      <c r="C60" s="6">
        <v>415.13</v>
      </c>
      <c r="D60" s="6">
        <v>109.633</v>
      </c>
      <c r="E60" s="6">
        <v>176.44</v>
      </c>
      <c r="F60" s="6">
        <v>466.83</v>
      </c>
      <c r="G60" s="6">
        <v>172.5</v>
      </c>
      <c r="H60" s="6">
        <v>414.4</v>
      </c>
      <c r="I60" s="6">
        <v>820.34</v>
      </c>
      <c r="J60" s="6">
        <v>132.85499999999999</v>
      </c>
      <c r="K60" s="6">
        <v>178.08</v>
      </c>
      <c r="L60" s="6"/>
      <c r="N60" s="3">
        <f t="shared" si="5"/>
        <v>0.12869136382316682</v>
      </c>
      <c r="O60" s="3">
        <f t="shared" si="5"/>
        <v>6.6267690648036393E-2</v>
      </c>
      <c r="P60" s="3">
        <f t="shared" si="5"/>
        <v>0.2688710909469687</v>
      </c>
      <c r="Q60" s="3">
        <f t="shared" si="5"/>
        <v>8.2285714285714739E-3</v>
      </c>
      <c r="R60" s="3">
        <f t="shared" si="5"/>
        <v>8.5222121486854041E-2</v>
      </c>
      <c r="S60" s="3">
        <f t="shared" si="5"/>
        <v>5.9712495392554299E-2</v>
      </c>
      <c r="T60" s="3">
        <f t="shared" si="5"/>
        <v>4.4539107201370998E-2</v>
      </c>
      <c r="U60" s="3">
        <f t="shared" si="5"/>
        <v>5.023684547433116E-2</v>
      </c>
      <c r="V60" s="3">
        <f t="shared" si="5"/>
        <v>2.1749328985518401E-2</v>
      </c>
      <c r="W60" s="3">
        <f t="shared" si="5"/>
        <v>-2.8371890004364797E-2</v>
      </c>
      <c r="X60" s="18">
        <v>5.1799999999999999E-2</v>
      </c>
      <c r="Z60" s="3">
        <f t="shared" si="4"/>
        <v>7.6891363823166817E-2</v>
      </c>
      <c r="AA60" s="3">
        <f t="shared" si="4"/>
        <v>1.4467690648036394E-2</v>
      </c>
      <c r="AB60" s="3">
        <f t="shared" si="4"/>
        <v>0.21707109094696869</v>
      </c>
      <c r="AC60" s="3">
        <f t="shared" si="4"/>
        <v>-4.3571428571428525E-2</v>
      </c>
      <c r="AD60" s="3">
        <f t="shared" si="4"/>
        <v>3.3422121486854042E-2</v>
      </c>
      <c r="AE60" s="3">
        <f t="shared" si="3"/>
        <v>7.9124953925543001E-3</v>
      </c>
      <c r="AF60" s="3">
        <f t="shared" si="3"/>
        <v>-7.2608927986290012E-3</v>
      </c>
      <c r="AG60" s="3">
        <f t="shared" si="3"/>
        <v>-1.5631545256688389E-3</v>
      </c>
      <c r="AH60" s="3">
        <f t="shared" si="3"/>
        <v>-3.0050671014481597E-2</v>
      </c>
      <c r="AI60" s="3">
        <f t="shared" si="3"/>
        <v>-8.0171890004364796E-2</v>
      </c>
    </row>
    <row r="61" spans="1:35" x14ac:dyDescent="0.35">
      <c r="A61" s="5">
        <v>45473</v>
      </c>
      <c r="B61" s="6">
        <v>210.62</v>
      </c>
      <c r="C61" s="6">
        <v>446.95</v>
      </c>
      <c r="D61" s="6">
        <v>123.54</v>
      </c>
      <c r="E61" s="6">
        <v>193.25</v>
      </c>
      <c r="F61" s="6">
        <v>504.22</v>
      </c>
      <c r="G61" s="6">
        <v>182.15</v>
      </c>
      <c r="H61" s="6">
        <v>406.8</v>
      </c>
      <c r="I61" s="6">
        <v>905.38</v>
      </c>
      <c r="J61" s="6">
        <v>160.553</v>
      </c>
      <c r="K61" s="6">
        <v>197.88</v>
      </c>
      <c r="L61" s="6"/>
      <c r="N61" s="3">
        <f t="shared" si="5"/>
        <v>9.5552665799739867E-2</v>
      </c>
      <c r="O61" s="3">
        <f t="shared" si="5"/>
        <v>7.6650687736371736E-2</v>
      </c>
      <c r="P61" s="3">
        <f t="shared" si="5"/>
        <v>0.12685049209635801</v>
      </c>
      <c r="Q61" s="3">
        <f t="shared" si="5"/>
        <v>9.527318068465207E-2</v>
      </c>
      <c r="R61" s="3">
        <f t="shared" si="5"/>
        <v>8.0093395882869567E-2</v>
      </c>
      <c r="S61" s="3">
        <f t="shared" si="5"/>
        <v>5.5942028985507264E-2</v>
      </c>
      <c r="T61" s="3">
        <f t="shared" si="5"/>
        <v>-1.8339768339768248E-2</v>
      </c>
      <c r="U61" s="3">
        <f t="shared" si="5"/>
        <v>0.103664334300412</v>
      </c>
      <c r="V61" s="3">
        <f t="shared" si="5"/>
        <v>0.20848293252041716</v>
      </c>
      <c r="W61" s="3">
        <f t="shared" si="5"/>
        <v>0.11118598382749312</v>
      </c>
      <c r="X61" s="18">
        <v>5.0900000000000001E-2</v>
      </c>
      <c r="Z61" s="3">
        <f t="shared" si="4"/>
        <v>4.4652665799739866E-2</v>
      </c>
      <c r="AA61" s="3">
        <f t="shared" si="4"/>
        <v>2.5750687736371736E-2</v>
      </c>
      <c r="AB61" s="3">
        <f t="shared" si="4"/>
        <v>7.5950492096358013E-2</v>
      </c>
      <c r="AC61" s="3">
        <f t="shared" si="4"/>
        <v>4.4373180684652069E-2</v>
      </c>
      <c r="AD61" s="3">
        <f t="shared" si="4"/>
        <v>2.9193395882869566E-2</v>
      </c>
      <c r="AE61" s="3">
        <f t="shared" si="3"/>
        <v>5.0420289855072631E-3</v>
      </c>
      <c r="AF61" s="3">
        <f t="shared" si="3"/>
        <v>-6.9239768339768248E-2</v>
      </c>
      <c r="AG61" s="3">
        <f t="shared" si="3"/>
        <v>5.2764334300411997E-2</v>
      </c>
      <c r="AH61" s="3">
        <f t="shared" si="3"/>
        <v>0.15758293252041716</v>
      </c>
      <c r="AI61" s="3">
        <f t="shared" si="3"/>
        <v>6.0285983827493117E-2</v>
      </c>
    </row>
    <row r="62" spans="1:35" x14ac:dyDescent="0.35">
      <c r="A62" s="5">
        <v>45504</v>
      </c>
      <c r="B62" s="6">
        <v>222.08</v>
      </c>
      <c r="C62" s="6">
        <v>418.35</v>
      </c>
      <c r="D62" s="6">
        <v>117.02</v>
      </c>
      <c r="E62" s="6">
        <v>186.98</v>
      </c>
      <c r="F62" s="6">
        <v>474.83</v>
      </c>
      <c r="G62" s="6">
        <v>171.54</v>
      </c>
      <c r="H62" s="6">
        <v>438.5</v>
      </c>
      <c r="I62" s="6">
        <v>804.27</v>
      </c>
      <c r="J62" s="6">
        <v>160.68</v>
      </c>
      <c r="K62" s="6">
        <v>232.07</v>
      </c>
      <c r="L62" s="6"/>
      <c r="N62" s="3">
        <f t="shared" si="5"/>
        <v>5.4410787199696165E-2</v>
      </c>
      <c r="O62" s="3">
        <f t="shared" si="5"/>
        <v>-6.3989260543684923E-2</v>
      </c>
      <c r="P62" s="3">
        <f t="shared" si="5"/>
        <v>-5.2776428687065002E-2</v>
      </c>
      <c r="Q62" s="3">
        <f t="shared" si="5"/>
        <v>-3.2445019404915953E-2</v>
      </c>
      <c r="R62" s="3">
        <f t="shared" si="5"/>
        <v>-5.8288048867557896E-2</v>
      </c>
      <c r="S62" s="3">
        <f t="shared" si="5"/>
        <v>-5.8248696129563626E-2</v>
      </c>
      <c r="T62" s="3">
        <f t="shared" si="5"/>
        <v>7.7925270403146563E-2</v>
      </c>
      <c r="U62" s="3">
        <f t="shared" si="5"/>
        <v>-0.11167686496277807</v>
      </c>
      <c r="V62" s="3">
        <f t="shared" si="5"/>
        <v>7.9101605077447346E-4</v>
      </c>
      <c r="W62" s="3">
        <f t="shared" si="5"/>
        <v>0.17278148372751168</v>
      </c>
      <c r="X62" s="18">
        <v>4.7300000000000002E-2</v>
      </c>
      <c r="Z62" s="3">
        <f t="shared" si="4"/>
        <v>7.1107871996961627E-3</v>
      </c>
      <c r="AA62" s="3">
        <f t="shared" si="4"/>
        <v>-0.11128926054368493</v>
      </c>
      <c r="AB62" s="3">
        <f t="shared" si="4"/>
        <v>-0.10007642868706501</v>
      </c>
      <c r="AC62" s="3">
        <f t="shared" si="4"/>
        <v>-7.9745019404915962E-2</v>
      </c>
      <c r="AD62" s="3">
        <f t="shared" si="4"/>
        <v>-0.1055880488675579</v>
      </c>
      <c r="AE62" s="3">
        <f t="shared" si="4"/>
        <v>-0.10554869612956364</v>
      </c>
      <c r="AF62" s="3">
        <f t="shared" si="4"/>
        <v>3.0625270403146561E-2</v>
      </c>
      <c r="AG62" s="3">
        <f t="shared" si="4"/>
        <v>-0.15897686496277807</v>
      </c>
      <c r="AH62" s="3">
        <f t="shared" si="4"/>
        <v>-4.6508983949225528E-2</v>
      </c>
      <c r="AI62" s="3">
        <f t="shared" si="4"/>
        <v>0.12548148372751167</v>
      </c>
    </row>
    <row r="63" spans="1:35" x14ac:dyDescent="0.35">
      <c r="A63" s="5">
        <v>45535</v>
      </c>
      <c r="B63" s="6">
        <v>229</v>
      </c>
      <c r="C63" s="6">
        <v>417.14</v>
      </c>
      <c r="D63" s="6">
        <v>119.37</v>
      </c>
      <c r="E63" s="6">
        <v>178.5</v>
      </c>
      <c r="F63" s="6">
        <v>521.30999999999995</v>
      </c>
      <c r="G63" s="6">
        <v>163.38</v>
      </c>
      <c r="H63" s="6">
        <v>475.92</v>
      </c>
      <c r="I63" s="6">
        <v>960.02</v>
      </c>
      <c r="J63" s="6">
        <v>162.82</v>
      </c>
      <c r="K63" s="6">
        <v>214.11</v>
      </c>
      <c r="L63" s="6"/>
      <c r="N63" s="3">
        <f t="shared" si="5"/>
        <v>3.115994236311237E-2</v>
      </c>
      <c r="O63" s="3">
        <f t="shared" si="5"/>
        <v>-2.8923150472093262E-3</v>
      </c>
      <c r="P63" s="3">
        <f t="shared" si="5"/>
        <v>2.008203725858837E-2</v>
      </c>
      <c r="Q63" s="3">
        <f t="shared" si="5"/>
        <v>-4.535244411166961E-2</v>
      </c>
      <c r="R63" s="3">
        <f t="shared" si="5"/>
        <v>9.7887665059073647E-2</v>
      </c>
      <c r="S63" s="3">
        <f t="shared" si="5"/>
        <v>-4.7569080097936367E-2</v>
      </c>
      <c r="T63" s="3">
        <f t="shared" si="5"/>
        <v>8.5336374002280557E-2</v>
      </c>
      <c r="U63" s="3">
        <f t="shared" si="5"/>
        <v>0.19365387245576726</v>
      </c>
      <c r="V63" s="3">
        <f t="shared" si="5"/>
        <v>1.331839681354241E-2</v>
      </c>
      <c r="W63" s="3">
        <f t="shared" si="5"/>
        <v>-7.7390442538889048E-2</v>
      </c>
      <c r="X63" s="18">
        <v>4.3799999999999999E-2</v>
      </c>
      <c r="Z63" s="3">
        <f t="shared" ref="Z63:AI63" si="6">N63-$X63</f>
        <v>-1.2640057636887629E-2</v>
      </c>
      <c r="AA63" s="3">
        <f t="shared" si="6"/>
        <v>-4.6692315047209325E-2</v>
      </c>
      <c r="AB63" s="3">
        <f t="shared" si="6"/>
        <v>-2.3717962741411629E-2</v>
      </c>
      <c r="AC63" s="3">
        <f t="shared" si="6"/>
        <v>-8.9152444111669615E-2</v>
      </c>
      <c r="AD63" s="3">
        <f t="shared" si="6"/>
        <v>5.4087665059073649E-2</v>
      </c>
      <c r="AE63" s="3">
        <f t="shared" si="6"/>
        <v>-9.1369080097936373E-2</v>
      </c>
      <c r="AF63" s="3">
        <f t="shared" si="6"/>
        <v>4.1536374002280559E-2</v>
      </c>
      <c r="AG63" s="3">
        <f t="shared" si="6"/>
        <v>0.14985387245576726</v>
      </c>
      <c r="AH63" s="3">
        <f t="shared" si="6"/>
        <v>-3.0481603186457588E-2</v>
      </c>
      <c r="AI63" s="3">
        <f t="shared" si="6"/>
        <v>-0.12119044253888905</v>
      </c>
    </row>
    <row r="64" spans="1:35" x14ac:dyDescent="0.35">
      <c r="X64" s="17"/>
    </row>
    <row r="65" spans="1:35" x14ac:dyDescent="0.35">
      <c r="M65" s="8" t="s">
        <v>0</v>
      </c>
      <c r="N65" s="3">
        <f>AVERAGE(N5:N63)</f>
        <v>2.7654542975712827E-2</v>
      </c>
      <c r="O65" s="3">
        <f t="shared" ref="O65:AI65" si="7">AVERAGE(O5:O63)</f>
        <v>2.0798692498143641E-2</v>
      </c>
      <c r="P65" s="3">
        <f t="shared" si="7"/>
        <v>6.7841749420014599E-2</v>
      </c>
      <c r="Q65" s="3">
        <f t="shared" si="7"/>
        <v>1.6574928357543824E-2</v>
      </c>
      <c r="R65" s="3">
        <f t="shared" si="7"/>
        <v>2.5676066180162008E-2</v>
      </c>
      <c r="S65" s="3">
        <f t="shared" si="7"/>
        <v>1.9788090188901774E-2</v>
      </c>
      <c r="T65" s="3">
        <f t="shared" si="7"/>
        <v>1.5840577780047046E-2</v>
      </c>
      <c r="U65" s="3">
        <f t="shared" si="7"/>
        <v>4.0777683448924816E-2</v>
      </c>
      <c r="V65" s="3">
        <f t="shared" si="7"/>
        <v>3.4212160390959818E-2</v>
      </c>
      <c r="W65" s="3">
        <f t="shared" si="7"/>
        <v>6.6281399879063299E-2</v>
      </c>
      <c r="X65" s="3">
        <f>AVERAGE(X5:X63)</f>
        <v>2.4693220338983048E-2</v>
      </c>
      <c r="Y65" s="3"/>
      <c r="Z65" s="3">
        <f t="shared" si="7"/>
        <v>2.9613226367297745E-3</v>
      </c>
      <c r="AA65" s="3">
        <f t="shared" si="7"/>
        <v>-3.8945278408394159E-3</v>
      </c>
      <c r="AB65" s="3">
        <f t="shared" si="7"/>
        <v>4.3148529081031568E-2</v>
      </c>
      <c r="AC65" s="3">
        <f t="shared" si="7"/>
        <v>-8.1182919814392317E-3</v>
      </c>
      <c r="AD65" s="3">
        <f t="shared" si="7"/>
        <v>9.828458411789533E-4</v>
      </c>
      <c r="AE65" s="3">
        <f t="shared" si="7"/>
        <v>-4.9051301500812787E-3</v>
      </c>
      <c r="AF65" s="3">
        <f t="shared" si="7"/>
        <v>-8.8526425589360025E-3</v>
      </c>
      <c r="AG65" s="3">
        <f t="shared" si="7"/>
        <v>1.6084463109941747E-2</v>
      </c>
      <c r="AH65" s="3">
        <f t="shared" si="7"/>
        <v>9.518940051976758E-3</v>
      </c>
      <c r="AI65" s="3">
        <f t="shared" si="7"/>
        <v>4.1588179540080268E-2</v>
      </c>
    </row>
    <row r="66" spans="1:35" x14ac:dyDescent="0.35">
      <c r="M66" s="9" t="s">
        <v>1</v>
      </c>
      <c r="N66" s="3">
        <f>_xlfn.VAR.P(N5:N63)</f>
        <v>7.1490920219251962E-3</v>
      </c>
      <c r="O66" s="3">
        <f t="shared" ref="O66:AI66" si="8">_xlfn.VAR.P(O5:O63)</f>
        <v>4.0882297708514483E-3</v>
      </c>
      <c r="P66" s="3">
        <f t="shared" si="8"/>
        <v>2.0654787371096738E-2</v>
      </c>
      <c r="Q66" s="3">
        <f t="shared" si="8"/>
        <v>8.7992137122936444E-3</v>
      </c>
      <c r="R66" s="3">
        <f t="shared" si="8"/>
        <v>1.4029315227624095E-2</v>
      </c>
      <c r="S66" s="3">
        <f t="shared" si="8"/>
        <v>5.9015990646530915E-3</v>
      </c>
      <c r="T66" s="3">
        <f t="shared" si="8"/>
        <v>3.4354993001285972E-3</v>
      </c>
      <c r="U66" s="3">
        <f t="shared" si="8"/>
        <v>7.5684353200775973E-3</v>
      </c>
      <c r="V66" s="3">
        <f t="shared" si="8"/>
        <v>7.6235198310533551E-3</v>
      </c>
      <c r="W66" s="3">
        <f t="shared" si="8"/>
        <v>4.8281723025206558E-2</v>
      </c>
      <c r="X66" s="3"/>
      <c r="Y66" s="3"/>
      <c r="Z66" s="3">
        <f t="shared" si="8"/>
        <v>8.0601373705403937E-3</v>
      </c>
      <c r="AA66" s="3">
        <f t="shared" si="8"/>
        <v>4.7108893279961947E-3</v>
      </c>
      <c r="AB66" s="3">
        <f t="shared" si="8"/>
        <v>2.0487513408713128E-2</v>
      </c>
      <c r="AC66" s="3">
        <f t="shared" si="8"/>
        <v>9.3073252859655394E-3</v>
      </c>
      <c r="AD66" s="3">
        <f t="shared" si="8"/>
        <v>1.3638763976452074E-2</v>
      </c>
      <c r="AE66" s="3">
        <f t="shared" si="8"/>
        <v>6.585913244449757E-3</v>
      </c>
      <c r="AF66" s="3">
        <f t="shared" si="8"/>
        <v>3.8590997925921112E-3</v>
      </c>
      <c r="AG66" s="3">
        <f t="shared" si="8"/>
        <v>7.7495017543952709E-3</v>
      </c>
      <c r="AH66" s="3">
        <f t="shared" si="8"/>
        <v>7.671287004713508E-3</v>
      </c>
      <c r="AI66" s="3">
        <f t="shared" si="8"/>
        <v>5.0996483587847995E-2</v>
      </c>
    </row>
    <row r="67" spans="1:35" x14ac:dyDescent="0.35">
      <c r="M67" s="10" t="s">
        <v>2</v>
      </c>
      <c r="N67" s="3">
        <f>_xlfn.STDEV.P(N5:N63)</f>
        <v>8.4552303469066975E-2</v>
      </c>
      <c r="O67" s="3">
        <f t="shared" ref="O67:AI67" si="9">_xlfn.STDEV.P(O5:O63)</f>
        <v>6.3939266267696943E-2</v>
      </c>
      <c r="P67" s="3">
        <f t="shared" si="9"/>
        <v>0.14371773506111463</v>
      </c>
      <c r="Q67" s="3">
        <f t="shared" si="9"/>
        <v>9.3804124175292228E-2</v>
      </c>
      <c r="R67" s="3">
        <f t="shared" si="9"/>
        <v>0.11844541032739131</v>
      </c>
      <c r="S67" s="3">
        <f t="shared" si="9"/>
        <v>7.6821865797786326E-2</v>
      </c>
      <c r="T67" s="3">
        <f t="shared" si="9"/>
        <v>5.8613132488620649E-2</v>
      </c>
      <c r="U67" s="3">
        <f t="shared" si="9"/>
        <v>8.6996754652559294E-2</v>
      </c>
      <c r="V67" s="3">
        <f t="shared" si="9"/>
        <v>8.7312770148778099E-2</v>
      </c>
      <c r="W67" s="3">
        <f t="shared" si="9"/>
        <v>0.21973102426650307</v>
      </c>
      <c r="X67" s="3"/>
      <c r="Y67" s="3"/>
      <c r="Z67" s="3">
        <f t="shared" si="9"/>
        <v>8.9778267807640366E-2</v>
      </c>
      <c r="AA67" s="3">
        <f t="shared" si="9"/>
        <v>6.8635918643201635E-2</v>
      </c>
      <c r="AB67" s="3">
        <f t="shared" si="9"/>
        <v>0.14313459892252861</v>
      </c>
      <c r="AC67" s="3">
        <f t="shared" si="9"/>
        <v>9.6474479972506411E-2</v>
      </c>
      <c r="AD67" s="3">
        <f t="shared" si="9"/>
        <v>0.11678511881422253</v>
      </c>
      <c r="AE67" s="3">
        <f t="shared" si="9"/>
        <v>8.1153639748625925E-2</v>
      </c>
      <c r="AF67" s="3">
        <f t="shared" si="9"/>
        <v>6.2121653170147617E-2</v>
      </c>
      <c r="AG67" s="3">
        <f t="shared" si="9"/>
        <v>8.8031254417935398E-2</v>
      </c>
      <c r="AH67" s="3">
        <f t="shared" si="9"/>
        <v>8.7585883592697214E-2</v>
      </c>
      <c r="AI67" s="3">
        <f t="shared" si="9"/>
        <v>0.22582401021115533</v>
      </c>
    </row>
    <row r="69" spans="1:35" x14ac:dyDescent="0.4">
      <c r="B69" s="21" t="s">
        <v>34</v>
      </c>
      <c r="C69" s="21"/>
      <c r="D69" s="21"/>
      <c r="E69" s="21"/>
      <c r="F69" s="21"/>
      <c r="G69" s="21"/>
      <c r="H69" s="21"/>
      <c r="I69" s="21"/>
      <c r="J69" s="21"/>
      <c r="K69" s="21"/>
    </row>
    <row r="70" spans="1:35" x14ac:dyDescent="0.4">
      <c r="B70" s="2" t="s">
        <v>21</v>
      </c>
      <c r="C70" s="2" t="s">
        <v>22</v>
      </c>
      <c r="D70" s="2" t="s">
        <v>23</v>
      </c>
      <c r="E70" s="2" t="s">
        <v>24</v>
      </c>
      <c r="F70" s="2" t="s">
        <v>25</v>
      </c>
      <c r="G70" s="2" t="s">
        <v>26</v>
      </c>
      <c r="H70" s="2" t="s">
        <v>27</v>
      </c>
      <c r="I70" s="2" t="s">
        <v>28</v>
      </c>
      <c r="J70" s="2" t="s">
        <v>29</v>
      </c>
      <c r="K70" s="2" t="s">
        <v>30</v>
      </c>
    </row>
    <row r="71" spans="1:35" x14ac:dyDescent="0.4">
      <c r="B71" s="2" t="s">
        <v>10</v>
      </c>
      <c r="C71" s="2" t="s">
        <v>11</v>
      </c>
      <c r="D71" s="2" t="s">
        <v>12</v>
      </c>
      <c r="E71" s="2" t="s">
        <v>14</v>
      </c>
      <c r="F71" s="2" t="s">
        <v>13</v>
      </c>
      <c r="G71" s="2" t="s">
        <v>15</v>
      </c>
      <c r="H71" s="2" t="s">
        <v>16</v>
      </c>
      <c r="I71" s="2" t="s">
        <v>17</v>
      </c>
      <c r="J71" s="2" t="s">
        <v>18</v>
      </c>
      <c r="K71" s="2" t="s">
        <v>19</v>
      </c>
    </row>
    <row r="72" spans="1:35" x14ac:dyDescent="0.4">
      <c r="A72" s="2" t="s">
        <v>10</v>
      </c>
      <c r="B72" s="3">
        <f>_xlfn.COVARIANCE.P($N$5:$N$63,N$5:N$63)</f>
        <v>7.1490920219251988E-3</v>
      </c>
      <c r="C72" s="3">
        <f t="shared" ref="C72:K72" si="10">_xlfn.COVARIANCE.P($N5:$N63,O$5:O$63)</f>
        <v>3.7304576842158801E-3</v>
      </c>
      <c r="D72" s="3">
        <f t="shared" si="10"/>
        <v>6.5028593739092228E-3</v>
      </c>
      <c r="E72" s="3">
        <f t="shared" si="10"/>
        <v>5.413584139313159E-3</v>
      </c>
      <c r="F72" s="3">
        <f t="shared" si="10"/>
        <v>4.0352734768753611E-3</v>
      </c>
      <c r="G72" s="3">
        <f t="shared" si="10"/>
        <v>3.4712015809376679E-3</v>
      </c>
      <c r="H72" s="3">
        <f t="shared" si="10"/>
        <v>2.4802636919564183E-3</v>
      </c>
      <c r="I72" s="3">
        <f t="shared" si="10"/>
        <v>1.2977643731024613E-3</v>
      </c>
      <c r="J72" s="3">
        <f t="shared" si="10"/>
        <v>3.7087863665758304E-3</v>
      </c>
      <c r="K72" s="3">
        <f t="shared" si="10"/>
        <v>1.3137093808918488E-2</v>
      </c>
    </row>
    <row r="73" spans="1:35" x14ac:dyDescent="0.4">
      <c r="A73" s="2" t="s">
        <v>11</v>
      </c>
      <c r="B73" s="3">
        <f>_xlfn.COVARIANCE.P($O$5:$O$63,N$5:N$63)</f>
        <v>3.7304576842158801E-3</v>
      </c>
      <c r="C73" s="3">
        <f t="shared" ref="C73:K73" si="11">_xlfn.COVARIANCE.P($O$5:$O$63,O$5:O$63)</f>
        <v>4.0882297708514474E-3</v>
      </c>
      <c r="D73" s="3">
        <f t="shared" si="11"/>
        <v>5.9841157574256256E-3</v>
      </c>
      <c r="E73" s="3">
        <f t="shared" si="11"/>
        <v>4.076672016266868E-3</v>
      </c>
      <c r="F73" s="3">
        <f t="shared" si="11"/>
        <v>4.1894391155995105E-3</v>
      </c>
      <c r="G73" s="3">
        <f t="shared" si="11"/>
        <v>3.303101925806302E-3</v>
      </c>
      <c r="H73" s="3">
        <f t="shared" si="11"/>
        <v>1.5893461687662457E-3</v>
      </c>
      <c r="I73" s="3">
        <f t="shared" si="11"/>
        <v>2.3026500606010462E-3</v>
      </c>
      <c r="J73" s="3">
        <f t="shared" si="11"/>
        <v>3.298643056722745E-3</v>
      </c>
      <c r="K73" s="3">
        <f t="shared" si="11"/>
        <v>7.2218724512493554E-3</v>
      </c>
    </row>
    <row r="74" spans="1:35" x14ac:dyDescent="0.4">
      <c r="A74" s="2" t="s">
        <v>12</v>
      </c>
      <c r="B74" s="3">
        <f>_xlfn.COVARIANCE.P($P$5:$P$63,N$5:N$63)</f>
        <v>6.5028593739092228E-3</v>
      </c>
      <c r="C74" s="3">
        <f t="shared" ref="C74:K74" si="12">_xlfn.COVARIANCE.P($P$5:$P$63,O$5:O$63)</f>
        <v>5.9841157574256256E-3</v>
      </c>
      <c r="D74" s="3">
        <f t="shared" si="12"/>
        <v>2.0654787371096727E-2</v>
      </c>
      <c r="E74" s="3">
        <f t="shared" si="12"/>
        <v>8.4886117103402034E-3</v>
      </c>
      <c r="F74" s="3">
        <f t="shared" si="12"/>
        <v>9.2102975050115891E-3</v>
      </c>
      <c r="G74" s="3">
        <f t="shared" si="12"/>
        <v>6.2709647113432529E-3</v>
      </c>
      <c r="H74" s="3">
        <f t="shared" si="12"/>
        <v>3.3402329252546609E-3</v>
      </c>
      <c r="I74" s="3">
        <f t="shared" si="12"/>
        <v>2.0138706101417419E-3</v>
      </c>
      <c r="J74" s="3">
        <f t="shared" si="12"/>
        <v>7.372812541459316E-3</v>
      </c>
      <c r="K74" s="3">
        <f t="shared" si="12"/>
        <v>1.3484930799665297E-2</v>
      </c>
    </row>
    <row r="75" spans="1:35" x14ac:dyDescent="0.4">
      <c r="A75" s="2" t="s">
        <v>14</v>
      </c>
      <c r="B75" s="3">
        <f>_xlfn.COVARIANCE.P($Q$5:$Q$63,N$5:N$63)</f>
        <v>5.413584139313159E-3</v>
      </c>
      <c r="C75" s="3">
        <f t="shared" ref="C75:K75" si="13">_xlfn.COVARIANCE.P($Q$5:$Q$63,O$5:O$63)</f>
        <v>4.076672016266868E-3</v>
      </c>
      <c r="D75" s="3">
        <f t="shared" si="13"/>
        <v>8.4886117103402034E-3</v>
      </c>
      <c r="E75" s="3">
        <f t="shared" si="13"/>
        <v>8.7992137122936426E-3</v>
      </c>
      <c r="F75" s="3">
        <f t="shared" si="13"/>
        <v>5.2734233273856821E-3</v>
      </c>
      <c r="G75" s="3">
        <f t="shared" si="13"/>
        <v>4.5266527723146982E-3</v>
      </c>
      <c r="H75" s="3">
        <f t="shared" si="13"/>
        <v>1.8517501569482097E-3</v>
      </c>
      <c r="I75" s="3">
        <f t="shared" si="13"/>
        <v>1.6245137063917315E-3</v>
      </c>
      <c r="J75" s="3">
        <f t="shared" si="13"/>
        <v>4.0643688116139588E-3</v>
      </c>
      <c r="K75" s="3">
        <f t="shared" si="13"/>
        <v>1.29381692445311E-2</v>
      </c>
    </row>
    <row r="76" spans="1:35" x14ac:dyDescent="0.4">
      <c r="A76" s="2" t="s">
        <v>13</v>
      </c>
      <c r="B76" s="3">
        <f>_xlfn.COVARIANCE.P($R$5:$R$63,N$5:N$63)</f>
        <v>4.0352734768753611E-3</v>
      </c>
      <c r="C76" s="3">
        <f t="shared" ref="C76:K76" si="14">_xlfn.COVARIANCE.P($R$5:$R$63,O$5:O$63)</f>
        <v>4.1894391155995105E-3</v>
      </c>
      <c r="D76" s="3">
        <f t="shared" si="14"/>
        <v>9.2102975050115891E-3</v>
      </c>
      <c r="E76" s="3">
        <f t="shared" si="14"/>
        <v>5.2734233273856821E-3</v>
      </c>
      <c r="F76" s="3">
        <f t="shared" si="14"/>
        <v>1.4029315227624099E-2</v>
      </c>
      <c r="G76" s="3">
        <f t="shared" si="14"/>
        <v>4.1879020973380086E-3</v>
      </c>
      <c r="H76" s="3">
        <f t="shared" si="14"/>
        <v>2.3348938860722926E-3</v>
      </c>
      <c r="I76" s="3">
        <f t="shared" si="14"/>
        <v>1.1663631661356344E-4</v>
      </c>
      <c r="J76" s="3">
        <f t="shared" si="14"/>
        <v>4.6723480945763934E-3</v>
      </c>
      <c r="K76" s="3">
        <f t="shared" si="14"/>
        <v>8.0864302842160746E-3</v>
      </c>
    </row>
    <row r="77" spans="1:35" x14ac:dyDescent="0.4">
      <c r="A77" s="2" t="s">
        <v>15</v>
      </c>
      <c r="B77" s="3">
        <f>_xlfn.COVARIANCE.P($S$5:$S$63,N$5:N$63)</f>
        <v>3.4712015809376679E-3</v>
      </c>
      <c r="C77" s="3">
        <f t="shared" ref="C77:K77" si="15">_xlfn.COVARIANCE.P($S$5:$S$63,O$5:O$63)</f>
        <v>3.303101925806302E-3</v>
      </c>
      <c r="D77" s="3">
        <f t="shared" si="15"/>
        <v>6.2709647113432529E-3</v>
      </c>
      <c r="E77" s="3">
        <f t="shared" si="15"/>
        <v>4.5266527723146982E-3</v>
      </c>
      <c r="F77" s="3">
        <f t="shared" si="15"/>
        <v>4.1879020973380086E-3</v>
      </c>
      <c r="G77" s="3">
        <f t="shared" si="15"/>
        <v>5.9015990646530923E-3</v>
      </c>
      <c r="H77" s="3">
        <f t="shared" si="15"/>
        <v>1.8646129419497995E-3</v>
      </c>
      <c r="I77" s="3">
        <f t="shared" si="15"/>
        <v>1.0011156240200888E-3</v>
      </c>
      <c r="J77" s="3">
        <f t="shared" si="15"/>
        <v>3.6094820037105768E-3</v>
      </c>
      <c r="K77" s="3">
        <f t="shared" si="15"/>
        <v>7.7519179769101453E-3</v>
      </c>
    </row>
    <row r="78" spans="1:35" x14ac:dyDescent="0.4">
      <c r="A78" s="2" t="s">
        <v>16</v>
      </c>
      <c r="B78" s="3">
        <f>_xlfn.COVARIANCE.P($T$5:$T$63,N$5:N$63)</f>
        <v>2.4802636919564183E-3</v>
      </c>
      <c r="C78" s="3">
        <f t="shared" ref="C78:K78" si="16">_xlfn.COVARIANCE.P($T$5:$T$63,O$5:O$63)</f>
        <v>1.5893461687662457E-3</v>
      </c>
      <c r="D78" s="3">
        <f t="shared" si="16"/>
        <v>3.3402329252546609E-3</v>
      </c>
      <c r="E78" s="3">
        <f t="shared" si="16"/>
        <v>1.8517501569482097E-3</v>
      </c>
      <c r="F78" s="3">
        <f t="shared" si="16"/>
        <v>2.3348938860722926E-3</v>
      </c>
      <c r="G78" s="3">
        <f t="shared" si="16"/>
        <v>1.8646129419497995E-3</v>
      </c>
      <c r="H78" s="3">
        <f t="shared" si="16"/>
        <v>3.4354993001285972E-3</v>
      </c>
      <c r="I78" s="3">
        <f t="shared" si="16"/>
        <v>9.9288356899684201E-4</v>
      </c>
      <c r="J78" s="3">
        <f t="shared" si="16"/>
        <v>2.3843137457770897E-3</v>
      </c>
      <c r="K78" s="3">
        <f t="shared" si="16"/>
        <v>3.9444930292078847E-3</v>
      </c>
    </row>
    <row r="79" spans="1:35" x14ac:dyDescent="0.4">
      <c r="A79" s="2" t="s">
        <v>17</v>
      </c>
      <c r="B79" s="3">
        <f>_xlfn.COVARIANCE.P($U$5:$U$63,N$5:N$63)</f>
        <v>1.2977643731024613E-3</v>
      </c>
      <c r="C79" s="3">
        <f t="shared" ref="C79:K79" si="17">_xlfn.COVARIANCE.P($U$5:$U$63,O$5:O$63)</f>
        <v>2.3026500606010462E-3</v>
      </c>
      <c r="D79" s="3">
        <f t="shared" si="17"/>
        <v>2.0138706101417419E-3</v>
      </c>
      <c r="E79" s="3">
        <f t="shared" si="17"/>
        <v>1.6245137063917315E-3</v>
      </c>
      <c r="F79" s="3">
        <f t="shared" si="17"/>
        <v>1.1663631661356344E-4</v>
      </c>
      <c r="G79" s="3">
        <f t="shared" si="17"/>
        <v>1.0011156240200888E-3</v>
      </c>
      <c r="H79" s="3">
        <f t="shared" si="17"/>
        <v>9.9288356899684201E-4</v>
      </c>
      <c r="I79" s="3">
        <f t="shared" si="17"/>
        <v>7.5684353200775973E-3</v>
      </c>
      <c r="J79" s="3">
        <f t="shared" si="17"/>
        <v>2.4594413098059111E-3</v>
      </c>
      <c r="K79" s="3">
        <f t="shared" si="17"/>
        <v>9.4837822948084746E-4</v>
      </c>
    </row>
    <row r="80" spans="1:35" x14ac:dyDescent="0.4">
      <c r="A80" s="2" t="s">
        <v>18</v>
      </c>
      <c r="B80" s="3">
        <f>_xlfn.COVARIANCE.P($V$5:$V$63,N$5:N$63)</f>
        <v>3.7087863665758304E-3</v>
      </c>
      <c r="C80" s="3">
        <f t="shared" ref="C80:K80" si="18">_xlfn.COVARIANCE.P($V$5:$V$63,O$5:O$63)</f>
        <v>3.298643056722745E-3</v>
      </c>
      <c r="D80" s="3">
        <f t="shared" si="18"/>
        <v>7.372812541459316E-3</v>
      </c>
      <c r="E80" s="3">
        <f t="shared" si="18"/>
        <v>4.0643688116139588E-3</v>
      </c>
      <c r="F80" s="3">
        <f t="shared" si="18"/>
        <v>4.6723480945763934E-3</v>
      </c>
      <c r="G80" s="3">
        <f t="shared" si="18"/>
        <v>3.6094820037105768E-3</v>
      </c>
      <c r="H80" s="3">
        <f t="shared" si="18"/>
        <v>2.3843137457770897E-3</v>
      </c>
      <c r="I80" s="3">
        <f t="shared" si="18"/>
        <v>2.4594413098059111E-3</v>
      </c>
      <c r="J80" s="3">
        <f t="shared" si="18"/>
        <v>7.6235198310533542E-3</v>
      </c>
      <c r="K80" s="3">
        <f t="shared" si="18"/>
        <v>6.8427149625223645E-3</v>
      </c>
    </row>
    <row r="81" spans="1:11" x14ac:dyDescent="0.4">
      <c r="A81" s="2" t="s">
        <v>19</v>
      </c>
      <c r="B81" s="3">
        <f>_xlfn.COVARIANCE.P($W$5:$W$63,N$5:N$63)</f>
        <v>1.3137093808918488E-2</v>
      </c>
      <c r="C81" s="3">
        <f t="shared" ref="C81:K81" si="19">_xlfn.COVARIANCE.P($W$5:$W$63,O$5:O$63)</f>
        <v>7.2218724512493554E-3</v>
      </c>
      <c r="D81" s="3">
        <f t="shared" si="19"/>
        <v>1.3484930799665297E-2</v>
      </c>
      <c r="E81" s="3">
        <f t="shared" si="19"/>
        <v>1.29381692445311E-2</v>
      </c>
      <c r="F81" s="3">
        <f t="shared" si="19"/>
        <v>8.0864302842160746E-3</v>
      </c>
      <c r="G81" s="3">
        <f t="shared" si="19"/>
        <v>7.7519179769101453E-3</v>
      </c>
      <c r="H81" s="3">
        <f t="shared" si="19"/>
        <v>3.9444930292078847E-3</v>
      </c>
      <c r="I81" s="3">
        <f t="shared" si="19"/>
        <v>9.4837822948084746E-4</v>
      </c>
      <c r="J81" s="3">
        <f t="shared" si="19"/>
        <v>6.8427149625223645E-3</v>
      </c>
      <c r="K81" s="3">
        <f t="shared" si="19"/>
        <v>4.8281723025206544E-2</v>
      </c>
    </row>
    <row r="83" spans="1:11" x14ac:dyDescent="0.4">
      <c r="B83" s="21" t="s">
        <v>35</v>
      </c>
      <c r="C83" s="21"/>
      <c r="D83" s="21"/>
      <c r="E83" s="21"/>
      <c r="F83" s="21"/>
      <c r="G83" s="21"/>
      <c r="H83" s="21"/>
      <c r="I83" s="21"/>
      <c r="J83" s="21"/>
      <c r="K83" s="21"/>
    </row>
    <row r="84" spans="1:11" x14ac:dyDescent="0.4">
      <c r="B84" s="2" t="s">
        <v>21</v>
      </c>
      <c r="C84" s="2" t="s">
        <v>22</v>
      </c>
      <c r="D84" s="2" t="s">
        <v>23</v>
      </c>
      <c r="E84" s="2" t="s">
        <v>24</v>
      </c>
      <c r="F84" s="2" t="s">
        <v>25</v>
      </c>
      <c r="G84" s="2" t="s">
        <v>26</v>
      </c>
      <c r="H84" s="2" t="s">
        <v>27</v>
      </c>
      <c r="I84" s="2" t="s">
        <v>28</v>
      </c>
      <c r="J84" s="2" t="s">
        <v>29</v>
      </c>
      <c r="K84" s="2" t="s">
        <v>30</v>
      </c>
    </row>
    <row r="85" spans="1:11" x14ac:dyDescent="0.4">
      <c r="B85" s="2" t="s">
        <v>10</v>
      </c>
      <c r="C85" s="2" t="s">
        <v>11</v>
      </c>
      <c r="D85" s="2" t="s">
        <v>12</v>
      </c>
      <c r="E85" s="2" t="s">
        <v>14</v>
      </c>
      <c r="F85" s="2" t="s">
        <v>13</v>
      </c>
      <c r="G85" s="2" t="s">
        <v>15</v>
      </c>
      <c r="H85" s="2" t="s">
        <v>16</v>
      </c>
      <c r="I85" s="2" t="s">
        <v>17</v>
      </c>
      <c r="J85" s="2" t="s">
        <v>18</v>
      </c>
      <c r="K85" s="2" t="s">
        <v>19</v>
      </c>
    </row>
    <row r="86" spans="1:11" x14ac:dyDescent="0.4">
      <c r="A86" s="2" t="s">
        <v>10</v>
      </c>
      <c r="B86" s="7">
        <f>B72/($N$67*N$67)</f>
        <v>1.0000000000000004</v>
      </c>
      <c r="C86" s="7">
        <f t="shared" ref="C86:K86" si="20">C72/($N$67*O$67)</f>
        <v>0.69003167377077024</v>
      </c>
      <c r="D86" s="7">
        <f t="shared" si="20"/>
        <v>0.5351414049216594</v>
      </c>
      <c r="E86" s="7">
        <f t="shared" si="20"/>
        <v>0.68255478334100383</v>
      </c>
      <c r="F86" s="7">
        <f t="shared" si="20"/>
        <v>0.40292971111761822</v>
      </c>
      <c r="G86" s="7">
        <f t="shared" si="20"/>
        <v>0.53440380350197847</v>
      </c>
      <c r="H86" s="7">
        <f t="shared" si="20"/>
        <v>0.50046934377070762</v>
      </c>
      <c r="I86" s="7">
        <f t="shared" si="20"/>
        <v>0.17642793541645543</v>
      </c>
      <c r="J86" s="7">
        <f t="shared" si="20"/>
        <v>0.50237567995806343</v>
      </c>
      <c r="K86" s="7">
        <f t="shared" si="20"/>
        <v>0.70710267030845786</v>
      </c>
    </row>
    <row r="87" spans="1:11" x14ac:dyDescent="0.4">
      <c r="A87" s="2" t="s">
        <v>11</v>
      </c>
      <c r="B87" s="7">
        <f>B73/($O$67*N$67)</f>
        <v>0.69003167377077024</v>
      </c>
      <c r="C87" s="7">
        <f t="shared" ref="C87:K87" si="21">C73/($O$67*O$67)</f>
        <v>0.99999999999999978</v>
      </c>
      <c r="D87" s="7">
        <f t="shared" si="21"/>
        <v>0.65121136827636095</v>
      </c>
      <c r="E87" s="7">
        <f t="shared" si="21"/>
        <v>0.6796983115257742</v>
      </c>
      <c r="F87" s="7">
        <f t="shared" si="21"/>
        <v>0.55318449412697934</v>
      </c>
      <c r="G87" s="7">
        <f t="shared" si="21"/>
        <v>0.67246467597903503</v>
      </c>
      <c r="H87" s="7">
        <f t="shared" si="21"/>
        <v>0.42408793661069155</v>
      </c>
      <c r="I87" s="7">
        <f t="shared" si="21"/>
        <v>0.41395891697122839</v>
      </c>
      <c r="J87" s="7">
        <f t="shared" si="21"/>
        <v>0.59086723508457528</v>
      </c>
      <c r="K87" s="7">
        <f t="shared" si="21"/>
        <v>0.51403274513142738</v>
      </c>
    </row>
    <row r="88" spans="1:11" x14ac:dyDescent="0.4">
      <c r="A88" s="2" t="s">
        <v>12</v>
      </c>
      <c r="B88" s="7">
        <f>B74/($P$67*N$67)</f>
        <v>0.5351414049216594</v>
      </c>
      <c r="C88" s="7">
        <f t="shared" ref="C88:K88" si="22">C74/($P$67*O$67)</f>
        <v>0.65121136827636095</v>
      </c>
      <c r="D88" s="7">
        <f t="shared" si="22"/>
        <v>0.99999999999999944</v>
      </c>
      <c r="E88" s="7">
        <f t="shared" si="22"/>
        <v>0.62965748617839701</v>
      </c>
      <c r="F88" s="7">
        <f t="shared" si="22"/>
        <v>0.54105953839307108</v>
      </c>
      <c r="G88" s="7">
        <f t="shared" si="22"/>
        <v>0.56798797570091208</v>
      </c>
      <c r="H88" s="7">
        <f t="shared" si="22"/>
        <v>0.3965258056283637</v>
      </c>
      <c r="I88" s="7">
        <f t="shared" si="22"/>
        <v>0.16107129404662074</v>
      </c>
      <c r="J88" s="7">
        <f t="shared" si="22"/>
        <v>0.58755031085737253</v>
      </c>
      <c r="K88" s="7">
        <f t="shared" si="22"/>
        <v>0.42701878224289713</v>
      </c>
    </row>
    <row r="89" spans="1:11" x14ac:dyDescent="0.4">
      <c r="A89" s="2" t="s">
        <v>14</v>
      </c>
      <c r="B89" s="7">
        <f>B75/($Q$67*N$67)</f>
        <v>0.68255478334100383</v>
      </c>
      <c r="C89" s="7">
        <f t="shared" ref="C89:K89" si="23">C75/($Q$67*O$67)</f>
        <v>0.6796983115257742</v>
      </c>
      <c r="D89" s="7">
        <f t="shared" si="23"/>
        <v>0.62965748617839701</v>
      </c>
      <c r="E89" s="7">
        <f t="shared" si="23"/>
        <v>0.99999999999999978</v>
      </c>
      <c r="F89" s="7">
        <f t="shared" si="23"/>
        <v>0.47462702851567334</v>
      </c>
      <c r="G89" s="7">
        <f t="shared" si="23"/>
        <v>0.62816017434603322</v>
      </c>
      <c r="H89" s="7">
        <f t="shared" si="23"/>
        <v>0.33679491438802328</v>
      </c>
      <c r="I89" s="7">
        <f t="shared" si="23"/>
        <v>0.19906659827603615</v>
      </c>
      <c r="J89" s="7">
        <f t="shared" si="23"/>
        <v>0.49624187603433584</v>
      </c>
      <c r="K89" s="7">
        <f t="shared" si="23"/>
        <v>0.62771067550961457</v>
      </c>
    </row>
    <row r="90" spans="1:11" x14ac:dyDescent="0.4">
      <c r="A90" s="2" t="s">
        <v>13</v>
      </c>
      <c r="B90" s="7">
        <f>B76/($R$67*N$67)</f>
        <v>0.40292971111761822</v>
      </c>
      <c r="C90" s="7">
        <f t="shared" ref="C90:K90" si="24">C76/($R$67*O$67)</f>
        <v>0.55318449412697934</v>
      </c>
      <c r="D90" s="7">
        <f t="shared" si="24"/>
        <v>0.54105953839307108</v>
      </c>
      <c r="E90" s="7">
        <f t="shared" si="24"/>
        <v>0.47462702851567334</v>
      </c>
      <c r="F90" s="7">
        <f t="shared" si="24"/>
        <v>1.0000000000000002</v>
      </c>
      <c r="G90" s="7">
        <f t="shared" si="24"/>
        <v>0.46024961385363178</v>
      </c>
      <c r="H90" s="7">
        <f t="shared" si="24"/>
        <v>0.33632099482250039</v>
      </c>
      <c r="I90" s="7">
        <f t="shared" si="24"/>
        <v>1.1319115916058036E-2</v>
      </c>
      <c r="J90" s="7">
        <f t="shared" si="24"/>
        <v>0.45179267641656928</v>
      </c>
      <c r="K90" s="7">
        <f t="shared" si="24"/>
        <v>0.3107042756913353</v>
      </c>
    </row>
    <row r="91" spans="1:11" x14ac:dyDescent="0.4">
      <c r="A91" s="2" t="s">
        <v>15</v>
      </c>
      <c r="B91" s="7">
        <f>B77/($S$67*N$67)</f>
        <v>0.53440380350197847</v>
      </c>
      <c r="C91" s="7">
        <f t="shared" ref="C91:K91" si="25">C77/($S$67*O$67)</f>
        <v>0.67246467597903503</v>
      </c>
      <c r="D91" s="7">
        <f t="shared" si="25"/>
        <v>0.56798797570091208</v>
      </c>
      <c r="E91" s="7">
        <f t="shared" si="25"/>
        <v>0.62816017434603322</v>
      </c>
      <c r="F91" s="7">
        <f t="shared" si="25"/>
        <v>0.46024961385363178</v>
      </c>
      <c r="G91" s="7">
        <f t="shared" si="25"/>
        <v>1</v>
      </c>
      <c r="H91" s="7">
        <f t="shared" si="25"/>
        <v>0.41410350960529319</v>
      </c>
      <c r="I91" s="7">
        <f t="shared" si="25"/>
        <v>0.1497946617325456</v>
      </c>
      <c r="J91" s="7">
        <f t="shared" si="25"/>
        <v>0.53812387744966295</v>
      </c>
      <c r="K91" s="7">
        <f t="shared" si="25"/>
        <v>0.45923284071605952</v>
      </c>
    </row>
    <row r="92" spans="1:11" x14ac:dyDescent="0.4">
      <c r="A92" s="2" t="s">
        <v>16</v>
      </c>
      <c r="B92" s="7">
        <f>B78/($T$67*N$67)</f>
        <v>0.50046934377070762</v>
      </c>
      <c r="C92" s="7">
        <f t="shared" ref="C92:K92" si="26">C78/($T$67*O$67)</f>
        <v>0.42408793661069155</v>
      </c>
      <c r="D92" s="7">
        <f t="shared" si="26"/>
        <v>0.3965258056283637</v>
      </c>
      <c r="E92" s="7">
        <f t="shared" si="26"/>
        <v>0.33679491438802328</v>
      </c>
      <c r="F92" s="7">
        <f t="shared" si="26"/>
        <v>0.33632099482250039</v>
      </c>
      <c r="G92" s="7">
        <f t="shared" si="26"/>
        <v>0.41410350960529319</v>
      </c>
      <c r="H92" s="7">
        <f t="shared" si="26"/>
        <v>0.99999999999999989</v>
      </c>
      <c r="I92" s="7">
        <f t="shared" si="26"/>
        <v>0.19471541725185507</v>
      </c>
      <c r="J92" s="7">
        <f t="shared" si="26"/>
        <v>0.46589784662628142</v>
      </c>
      <c r="K92" s="7">
        <f t="shared" si="26"/>
        <v>0.30627029760136903</v>
      </c>
    </row>
    <row r="93" spans="1:11" x14ac:dyDescent="0.4">
      <c r="A93" s="2" t="s">
        <v>17</v>
      </c>
      <c r="B93" s="7">
        <f>B79/($U$67*N$67)</f>
        <v>0.17642793541645543</v>
      </c>
      <c r="C93" s="7">
        <f t="shared" ref="C93:K93" si="27">C79/($U$67*O$67)</f>
        <v>0.41395891697122839</v>
      </c>
      <c r="D93" s="7">
        <f t="shared" si="27"/>
        <v>0.16107129404662074</v>
      </c>
      <c r="E93" s="7">
        <f t="shared" si="27"/>
        <v>0.19906659827603615</v>
      </c>
      <c r="F93" s="7">
        <f t="shared" si="27"/>
        <v>1.1319115916058036E-2</v>
      </c>
      <c r="G93" s="7">
        <f t="shared" si="27"/>
        <v>0.1497946617325456</v>
      </c>
      <c r="H93" s="7">
        <f t="shared" si="27"/>
        <v>0.19471541725185507</v>
      </c>
      <c r="I93" s="7">
        <f t="shared" si="27"/>
        <v>1</v>
      </c>
      <c r="J93" s="7">
        <f t="shared" si="27"/>
        <v>0.32378419404504444</v>
      </c>
      <c r="K93" s="7">
        <f t="shared" si="27"/>
        <v>4.9612046708187967E-2</v>
      </c>
    </row>
    <row r="94" spans="1:11" x14ac:dyDescent="0.4">
      <c r="A94" s="2" t="s">
        <v>18</v>
      </c>
      <c r="B94" s="7">
        <f>B80/($V$67*N$67)</f>
        <v>0.50237567995806343</v>
      </c>
      <c r="C94" s="7">
        <f t="shared" ref="C94:K94" si="28">C80/($V$67*O$67)</f>
        <v>0.59086723508457528</v>
      </c>
      <c r="D94" s="7">
        <f t="shared" si="28"/>
        <v>0.58755031085737253</v>
      </c>
      <c r="E94" s="7">
        <f t="shared" si="28"/>
        <v>0.49624187603433584</v>
      </c>
      <c r="F94" s="7">
        <f t="shared" si="28"/>
        <v>0.45179267641656928</v>
      </c>
      <c r="G94" s="7">
        <f t="shared" si="28"/>
        <v>0.53812387744966295</v>
      </c>
      <c r="H94" s="7">
        <f t="shared" si="28"/>
        <v>0.46589784662628142</v>
      </c>
      <c r="I94" s="7">
        <f t="shared" si="28"/>
        <v>0.32378419404504444</v>
      </c>
      <c r="J94" s="7">
        <f t="shared" si="28"/>
        <v>0.99999999999999978</v>
      </c>
      <c r="K94" s="7">
        <f t="shared" si="28"/>
        <v>0.35666402162559363</v>
      </c>
    </row>
    <row r="95" spans="1:11" x14ac:dyDescent="0.4">
      <c r="A95" s="2" t="s">
        <v>19</v>
      </c>
      <c r="B95" s="7">
        <f>B81/($W$67*N$67)</f>
        <v>0.70710267030845786</v>
      </c>
      <c r="C95" s="7">
        <f t="shared" ref="C95:K95" si="29">C81/($W$67*O$67)</f>
        <v>0.51403274513142738</v>
      </c>
      <c r="D95" s="7">
        <f t="shared" si="29"/>
        <v>0.42701878224289713</v>
      </c>
      <c r="E95" s="7">
        <f t="shared" si="29"/>
        <v>0.62771067550961457</v>
      </c>
      <c r="F95" s="7">
        <f t="shared" si="29"/>
        <v>0.3107042756913353</v>
      </c>
      <c r="G95" s="7">
        <f t="shared" si="29"/>
        <v>0.45923284071605952</v>
      </c>
      <c r="H95" s="7">
        <f t="shared" si="29"/>
        <v>0.30627029760136903</v>
      </c>
      <c r="I95" s="7">
        <f t="shared" si="29"/>
        <v>4.9612046708187967E-2</v>
      </c>
      <c r="J95" s="7">
        <f t="shared" si="29"/>
        <v>0.35666402162559363</v>
      </c>
      <c r="K95" s="7">
        <f t="shared" si="29"/>
        <v>0.99999999999999967</v>
      </c>
    </row>
    <row r="97" spans="1:11" x14ac:dyDescent="0.4">
      <c r="B97" s="21" t="s">
        <v>3</v>
      </c>
      <c r="C97" s="21"/>
      <c r="D97" s="21"/>
      <c r="E97" s="21"/>
      <c r="F97" s="21"/>
      <c r="G97" s="21"/>
      <c r="H97" s="21"/>
      <c r="I97" s="21"/>
      <c r="J97" s="21"/>
      <c r="K97" s="21"/>
    </row>
    <row r="98" spans="1:11" x14ac:dyDescent="0.4">
      <c r="B98" s="4" t="s">
        <v>10</v>
      </c>
      <c r="C98" s="4" t="s">
        <v>11</v>
      </c>
      <c r="D98" s="4" t="s">
        <v>12</v>
      </c>
      <c r="E98" s="4" t="s">
        <v>14</v>
      </c>
      <c r="F98" s="4" t="s">
        <v>13</v>
      </c>
      <c r="G98" s="4" t="s">
        <v>15</v>
      </c>
      <c r="H98" s="4" t="s">
        <v>16</v>
      </c>
      <c r="I98" s="4" t="s">
        <v>17</v>
      </c>
      <c r="J98" s="4" t="s">
        <v>18</v>
      </c>
      <c r="K98" s="15" t="s">
        <v>19</v>
      </c>
    </row>
    <row r="99" spans="1:11" x14ac:dyDescent="0.4">
      <c r="B99" s="11">
        <v>0</v>
      </c>
      <c r="C99" s="11">
        <v>0</v>
      </c>
      <c r="D99" s="11">
        <v>0.32255032144426421</v>
      </c>
      <c r="E99" s="11">
        <v>0</v>
      </c>
      <c r="F99" s="11">
        <v>0</v>
      </c>
      <c r="G99" s="11">
        <v>0</v>
      </c>
      <c r="H99" s="11">
        <v>0</v>
      </c>
      <c r="I99" s="11">
        <v>0.59874144362130632</v>
      </c>
      <c r="J99" s="11">
        <v>0</v>
      </c>
      <c r="K99" s="11">
        <v>7.8708234934429411E-2</v>
      </c>
    </row>
    <row r="100" spans="1:11" x14ac:dyDescent="0.4">
      <c r="A100" s="1" t="s">
        <v>4</v>
      </c>
      <c r="B100" s="11">
        <f>SUM(B99:K99)</f>
        <v>1</v>
      </c>
    </row>
    <row r="102" spans="1:11" x14ac:dyDescent="0.4">
      <c r="B102" s="21" t="s">
        <v>5</v>
      </c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4">
      <c r="B103" s="4" t="s">
        <v>10</v>
      </c>
      <c r="C103" s="4" t="s">
        <v>11</v>
      </c>
      <c r="D103" s="4" t="s">
        <v>12</v>
      </c>
      <c r="E103" s="4" t="s">
        <v>14</v>
      </c>
      <c r="F103" s="4" t="s">
        <v>13</v>
      </c>
      <c r="G103" s="4" t="s">
        <v>15</v>
      </c>
      <c r="H103" s="4" t="s">
        <v>16</v>
      </c>
      <c r="I103" s="4" t="s">
        <v>17</v>
      </c>
      <c r="J103" s="4" t="s">
        <v>18</v>
      </c>
      <c r="K103" s="15" t="s">
        <v>19</v>
      </c>
    </row>
    <row r="104" spans="1:11" x14ac:dyDescent="0.4">
      <c r="A104" s="4" t="s">
        <v>10</v>
      </c>
      <c r="B104" s="12">
        <f>$B$99*B$99*B72</f>
        <v>0</v>
      </c>
      <c r="C104" s="12">
        <f t="shared" ref="C104:K104" si="30">$B$99*C$99*C72</f>
        <v>0</v>
      </c>
      <c r="D104" s="12">
        <f t="shared" si="30"/>
        <v>0</v>
      </c>
      <c r="E104" s="12">
        <f t="shared" si="30"/>
        <v>0</v>
      </c>
      <c r="F104" s="12">
        <f t="shared" si="30"/>
        <v>0</v>
      </c>
      <c r="G104" s="12">
        <f t="shared" si="30"/>
        <v>0</v>
      </c>
      <c r="H104" s="12">
        <f t="shared" si="30"/>
        <v>0</v>
      </c>
      <c r="I104" s="12">
        <f t="shared" si="30"/>
        <v>0</v>
      </c>
      <c r="J104" s="12">
        <f t="shared" si="30"/>
        <v>0</v>
      </c>
      <c r="K104" s="12">
        <f t="shared" si="30"/>
        <v>0</v>
      </c>
    </row>
    <row r="105" spans="1:11" x14ac:dyDescent="0.4">
      <c r="A105" s="4" t="s">
        <v>11</v>
      </c>
      <c r="B105" s="12">
        <f>$C$99*B$99*B73</f>
        <v>0</v>
      </c>
      <c r="C105" s="12">
        <f t="shared" ref="C105:K105" si="31">$C$99*C$99*C73</f>
        <v>0</v>
      </c>
      <c r="D105" s="12">
        <f t="shared" si="31"/>
        <v>0</v>
      </c>
      <c r="E105" s="12">
        <f t="shared" si="31"/>
        <v>0</v>
      </c>
      <c r="F105" s="12">
        <f t="shared" si="31"/>
        <v>0</v>
      </c>
      <c r="G105" s="12">
        <f t="shared" si="31"/>
        <v>0</v>
      </c>
      <c r="H105" s="12">
        <f t="shared" si="31"/>
        <v>0</v>
      </c>
      <c r="I105" s="12">
        <f t="shared" si="31"/>
        <v>0</v>
      </c>
      <c r="J105" s="12">
        <f t="shared" si="31"/>
        <v>0</v>
      </c>
      <c r="K105" s="12">
        <f t="shared" si="31"/>
        <v>0</v>
      </c>
    </row>
    <row r="106" spans="1:11" x14ac:dyDescent="0.4">
      <c r="A106" s="4" t="s">
        <v>12</v>
      </c>
      <c r="B106" s="12">
        <f>$D$99*B$99*B74</f>
        <v>0</v>
      </c>
      <c r="C106" s="12">
        <f t="shared" ref="C106:K106" si="32">$D$99*C$99*C74</f>
        <v>0</v>
      </c>
      <c r="D106" s="12">
        <f t="shared" si="32"/>
        <v>2.1488974305999748E-3</v>
      </c>
      <c r="E106" s="12">
        <f t="shared" si="32"/>
        <v>0</v>
      </c>
      <c r="F106" s="12">
        <f t="shared" si="32"/>
        <v>0</v>
      </c>
      <c r="G106" s="12">
        <f t="shared" si="32"/>
        <v>0</v>
      </c>
      <c r="H106" s="12">
        <f t="shared" si="32"/>
        <v>0</v>
      </c>
      <c r="I106" s="12">
        <f t="shared" si="32"/>
        <v>3.8892724131683908E-4</v>
      </c>
      <c r="J106" s="12">
        <f t="shared" si="32"/>
        <v>0</v>
      </c>
      <c r="K106" s="12">
        <f t="shared" si="32"/>
        <v>3.4234688014711306E-4</v>
      </c>
    </row>
    <row r="107" spans="1:11" x14ac:dyDescent="0.4">
      <c r="A107" s="4" t="s">
        <v>14</v>
      </c>
      <c r="B107" s="12">
        <f>$E$99*B$99*B75</f>
        <v>0</v>
      </c>
      <c r="C107" s="12">
        <f t="shared" ref="C107:K107" si="33">$E$99*C$99*C75</f>
        <v>0</v>
      </c>
      <c r="D107" s="12">
        <f t="shared" si="33"/>
        <v>0</v>
      </c>
      <c r="E107" s="12">
        <f t="shared" si="33"/>
        <v>0</v>
      </c>
      <c r="F107" s="12">
        <f t="shared" si="33"/>
        <v>0</v>
      </c>
      <c r="G107" s="12">
        <f t="shared" si="33"/>
        <v>0</v>
      </c>
      <c r="H107" s="12">
        <f t="shared" si="33"/>
        <v>0</v>
      </c>
      <c r="I107" s="12">
        <f t="shared" si="33"/>
        <v>0</v>
      </c>
      <c r="J107" s="12">
        <f t="shared" si="33"/>
        <v>0</v>
      </c>
      <c r="K107" s="12">
        <f t="shared" si="33"/>
        <v>0</v>
      </c>
    </row>
    <row r="108" spans="1:11" x14ac:dyDescent="0.4">
      <c r="A108" s="4" t="s">
        <v>13</v>
      </c>
      <c r="B108" s="12">
        <f>$F$99*B$99*B76</f>
        <v>0</v>
      </c>
      <c r="C108" s="12">
        <f t="shared" ref="C108:K108" si="34">$F$99*C$99*C76</f>
        <v>0</v>
      </c>
      <c r="D108" s="12">
        <f t="shared" si="34"/>
        <v>0</v>
      </c>
      <c r="E108" s="12">
        <f t="shared" si="34"/>
        <v>0</v>
      </c>
      <c r="F108" s="12">
        <f t="shared" si="34"/>
        <v>0</v>
      </c>
      <c r="G108" s="12">
        <f t="shared" si="34"/>
        <v>0</v>
      </c>
      <c r="H108" s="12">
        <f t="shared" si="34"/>
        <v>0</v>
      </c>
      <c r="I108" s="12">
        <f t="shared" si="34"/>
        <v>0</v>
      </c>
      <c r="J108" s="12">
        <f t="shared" si="34"/>
        <v>0</v>
      </c>
      <c r="K108" s="12">
        <f t="shared" si="34"/>
        <v>0</v>
      </c>
    </row>
    <row r="109" spans="1:11" x14ac:dyDescent="0.4">
      <c r="A109" s="4" t="s">
        <v>15</v>
      </c>
      <c r="B109" s="12">
        <f>$G$99*B$99*B77</f>
        <v>0</v>
      </c>
      <c r="C109" s="12">
        <f t="shared" ref="C109:K109" si="35">$G$99*C$99*C77</f>
        <v>0</v>
      </c>
      <c r="D109" s="12">
        <f t="shared" si="35"/>
        <v>0</v>
      </c>
      <c r="E109" s="12">
        <f t="shared" si="35"/>
        <v>0</v>
      </c>
      <c r="F109" s="12">
        <f t="shared" si="35"/>
        <v>0</v>
      </c>
      <c r="G109" s="12">
        <f t="shared" si="35"/>
        <v>0</v>
      </c>
      <c r="H109" s="12">
        <f t="shared" si="35"/>
        <v>0</v>
      </c>
      <c r="I109" s="12">
        <f t="shared" si="35"/>
        <v>0</v>
      </c>
      <c r="J109" s="12">
        <f t="shared" si="35"/>
        <v>0</v>
      </c>
      <c r="K109" s="12">
        <f t="shared" si="35"/>
        <v>0</v>
      </c>
    </row>
    <row r="110" spans="1:11" x14ac:dyDescent="0.4">
      <c r="A110" s="4" t="s">
        <v>16</v>
      </c>
      <c r="B110" s="12">
        <f>$H$99*B$99*B78</f>
        <v>0</v>
      </c>
      <c r="C110" s="12">
        <f t="shared" ref="C110:K110" si="36">$H$99*C$99*C78</f>
        <v>0</v>
      </c>
      <c r="D110" s="12">
        <f t="shared" si="36"/>
        <v>0</v>
      </c>
      <c r="E110" s="12">
        <f t="shared" si="36"/>
        <v>0</v>
      </c>
      <c r="F110" s="12">
        <f t="shared" si="36"/>
        <v>0</v>
      </c>
      <c r="G110" s="12">
        <f t="shared" si="36"/>
        <v>0</v>
      </c>
      <c r="H110" s="12">
        <f t="shared" si="36"/>
        <v>0</v>
      </c>
      <c r="I110" s="12">
        <f t="shared" si="36"/>
        <v>0</v>
      </c>
      <c r="J110" s="12">
        <f t="shared" si="36"/>
        <v>0</v>
      </c>
      <c r="K110" s="12">
        <f t="shared" si="36"/>
        <v>0</v>
      </c>
    </row>
    <row r="111" spans="1:11" x14ac:dyDescent="0.4">
      <c r="A111" s="4" t="s">
        <v>17</v>
      </c>
      <c r="B111" s="12">
        <f>$I$99*B$99*B79</f>
        <v>0</v>
      </c>
      <c r="C111" s="12">
        <f t="shared" ref="C111:K111" si="37">$I$99*C$99*C79</f>
        <v>0</v>
      </c>
      <c r="D111" s="12">
        <f t="shared" si="37"/>
        <v>3.8892724131683908E-4</v>
      </c>
      <c r="E111" s="12">
        <f t="shared" si="37"/>
        <v>0</v>
      </c>
      <c r="F111" s="12">
        <f t="shared" si="37"/>
        <v>0</v>
      </c>
      <c r="G111" s="12">
        <f t="shared" si="37"/>
        <v>0</v>
      </c>
      <c r="H111" s="12">
        <f t="shared" si="37"/>
        <v>0</v>
      </c>
      <c r="I111" s="12">
        <f t="shared" si="37"/>
        <v>2.7132183402996395E-3</v>
      </c>
      <c r="J111" s="12">
        <f t="shared" si="37"/>
        <v>0</v>
      </c>
      <c r="K111" s="12">
        <f t="shared" si="37"/>
        <v>4.4693160732592472E-5</v>
      </c>
    </row>
    <row r="112" spans="1:11" x14ac:dyDescent="0.4">
      <c r="A112" s="4" t="s">
        <v>18</v>
      </c>
      <c r="B112" s="12">
        <f>$J$99*B$99*B80</f>
        <v>0</v>
      </c>
      <c r="C112" s="12">
        <f t="shared" ref="C112:K112" si="38">$J$99*C$99*C80</f>
        <v>0</v>
      </c>
      <c r="D112" s="12">
        <f t="shared" si="38"/>
        <v>0</v>
      </c>
      <c r="E112" s="12">
        <f t="shared" si="38"/>
        <v>0</v>
      </c>
      <c r="F112" s="12">
        <f t="shared" si="38"/>
        <v>0</v>
      </c>
      <c r="G112" s="12">
        <f t="shared" si="38"/>
        <v>0</v>
      </c>
      <c r="H112" s="12">
        <f t="shared" si="38"/>
        <v>0</v>
      </c>
      <c r="I112" s="12">
        <f t="shared" si="38"/>
        <v>0</v>
      </c>
      <c r="J112" s="12">
        <f t="shared" si="38"/>
        <v>0</v>
      </c>
      <c r="K112" s="12">
        <f t="shared" si="38"/>
        <v>0</v>
      </c>
    </row>
    <row r="113" spans="1:11" x14ac:dyDescent="0.4">
      <c r="A113" s="15" t="s">
        <v>19</v>
      </c>
      <c r="B113" s="12">
        <f>$K$99*B$99*B81</f>
        <v>0</v>
      </c>
      <c r="C113" s="12">
        <f t="shared" ref="C113:K113" si="39">$K$99*C$99*C81</f>
        <v>0</v>
      </c>
      <c r="D113" s="12">
        <f t="shared" si="39"/>
        <v>3.4234688014711306E-4</v>
      </c>
      <c r="E113" s="12">
        <f t="shared" si="39"/>
        <v>0</v>
      </c>
      <c r="F113" s="12">
        <f t="shared" si="39"/>
        <v>0</v>
      </c>
      <c r="G113" s="12">
        <f t="shared" si="39"/>
        <v>0</v>
      </c>
      <c r="H113" s="12">
        <f t="shared" si="39"/>
        <v>0</v>
      </c>
      <c r="I113" s="12">
        <f t="shared" si="39"/>
        <v>4.4693160732592472E-5</v>
      </c>
      <c r="J113" s="12">
        <f t="shared" si="39"/>
        <v>0</v>
      </c>
      <c r="K113" s="12">
        <f t="shared" si="39"/>
        <v>2.9910461009815506E-4</v>
      </c>
    </row>
    <row r="115" spans="1:11" x14ac:dyDescent="0.35">
      <c r="B115" s="13" t="s">
        <v>9</v>
      </c>
      <c r="C115" s="3">
        <f>SUMPRODUCT(B99:K99,N65:W65)*12</f>
        <v>0.61817470958367604</v>
      </c>
    </row>
    <row r="116" spans="1:11" x14ac:dyDescent="0.35">
      <c r="B116" s="13" t="s">
        <v>6</v>
      </c>
      <c r="C116" s="3">
        <f>C115-X65</f>
        <v>0.59348148924469302</v>
      </c>
    </row>
    <row r="117" spans="1:11" x14ac:dyDescent="0.35">
      <c r="B117" s="13" t="s">
        <v>7</v>
      </c>
      <c r="C117" s="19">
        <f>SQRT(SUM(B104:K113))*12^0.5</f>
        <v>0.28382716456444107</v>
      </c>
    </row>
    <row r="118" spans="1:11" x14ac:dyDescent="0.35">
      <c r="B118" s="13" t="s">
        <v>45</v>
      </c>
      <c r="C118" s="19">
        <f>C117^2</f>
        <v>8.0557859344690314E-2</v>
      </c>
    </row>
    <row r="119" spans="1:11" ht="15" customHeight="1" x14ac:dyDescent="0.35">
      <c r="B119" s="13" t="s">
        <v>8</v>
      </c>
      <c r="C119" s="7">
        <f>C116/C117</f>
        <v>2.0909960826175502</v>
      </c>
    </row>
    <row r="120" spans="1:11" x14ac:dyDescent="0.35">
      <c r="B120" s="13"/>
    </row>
  </sheetData>
  <mergeCells count="7">
    <mergeCell ref="B102:K102"/>
    <mergeCell ref="B3:K3"/>
    <mergeCell ref="N3:X3"/>
    <mergeCell ref="Z3:AI3"/>
    <mergeCell ref="B69:K69"/>
    <mergeCell ref="B83:K83"/>
    <mergeCell ref="B97:K97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50EA-2896-4730-AA17-F6F85CC8860D}">
  <dimension ref="A1:AI120"/>
  <sheetViews>
    <sheetView tabSelected="1" zoomScaleNormal="100" workbookViewId="0">
      <pane ySplit="2" topLeftCell="A111" activePane="bottomLeft" state="frozen"/>
      <selection pane="bottomLeft" activeCell="J122" sqref="J122"/>
    </sheetView>
  </sheetViews>
  <sheetFormatPr defaultColWidth="8.90625" defaultRowHeight="15.5" x14ac:dyDescent="0.4"/>
  <cols>
    <col min="1" max="1" width="13" style="1" customWidth="1"/>
    <col min="2" max="2" width="8.90625" style="1"/>
    <col min="3" max="3" width="8.90625" style="1" customWidth="1"/>
    <col min="4" max="22" width="8.90625" style="1"/>
    <col min="23" max="23" width="10.08984375" style="1" bestFit="1" customWidth="1"/>
    <col min="24" max="16384" width="8.90625" style="1"/>
  </cols>
  <sheetData>
    <row r="1" spans="1:35" x14ac:dyDescent="0.4">
      <c r="B1" s="2" t="s">
        <v>21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14" t="s">
        <v>44</v>
      </c>
      <c r="N1" s="16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/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</row>
    <row r="2" spans="1:35" x14ac:dyDescent="0.4">
      <c r="B2" s="4" t="s">
        <v>10</v>
      </c>
      <c r="C2" s="4" t="s">
        <v>11</v>
      </c>
      <c r="D2" s="4" t="s">
        <v>12</v>
      </c>
      <c r="E2" s="4" t="s">
        <v>14</v>
      </c>
      <c r="F2" s="4" t="s">
        <v>13</v>
      </c>
      <c r="G2" s="4" t="s">
        <v>15</v>
      </c>
      <c r="H2" s="4" t="s">
        <v>16</v>
      </c>
      <c r="I2" s="4" t="s">
        <v>17</v>
      </c>
      <c r="J2" s="4" t="s">
        <v>18</v>
      </c>
      <c r="K2" s="15" t="s">
        <v>19</v>
      </c>
      <c r="N2" s="16" t="s">
        <v>10</v>
      </c>
      <c r="O2" s="2" t="s">
        <v>11</v>
      </c>
      <c r="P2" s="2" t="s">
        <v>12</v>
      </c>
      <c r="Q2" s="2" t="s">
        <v>14</v>
      </c>
      <c r="R2" s="2" t="s">
        <v>13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Z2" s="2" t="s">
        <v>10</v>
      </c>
      <c r="AA2" s="2" t="s">
        <v>11</v>
      </c>
      <c r="AB2" s="2" t="s">
        <v>12</v>
      </c>
      <c r="AC2" s="2" t="s">
        <v>14</v>
      </c>
      <c r="AD2" s="2" t="s">
        <v>13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</row>
    <row r="3" spans="1:35" x14ac:dyDescent="0.4">
      <c r="B3" s="22" t="s">
        <v>31</v>
      </c>
      <c r="C3" s="22"/>
      <c r="D3" s="22"/>
      <c r="E3" s="22"/>
      <c r="F3" s="22"/>
      <c r="G3" s="22"/>
      <c r="H3" s="22"/>
      <c r="I3" s="22"/>
      <c r="J3" s="22"/>
      <c r="K3" s="22"/>
      <c r="N3" s="20" t="s">
        <v>32</v>
      </c>
      <c r="O3" s="20"/>
      <c r="P3" s="20"/>
      <c r="Q3" s="20"/>
      <c r="R3" s="20"/>
      <c r="S3" s="20"/>
      <c r="T3" s="20"/>
      <c r="U3" s="20"/>
      <c r="V3" s="20"/>
      <c r="W3" s="20"/>
      <c r="X3" s="20"/>
      <c r="Z3" s="20" t="s">
        <v>33</v>
      </c>
      <c r="AA3" s="20"/>
      <c r="AB3" s="20"/>
      <c r="AC3" s="20"/>
      <c r="AD3" s="20"/>
      <c r="AE3" s="20"/>
      <c r="AF3" s="20"/>
      <c r="AG3" s="20"/>
      <c r="AH3" s="20"/>
      <c r="AI3" s="20"/>
    </row>
    <row r="4" spans="1:35" x14ac:dyDescent="0.35">
      <c r="A4" s="5">
        <v>43738</v>
      </c>
      <c r="B4" s="6">
        <v>55.9925</v>
      </c>
      <c r="C4" s="6">
        <v>139.03</v>
      </c>
      <c r="D4" s="6">
        <v>4.35175</v>
      </c>
      <c r="E4" s="6">
        <v>86.8</v>
      </c>
      <c r="F4" s="6">
        <v>178.08</v>
      </c>
      <c r="G4" s="6">
        <v>61.057000000000002</v>
      </c>
      <c r="H4" s="6">
        <v>208.02</v>
      </c>
      <c r="I4" s="6">
        <v>111.83</v>
      </c>
      <c r="J4" s="6">
        <v>27.606999999999999</v>
      </c>
      <c r="K4" s="6">
        <v>16.057984000000001</v>
      </c>
      <c r="L4" s="6"/>
      <c r="X4" s="3"/>
    </row>
    <row r="5" spans="1:35" x14ac:dyDescent="0.35">
      <c r="A5" s="5">
        <v>43769</v>
      </c>
      <c r="B5" s="6">
        <v>62.19</v>
      </c>
      <c r="C5" s="6">
        <v>143.37</v>
      </c>
      <c r="D5" s="6">
        <v>5.0255000000000001</v>
      </c>
      <c r="E5" s="6">
        <v>88.83</v>
      </c>
      <c r="F5" s="6">
        <v>191.65</v>
      </c>
      <c r="G5" s="6">
        <v>62.94</v>
      </c>
      <c r="H5" s="6">
        <v>212.58</v>
      </c>
      <c r="I5" s="6">
        <v>113.95</v>
      </c>
      <c r="J5" s="6">
        <v>29.285</v>
      </c>
      <c r="K5" s="6">
        <v>20.994645999999999</v>
      </c>
      <c r="L5" s="6"/>
      <c r="N5" s="3">
        <f>B5/B4-1</f>
        <v>0.11068446666964316</v>
      </c>
      <c r="O5" s="3">
        <f t="shared" ref="O5:W20" si="0">C5/C4-1</f>
        <v>3.1216284255196847E-2</v>
      </c>
      <c r="P5" s="3">
        <f t="shared" si="0"/>
        <v>0.15482277244786591</v>
      </c>
      <c r="Q5" s="3">
        <f t="shared" si="0"/>
        <v>2.3387096774193594E-2</v>
      </c>
      <c r="R5" s="3">
        <f t="shared" si="0"/>
        <v>7.6201707097933502E-2</v>
      </c>
      <c r="S5" s="3">
        <f t="shared" si="0"/>
        <v>3.0840034721653531E-2</v>
      </c>
      <c r="T5" s="3">
        <f t="shared" si="0"/>
        <v>2.1920969137583013E-2</v>
      </c>
      <c r="U5" s="3">
        <f t="shared" si="0"/>
        <v>1.8957345971563955E-2</v>
      </c>
      <c r="V5" s="3">
        <f t="shared" si="0"/>
        <v>6.0781685804325081E-2</v>
      </c>
      <c r="W5" s="3">
        <f t="shared" si="0"/>
        <v>0.30742725861477993</v>
      </c>
      <c r="X5" s="18">
        <v>1.5300000000000001E-2</v>
      </c>
      <c r="Z5" s="3">
        <f t="shared" ref="Z5:AI30" si="1">N5-$X5</f>
        <v>9.5384466669643148E-2</v>
      </c>
      <c r="AA5" s="3">
        <f t="shared" si="1"/>
        <v>1.5916284255196846E-2</v>
      </c>
      <c r="AB5" s="3">
        <f t="shared" si="1"/>
        <v>0.1395227724478659</v>
      </c>
      <c r="AC5" s="3">
        <f t="shared" si="1"/>
        <v>8.0870967741935931E-3</v>
      </c>
      <c r="AD5" s="3">
        <f t="shared" si="1"/>
        <v>6.0901707097933501E-2</v>
      </c>
      <c r="AE5" s="3">
        <f t="shared" si="1"/>
        <v>1.554003472165353E-2</v>
      </c>
      <c r="AF5" s="3">
        <f t="shared" si="1"/>
        <v>6.6209691375830118E-3</v>
      </c>
      <c r="AG5" s="3">
        <f t="shared" si="1"/>
        <v>3.6573459715639536E-3</v>
      </c>
      <c r="AH5" s="3">
        <f t="shared" si="1"/>
        <v>4.548168580432508E-2</v>
      </c>
      <c r="AI5" s="3">
        <f t="shared" si="1"/>
        <v>0.29212725861477995</v>
      </c>
    </row>
    <row r="6" spans="1:35" x14ac:dyDescent="0.35">
      <c r="A6" s="5">
        <v>43799</v>
      </c>
      <c r="B6" s="6">
        <v>66.8125</v>
      </c>
      <c r="C6" s="6">
        <v>151.38</v>
      </c>
      <c r="D6" s="6">
        <v>5.4184999999999999</v>
      </c>
      <c r="E6" s="6">
        <v>90.04</v>
      </c>
      <c r="F6" s="6">
        <v>201.64</v>
      </c>
      <c r="G6" s="6">
        <v>65.204499999999996</v>
      </c>
      <c r="H6" s="6">
        <v>220.3</v>
      </c>
      <c r="I6" s="6">
        <v>117.35</v>
      </c>
      <c r="J6" s="6">
        <v>31.620999999999999</v>
      </c>
      <c r="K6" s="6">
        <v>21.995978000000001</v>
      </c>
      <c r="L6" s="6"/>
      <c r="N6" s="3">
        <f t="shared" ref="N6:W44" si="2">B6/B5-1</f>
        <v>7.4328670204212965E-2</v>
      </c>
      <c r="O6" s="3">
        <f t="shared" si="0"/>
        <v>5.58694287507846E-2</v>
      </c>
      <c r="P6" s="3">
        <f t="shared" si="0"/>
        <v>7.8201174012536123E-2</v>
      </c>
      <c r="Q6" s="3">
        <f t="shared" si="0"/>
        <v>1.3621524259822326E-2</v>
      </c>
      <c r="R6" s="3">
        <f t="shared" si="0"/>
        <v>5.2126271849725958E-2</v>
      </c>
      <c r="S6" s="3">
        <f t="shared" si="0"/>
        <v>3.5978709882427573E-2</v>
      </c>
      <c r="T6" s="3">
        <f t="shared" si="0"/>
        <v>3.6315739956722215E-2</v>
      </c>
      <c r="U6" s="3">
        <f t="shared" si="0"/>
        <v>2.9837648091268099E-2</v>
      </c>
      <c r="V6" s="3">
        <f t="shared" si="0"/>
        <v>7.9767799214614854E-2</v>
      </c>
      <c r="W6" s="3">
        <f t="shared" si="0"/>
        <v>4.7694636051496264E-2</v>
      </c>
      <c r="X6" s="18">
        <v>1.6E-2</v>
      </c>
      <c r="Z6" s="3">
        <f t="shared" si="1"/>
        <v>5.8328670204212965E-2</v>
      </c>
      <c r="AA6" s="3">
        <f t="shared" si="1"/>
        <v>3.98694287507846E-2</v>
      </c>
      <c r="AB6" s="3">
        <f t="shared" si="1"/>
        <v>6.2201174012536123E-2</v>
      </c>
      <c r="AC6" s="3">
        <f t="shared" si="1"/>
        <v>-2.378475740177674E-3</v>
      </c>
      <c r="AD6" s="3">
        <f t="shared" si="1"/>
        <v>3.6126271849725958E-2</v>
      </c>
      <c r="AE6" s="3">
        <f t="shared" si="1"/>
        <v>1.9978709882427573E-2</v>
      </c>
      <c r="AF6" s="3">
        <f t="shared" si="1"/>
        <v>2.0315739956722215E-2</v>
      </c>
      <c r="AG6" s="3">
        <f t="shared" si="1"/>
        <v>1.3837648091268098E-2</v>
      </c>
      <c r="AH6" s="3">
        <f t="shared" si="1"/>
        <v>6.3767799214614854E-2</v>
      </c>
      <c r="AI6" s="3">
        <f t="shared" si="1"/>
        <v>3.1694636051496264E-2</v>
      </c>
    </row>
    <row r="7" spans="1:35" x14ac:dyDescent="0.35">
      <c r="A7" s="5">
        <v>43830</v>
      </c>
      <c r="B7" s="6">
        <v>73.412499999999994</v>
      </c>
      <c r="C7" s="6">
        <v>157.69999999999999</v>
      </c>
      <c r="D7" s="6">
        <v>5.8825000000000003</v>
      </c>
      <c r="E7" s="6">
        <v>92.39</v>
      </c>
      <c r="F7" s="6">
        <v>205.25</v>
      </c>
      <c r="G7" s="6">
        <v>66.969499999999996</v>
      </c>
      <c r="H7" s="6">
        <v>226.5</v>
      </c>
      <c r="I7" s="6">
        <v>131.43</v>
      </c>
      <c r="J7" s="6">
        <v>31.602</v>
      </c>
      <c r="K7" s="6">
        <v>27.888639000000001</v>
      </c>
      <c r="L7" s="6"/>
      <c r="N7" s="3">
        <f t="shared" si="2"/>
        <v>9.8783910196445168E-2</v>
      </c>
      <c r="O7" s="3">
        <f t="shared" si="0"/>
        <v>4.1749240322367598E-2</v>
      </c>
      <c r="P7" s="3">
        <f t="shared" si="0"/>
        <v>8.5632555135185084E-2</v>
      </c>
      <c r="Q7" s="3">
        <f t="shared" si="0"/>
        <v>2.6099511328298464E-2</v>
      </c>
      <c r="R7" s="3">
        <f t="shared" si="0"/>
        <v>1.7903193810751894E-2</v>
      </c>
      <c r="S7" s="3">
        <f t="shared" si="0"/>
        <v>2.7068683909852842E-2</v>
      </c>
      <c r="T7" s="3">
        <f t="shared" si="0"/>
        <v>2.814344076259645E-2</v>
      </c>
      <c r="U7" s="3">
        <f t="shared" si="0"/>
        <v>0.1199829569663402</v>
      </c>
      <c r="V7" s="3">
        <f t="shared" si="0"/>
        <v>-6.0086651276047842E-4</v>
      </c>
      <c r="W7" s="3">
        <f t="shared" si="0"/>
        <v>0.26789720375243142</v>
      </c>
      <c r="X7" s="18">
        <v>1.5900000000000001E-2</v>
      </c>
      <c r="Z7" s="3">
        <f t="shared" si="1"/>
        <v>8.2883910196445171E-2</v>
      </c>
      <c r="AA7" s="3">
        <f t="shared" si="1"/>
        <v>2.5849240322367597E-2</v>
      </c>
      <c r="AB7" s="3">
        <f t="shared" si="1"/>
        <v>6.9732555135185087E-2</v>
      </c>
      <c r="AC7" s="3">
        <f t="shared" si="1"/>
        <v>1.0199511328298463E-2</v>
      </c>
      <c r="AD7" s="3">
        <f t="shared" si="1"/>
        <v>2.003193810751893E-3</v>
      </c>
      <c r="AE7" s="3">
        <f t="shared" si="1"/>
        <v>1.1168683909852841E-2</v>
      </c>
      <c r="AF7" s="3">
        <f t="shared" si="1"/>
        <v>1.2243440762596449E-2</v>
      </c>
      <c r="AG7" s="3">
        <f t="shared" si="1"/>
        <v>0.10408295696634021</v>
      </c>
      <c r="AH7" s="3">
        <f t="shared" si="1"/>
        <v>-1.6500866512760479E-2</v>
      </c>
      <c r="AI7" s="3">
        <f t="shared" si="1"/>
        <v>0.2519972037524314</v>
      </c>
    </row>
    <row r="8" spans="1:35" x14ac:dyDescent="0.35">
      <c r="A8" s="5">
        <v>43861</v>
      </c>
      <c r="B8" s="6">
        <v>77.377499999999998</v>
      </c>
      <c r="C8" s="6">
        <v>170.23</v>
      </c>
      <c r="D8" s="6">
        <v>5.9107500000000002</v>
      </c>
      <c r="E8" s="6">
        <v>100.44</v>
      </c>
      <c r="F8" s="6">
        <v>201.91</v>
      </c>
      <c r="G8" s="6">
        <v>71.638999999999996</v>
      </c>
      <c r="H8" s="6">
        <v>224.43</v>
      </c>
      <c r="I8" s="6">
        <v>139.63999999999999</v>
      </c>
      <c r="J8" s="6">
        <v>30.515999999999998</v>
      </c>
      <c r="K8" s="6">
        <v>43.371290000000002</v>
      </c>
      <c r="L8" s="6"/>
      <c r="N8" s="3">
        <f t="shared" si="2"/>
        <v>5.4009875702366816E-2</v>
      </c>
      <c r="O8" s="3">
        <f t="shared" si="0"/>
        <v>7.9454660748256245E-2</v>
      </c>
      <c r="P8" s="3">
        <f t="shared" si="0"/>
        <v>4.8023799405014778E-3</v>
      </c>
      <c r="Q8" s="3">
        <f t="shared" si="0"/>
        <v>8.7130641844355372E-2</v>
      </c>
      <c r="R8" s="3">
        <f t="shared" si="0"/>
        <v>-1.6272838002436063E-2</v>
      </c>
      <c r="S8" s="3">
        <f t="shared" si="0"/>
        <v>6.9725770686655864E-2</v>
      </c>
      <c r="T8" s="3">
        <f t="shared" si="0"/>
        <v>-9.139072847682117E-3</v>
      </c>
      <c r="U8" s="3">
        <f t="shared" si="0"/>
        <v>6.246671231834422E-2</v>
      </c>
      <c r="V8" s="3">
        <f t="shared" si="0"/>
        <v>-3.4364913613062487E-2</v>
      </c>
      <c r="W8" s="3">
        <f t="shared" si="0"/>
        <v>0.55515979105326729</v>
      </c>
      <c r="X8" s="18">
        <v>1.4499999999999999E-2</v>
      </c>
      <c r="Z8" s="3">
        <f t="shared" si="1"/>
        <v>3.9509875702366817E-2</v>
      </c>
      <c r="AA8" s="3">
        <f t="shared" si="1"/>
        <v>6.4954660748256246E-2</v>
      </c>
      <c r="AB8" s="3">
        <f t="shared" si="1"/>
        <v>-9.6976200594985212E-3</v>
      </c>
      <c r="AC8" s="3">
        <f t="shared" si="1"/>
        <v>7.2630641844355373E-2</v>
      </c>
      <c r="AD8" s="3">
        <f t="shared" si="1"/>
        <v>-3.0772838002436062E-2</v>
      </c>
      <c r="AE8" s="3">
        <f t="shared" si="1"/>
        <v>5.5225770686655865E-2</v>
      </c>
      <c r="AF8" s="3">
        <f t="shared" si="1"/>
        <v>-2.3639072847682116E-2</v>
      </c>
      <c r="AG8" s="3">
        <f t="shared" si="1"/>
        <v>4.7966712318344221E-2</v>
      </c>
      <c r="AH8" s="3">
        <f t="shared" si="1"/>
        <v>-4.8864913613062486E-2</v>
      </c>
      <c r="AI8" s="3">
        <f t="shared" si="1"/>
        <v>0.54065979105326734</v>
      </c>
    </row>
    <row r="9" spans="1:35" x14ac:dyDescent="0.35">
      <c r="A9" s="5">
        <v>43890</v>
      </c>
      <c r="B9" s="6">
        <v>68.34</v>
      </c>
      <c r="C9" s="6">
        <v>162.01</v>
      </c>
      <c r="D9" s="6">
        <v>6.7517500000000004</v>
      </c>
      <c r="E9" s="6">
        <v>94.19</v>
      </c>
      <c r="F9" s="6">
        <v>192.47</v>
      </c>
      <c r="G9" s="6">
        <v>66.962500000000006</v>
      </c>
      <c r="H9" s="6">
        <v>206.34</v>
      </c>
      <c r="I9" s="6">
        <v>126.13</v>
      </c>
      <c r="J9" s="6">
        <v>27.262</v>
      </c>
      <c r="K9" s="6">
        <v>44.532622000000003</v>
      </c>
      <c r="L9" s="6"/>
      <c r="N9" s="3">
        <f t="shared" si="2"/>
        <v>-0.11679751865852472</v>
      </c>
      <c r="O9" s="3">
        <f t="shared" si="0"/>
        <v>-4.8287610879398479E-2</v>
      </c>
      <c r="P9" s="3">
        <f t="shared" si="0"/>
        <v>0.14228312819862121</v>
      </c>
      <c r="Q9" s="3">
        <f t="shared" si="0"/>
        <v>-6.222620469932294E-2</v>
      </c>
      <c r="R9" s="3">
        <f t="shared" si="0"/>
        <v>-4.6753504036451843E-2</v>
      </c>
      <c r="S9" s="3">
        <f t="shared" si="0"/>
        <v>-6.5278688982258082E-2</v>
      </c>
      <c r="T9" s="3">
        <f t="shared" si="0"/>
        <v>-8.0604197299826263E-2</v>
      </c>
      <c r="U9" s="3">
        <f t="shared" si="0"/>
        <v>-9.674878258378683E-2</v>
      </c>
      <c r="V9" s="3">
        <f t="shared" si="0"/>
        <v>-0.10663258618429672</v>
      </c>
      <c r="W9" s="3">
        <f t="shared" si="0"/>
        <v>2.6776515063305695E-2</v>
      </c>
      <c r="X9" s="18">
        <v>9.7000000000000003E-3</v>
      </c>
      <c r="Z9" s="3">
        <f t="shared" si="1"/>
        <v>-0.12649751865852471</v>
      </c>
      <c r="AA9" s="3">
        <f t="shared" si="1"/>
        <v>-5.798761087939848E-2</v>
      </c>
      <c r="AB9" s="3">
        <f t="shared" si="1"/>
        <v>0.13258312819862123</v>
      </c>
      <c r="AC9" s="3">
        <f t="shared" si="1"/>
        <v>-7.192620469932294E-2</v>
      </c>
      <c r="AD9" s="3">
        <f t="shared" si="1"/>
        <v>-5.6453504036451843E-2</v>
      </c>
      <c r="AE9" s="3">
        <f t="shared" si="1"/>
        <v>-7.4978688982258082E-2</v>
      </c>
      <c r="AF9" s="3">
        <f t="shared" si="1"/>
        <v>-9.0304197299826264E-2</v>
      </c>
      <c r="AG9" s="3">
        <f t="shared" si="1"/>
        <v>-0.10644878258378683</v>
      </c>
      <c r="AH9" s="3">
        <f t="shared" si="1"/>
        <v>-0.11633258618429672</v>
      </c>
      <c r="AI9" s="3">
        <f t="shared" si="1"/>
        <v>1.7076515063305694E-2</v>
      </c>
    </row>
    <row r="10" spans="1:35" x14ac:dyDescent="0.35">
      <c r="A10" s="5">
        <v>43921</v>
      </c>
      <c r="B10" s="6">
        <v>63.572499999999998</v>
      </c>
      <c r="C10" s="6">
        <v>157.71</v>
      </c>
      <c r="D10" s="6">
        <v>6.59</v>
      </c>
      <c r="E10" s="6">
        <v>97.49</v>
      </c>
      <c r="F10" s="6">
        <v>166.8</v>
      </c>
      <c r="G10" s="6">
        <v>58.097499999999997</v>
      </c>
      <c r="H10" s="6">
        <v>182.83</v>
      </c>
      <c r="I10" s="6">
        <v>138.72</v>
      </c>
      <c r="J10" s="6">
        <v>23.71</v>
      </c>
      <c r="K10" s="6">
        <v>34.933298000000001</v>
      </c>
      <c r="L10" s="6"/>
      <c r="N10" s="3">
        <f t="shared" si="2"/>
        <v>-6.9761486684225993E-2</v>
      </c>
      <c r="O10" s="3">
        <f t="shared" si="0"/>
        <v>-2.6541571507931461E-2</v>
      </c>
      <c r="P10" s="3">
        <f t="shared" si="0"/>
        <v>-2.3956751953197353E-2</v>
      </c>
      <c r="Q10" s="3">
        <f t="shared" si="0"/>
        <v>3.5035566408323504E-2</v>
      </c>
      <c r="R10" s="3">
        <f t="shared" si="0"/>
        <v>-0.13337143450927413</v>
      </c>
      <c r="S10" s="3">
        <f t="shared" si="0"/>
        <v>-0.13238753033414241</v>
      </c>
      <c r="T10" s="3">
        <f t="shared" si="0"/>
        <v>-0.11393816031792181</v>
      </c>
      <c r="U10" s="3">
        <f t="shared" si="0"/>
        <v>9.9817648457940278E-2</v>
      </c>
      <c r="V10" s="3">
        <f t="shared" si="0"/>
        <v>-0.13029124789083701</v>
      </c>
      <c r="W10" s="3">
        <f t="shared" si="0"/>
        <v>-0.21555712574031693</v>
      </c>
      <c r="X10" s="18">
        <v>1.7000000000000001E-3</v>
      </c>
      <c r="Z10" s="3">
        <f t="shared" si="1"/>
        <v>-7.1461486684226E-2</v>
      </c>
      <c r="AA10" s="3">
        <f t="shared" si="1"/>
        <v>-2.8241571507931461E-2</v>
      </c>
      <c r="AB10" s="3">
        <f t="shared" si="1"/>
        <v>-2.5656751953197353E-2</v>
      </c>
      <c r="AC10" s="3">
        <f t="shared" si="1"/>
        <v>3.3335566408323504E-2</v>
      </c>
      <c r="AD10" s="3">
        <f t="shared" si="1"/>
        <v>-0.13507143450927414</v>
      </c>
      <c r="AE10" s="3">
        <f t="shared" si="1"/>
        <v>-0.13408753033414242</v>
      </c>
      <c r="AF10" s="3">
        <f t="shared" si="1"/>
        <v>-0.11563816031792182</v>
      </c>
      <c r="AG10" s="3">
        <f t="shared" si="1"/>
        <v>9.8117648457940271E-2</v>
      </c>
      <c r="AH10" s="3">
        <f t="shared" si="1"/>
        <v>-0.13199124789083702</v>
      </c>
      <c r="AI10" s="3">
        <f t="shared" si="1"/>
        <v>-0.21725712574031694</v>
      </c>
    </row>
    <row r="11" spans="1:35" x14ac:dyDescent="0.35">
      <c r="A11" s="5">
        <v>43951</v>
      </c>
      <c r="B11" s="6">
        <v>73.45</v>
      </c>
      <c r="C11" s="6">
        <v>179.21</v>
      </c>
      <c r="D11" s="6">
        <v>7.3070000000000004</v>
      </c>
      <c r="E11" s="6">
        <v>123.7</v>
      </c>
      <c r="F11" s="6">
        <v>204.71</v>
      </c>
      <c r="G11" s="6">
        <v>67.334999999999994</v>
      </c>
      <c r="H11" s="6">
        <v>187.36</v>
      </c>
      <c r="I11" s="6">
        <v>154.63999999999999</v>
      </c>
      <c r="J11" s="6">
        <v>27.161999999999999</v>
      </c>
      <c r="K11" s="6">
        <v>52.125281000000001</v>
      </c>
      <c r="L11" s="6"/>
      <c r="N11" s="3">
        <f t="shared" si="2"/>
        <v>0.15537378583507033</v>
      </c>
      <c r="O11" s="3">
        <f t="shared" si="0"/>
        <v>0.13632616828355837</v>
      </c>
      <c r="P11" s="3">
        <f t="shared" si="0"/>
        <v>0.10880121396054632</v>
      </c>
      <c r="Q11" s="3">
        <f t="shared" si="0"/>
        <v>0.26884808698328033</v>
      </c>
      <c r="R11" s="3">
        <f t="shared" si="0"/>
        <v>0.22727817745803347</v>
      </c>
      <c r="S11" s="3">
        <f t="shared" si="0"/>
        <v>0.15899995696888847</v>
      </c>
      <c r="T11" s="3">
        <f t="shared" si="0"/>
        <v>2.4777115353060264E-2</v>
      </c>
      <c r="U11" s="3">
        <f t="shared" si="0"/>
        <v>0.1147635524798154</v>
      </c>
      <c r="V11" s="3">
        <f t="shared" si="0"/>
        <v>0.14559257697174188</v>
      </c>
      <c r="W11" s="3">
        <f t="shared" si="0"/>
        <v>0.49213741571150815</v>
      </c>
      <c r="X11" s="18">
        <v>1.6000000000000001E-3</v>
      </c>
      <c r="Z11" s="3">
        <f t="shared" si="1"/>
        <v>0.15377378583507034</v>
      </c>
      <c r="AA11" s="3">
        <f t="shared" si="1"/>
        <v>0.13472616828355838</v>
      </c>
      <c r="AB11" s="3">
        <f t="shared" si="1"/>
        <v>0.10720121396054631</v>
      </c>
      <c r="AC11" s="3">
        <f t="shared" si="1"/>
        <v>0.26724808698328034</v>
      </c>
      <c r="AD11" s="3">
        <f t="shared" si="1"/>
        <v>0.22567817745803348</v>
      </c>
      <c r="AE11" s="3">
        <f t="shared" si="1"/>
        <v>0.15739995696888848</v>
      </c>
      <c r="AF11" s="3">
        <f t="shared" si="1"/>
        <v>2.3177115353060263E-2</v>
      </c>
      <c r="AG11" s="3">
        <f t="shared" si="1"/>
        <v>0.1131635524798154</v>
      </c>
      <c r="AH11" s="3">
        <f t="shared" si="1"/>
        <v>0.14399257697174189</v>
      </c>
      <c r="AI11" s="3">
        <f t="shared" si="1"/>
        <v>0.49053741571150816</v>
      </c>
    </row>
    <row r="12" spans="1:35" x14ac:dyDescent="0.35">
      <c r="A12" s="5">
        <v>43982</v>
      </c>
      <c r="B12" s="6">
        <v>79.484999999999999</v>
      </c>
      <c r="C12" s="6">
        <v>183.25</v>
      </c>
      <c r="D12" s="6">
        <v>8.8755000000000006</v>
      </c>
      <c r="E12" s="6">
        <v>122.12</v>
      </c>
      <c r="F12" s="6">
        <v>225.09</v>
      </c>
      <c r="G12" s="6">
        <v>71.676000000000002</v>
      </c>
      <c r="H12" s="6">
        <v>185.58</v>
      </c>
      <c r="I12" s="6">
        <v>152.94999999999999</v>
      </c>
      <c r="J12" s="6">
        <v>29.126999999999999</v>
      </c>
      <c r="K12" s="6">
        <v>55.666611000000003</v>
      </c>
      <c r="L12" s="6"/>
      <c r="N12" s="3">
        <f t="shared" si="2"/>
        <v>8.2164737916950337E-2</v>
      </c>
      <c r="O12" s="3">
        <f t="shared" si="0"/>
        <v>2.2543384855755688E-2</v>
      </c>
      <c r="P12" s="3">
        <f t="shared" si="0"/>
        <v>0.21465717804844675</v>
      </c>
      <c r="Q12" s="3">
        <f t="shared" si="0"/>
        <v>-1.2772837510105051E-2</v>
      </c>
      <c r="R12" s="3">
        <f t="shared" si="0"/>
        <v>9.9555468711836292E-2</v>
      </c>
      <c r="S12" s="3">
        <f t="shared" si="0"/>
        <v>6.4468701269770667E-2</v>
      </c>
      <c r="T12" s="3">
        <f t="shared" si="0"/>
        <v>-9.5004269854824797E-3</v>
      </c>
      <c r="U12" s="3">
        <f t="shared" si="0"/>
        <v>-1.0928608380755267E-2</v>
      </c>
      <c r="V12" s="3">
        <f t="shared" si="0"/>
        <v>7.2343715484868509E-2</v>
      </c>
      <c r="W12" s="3">
        <f t="shared" si="0"/>
        <v>6.7938818401765522E-2</v>
      </c>
      <c r="X12" s="18">
        <v>1.7000000000000001E-3</v>
      </c>
      <c r="Z12" s="3">
        <f t="shared" si="1"/>
        <v>8.046473791695033E-2</v>
      </c>
      <c r="AA12" s="3">
        <f t="shared" si="1"/>
        <v>2.0843384855755688E-2</v>
      </c>
      <c r="AB12" s="3">
        <f t="shared" si="1"/>
        <v>0.21295717804844674</v>
      </c>
      <c r="AC12" s="3">
        <f t="shared" si="1"/>
        <v>-1.4472837510105051E-2</v>
      </c>
      <c r="AD12" s="3">
        <f t="shared" si="1"/>
        <v>9.7855468711836285E-2</v>
      </c>
      <c r="AE12" s="3">
        <f t="shared" si="1"/>
        <v>6.276870126977066E-2</v>
      </c>
      <c r="AF12" s="3">
        <f t="shared" si="1"/>
        <v>-1.120042698548248E-2</v>
      </c>
      <c r="AG12" s="3">
        <f t="shared" si="1"/>
        <v>-1.2628608380755267E-2</v>
      </c>
      <c r="AH12" s="3">
        <f t="shared" si="1"/>
        <v>7.0643715484868502E-2</v>
      </c>
      <c r="AI12" s="3">
        <f t="shared" si="1"/>
        <v>6.6238818401765515E-2</v>
      </c>
    </row>
    <row r="13" spans="1:35" x14ac:dyDescent="0.35">
      <c r="A13" s="5">
        <v>44012</v>
      </c>
      <c r="B13" s="6">
        <v>91.2</v>
      </c>
      <c r="C13" s="6">
        <v>203.51</v>
      </c>
      <c r="D13" s="6">
        <v>9.4977499999999999</v>
      </c>
      <c r="E13" s="6">
        <v>137.94</v>
      </c>
      <c r="F13" s="6">
        <v>227.07</v>
      </c>
      <c r="G13" s="6">
        <v>70.902500000000003</v>
      </c>
      <c r="H13" s="6">
        <v>178.51</v>
      </c>
      <c r="I13" s="6">
        <v>164.18</v>
      </c>
      <c r="J13" s="6">
        <v>31.561</v>
      </c>
      <c r="K13" s="6">
        <v>71.987261000000004</v>
      </c>
      <c r="L13" s="6"/>
      <c r="N13" s="3">
        <f t="shared" si="2"/>
        <v>0.14738629930175517</v>
      </c>
      <c r="O13" s="3">
        <f t="shared" si="0"/>
        <v>0.11055934515688937</v>
      </c>
      <c r="P13" s="3">
        <f t="shared" si="0"/>
        <v>7.0108726268942601E-2</v>
      </c>
      <c r="Q13" s="3">
        <f t="shared" si="0"/>
        <v>0.12954471012119217</v>
      </c>
      <c r="R13" s="3">
        <f t="shared" si="0"/>
        <v>8.7964814074370512E-3</v>
      </c>
      <c r="S13" s="3">
        <f t="shared" si="0"/>
        <v>-1.0791617835816725E-2</v>
      </c>
      <c r="T13" s="3">
        <f t="shared" si="0"/>
        <v>-3.8096777670007631E-2</v>
      </c>
      <c r="U13" s="3">
        <f t="shared" si="0"/>
        <v>7.3422687152664423E-2</v>
      </c>
      <c r="V13" s="3">
        <f t="shared" si="0"/>
        <v>8.3565077076252381E-2</v>
      </c>
      <c r="W13" s="3">
        <f t="shared" si="0"/>
        <v>0.2931856225269398</v>
      </c>
      <c r="X13" s="18">
        <v>1.6000000000000001E-3</v>
      </c>
      <c r="Z13" s="3">
        <f t="shared" si="1"/>
        <v>0.14578629930175518</v>
      </c>
      <c r="AA13" s="3">
        <f t="shared" si="1"/>
        <v>0.10895934515688936</v>
      </c>
      <c r="AB13" s="3">
        <f t="shared" si="1"/>
        <v>6.8508726268942596E-2</v>
      </c>
      <c r="AC13" s="3">
        <f t="shared" si="1"/>
        <v>0.12794471012119218</v>
      </c>
      <c r="AD13" s="3">
        <f t="shared" si="1"/>
        <v>7.1964814074370513E-3</v>
      </c>
      <c r="AE13" s="3">
        <f t="shared" si="1"/>
        <v>-1.2391617835816725E-2</v>
      </c>
      <c r="AF13" s="3">
        <f t="shared" si="1"/>
        <v>-3.9696777670007628E-2</v>
      </c>
      <c r="AG13" s="3">
        <f t="shared" si="1"/>
        <v>7.1822687152664419E-2</v>
      </c>
      <c r="AH13" s="3">
        <f t="shared" si="1"/>
        <v>8.1965077076252377E-2</v>
      </c>
      <c r="AI13" s="3">
        <f t="shared" si="1"/>
        <v>0.29158562252693981</v>
      </c>
    </row>
    <row r="14" spans="1:35" x14ac:dyDescent="0.35">
      <c r="A14" s="5">
        <v>44043</v>
      </c>
      <c r="B14" s="6">
        <v>106.26</v>
      </c>
      <c r="C14" s="6">
        <v>205.01</v>
      </c>
      <c r="D14" s="6">
        <v>10.614750000000001</v>
      </c>
      <c r="E14" s="6">
        <v>158.22999999999999</v>
      </c>
      <c r="F14" s="6">
        <v>253.67</v>
      </c>
      <c r="G14" s="6">
        <v>74.397499999999994</v>
      </c>
      <c r="H14" s="6">
        <v>195.78</v>
      </c>
      <c r="I14" s="6">
        <v>150.29</v>
      </c>
      <c r="J14" s="6">
        <v>31.675000000000001</v>
      </c>
      <c r="K14" s="6">
        <v>95.383904999999999</v>
      </c>
      <c r="L14" s="6"/>
      <c r="N14" s="3">
        <f t="shared" si="2"/>
        <v>0.16513157894736841</v>
      </c>
      <c r="O14" s="3">
        <f t="shared" si="0"/>
        <v>7.3706451771411441E-3</v>
      </c>
      <c r="P14" s="3">
        <f t="shared" si="0"/>
        <v>0.11760680161090797</v>
      </c>
      <c r="Q14" s="3">
        <f t="shared" si="0"/>
        <v>0.14709293895896769</v>
      </c>
      <c r="R14" s="3">
        <f t="shared" si="0"/>
        <v>0.11714449288765572</v>
      </c>
      <c r="S14" s="3">
        <f t="shared" si="0"/>
        <v>4.9293043263636482E-2</v>
      </c>
      <c r="T14" s="3">
        <f t="shared" si="0"/>
        <v>9.6745280376449472E-2</v>
      </c>
      <c r="U14" s="3">
        <f t="shared" si="0"/>
        <v>-8.4602265805822974E-2</v>
      </c>
      <c r="V14" s="3">
        <f t="shared" si="0"/>
        <v>3.6120528500365179E-3</v>
      </c>
      <c r="W14" s="3">
        <f t="shared" si="0"/>
        <v>0.32501089324679255</v>
      </c>
      <c r="X14" s="18">
        <v>1.1000000000000001E-3</v>
      </c>
      <c r="Z14" s="3">
        <f t="shared" si="1"/>
        <v>0.16403157894736842</v>
      </c>
      <c r="AA14" s="3">
        <f t="shared" si="1"/>
        <v>6.2706451771411438E-3</v>
      </c>
      <c r="AB14" s="3">
        <f t="shared" si="1"/>
        <v>0.11650680161090797</v>
      </c>
      <c r="AC14" s="3">
        <f t="shared" si="1"/>
        <v>0.1459929389589677</v>
      </c>
      <c r="AD14" s="3">
        <f t="shared" si="1"/>
        <v>0.11604449288765571</v>
      </c>
      <c r="AE14" s="3">
        <f t="shared" si="1"/>
        <v>4.8193043263636486E-2</v>
      </c>
      <c r="AF14" s="3">
        <f t="shared" si="1"/>
        <v>9.5645280376449468E-2</v>
      </c>
      <c r="AG14" s="3">
        <f t="shared" si="1"/>
        <v>-8.5702265805822977E-2</v>
      </c>
      <c r="AH14" s="3">
        <f t="shared" si="1"/>
        <v>2.5120528500365176E-3</v>
      </c>
      <c r="AI14" s="3">
        <f t="shared" si="1"/>
        <v>0.32391089324679256</v>
      </c>
    </row>
    <row r="15" spans="1:35" x14ac:dyDescent="0.35">
      <c r="A15" s="5">
        <v>44074</v>
      </c>
      <c r="B15" s="6">
        <v>129.04</v>
      </c>
      <c r="C15" s="6">
        <v>225.53</v>
      </c>
      <c r="D15" s="6">
        <v>13.374499999999999</v>
      </c>
      <c r="E15" s="6">
        <v>172.55</v>
      </c>
      <c r="F15" s="6">
        <v>293.2</v>
      </c>
      <c r="G15" s="6">
        <v>81.476500000000001</v>
      </c>
      <c r="H15" s="6">
        <v>218.04</v>
      </c>
      <c r="I15" s="6">
        <v>148.38999999999999</v>
      </c>
      <c r="J15" s="6">
        <v>34.715000000000003</v>
      </c>
      <c r="K15" s="6">
        <v>166.10650100000001</v>
      </c>
      <c r="L15" s="6"/>
      <c r="N15" s="3">
        <f t="shared" si="2"/>
        <v>0.21437982307547521</v>
      </c>
      <c r="O15" s="3">
        <f t="shared" si="0"/>
        <v>0.1000926784059315</v>
      </c>
      <c r="P15" s="3">
        <f t="shared" si="0"/>
        <v>0.25999199227490033</v>
      </c>
      <c r="Q15" s="3">
        <f t="shared" si="0"/>
        <v>9.0501169184099339E-2</v>
      </c>
      <c r="R15" s="3">
        <f t="shared" si="0"/>
        <v>0.15583238065202831</v>
      </c>
      <c r="S15" s="3">
        <f t="shared" si="0"/>
        <v>9.5151046742162126E-2</v>
      </c>
      <c r="T15" s="3">
        <f t="shared" si="0"/>
        <v>0.11369904995403002</v>
      </c>
      <c r="U15" s="3">
        <f t="shared" si="0"/>
        <v>-1.2642225031605614E-2</v>
      </c>
      <c r="V15" s="3">
        <f t="shared" si="0"/>
        <v>9.5974743488555836E-2</v>
      </c>
      <c r="W15" s="3">
        <f t="shared" si="0"/>
        <v>0.74145209299199921</v>
      </c>
      <c r="X15" s="18">
        <v>1.1999999999999999E-3</v>
      </c>
      <c r="Z15" s="3">
        <f t="shared" si="1"/>
        <v>0.2131798230754752</v>
      </c>
      <c r="AA15" s="3">
        <f t="shared" si="1"/>
        <v>9.8892678405931495E-2</v>
      </c>
      <c r="AB15" s="3">
        <f t="shared" si="1"/>
        <v>0.25879199227490035</v>
      </c>
      <c r="AC15" s="3">
        <f t="shared" si="1"/>
        <v>8.9301169184099333E-2</v>
      </c>
      <c r="AD15" s="3">
        <f t="shared" si="1"/>
        <v>0.15463238065202831</v>
      </c>
      <c r="AE15" s="3">
        <f t="shared" si="1"/>
        <v>9.395104674216212E-2</v>
      </c>
      <c r="AF15" s="3">
        <f t="shared" si="1"/>
        <v>0.11249904995403001</v>
      </c>
      <c r="AG15" s="3">
        <f t="shared" si="1"/>
        <v>-1.3842225031605614E-2</v>
      </c>
      <c r="AH15" s="3">
        <f t="shared" si="1"/>
        <v>9.4774743488555829E-2</v>
      </c>
      <c r="AI15" s="3">
        <f t="shared" si="1"/>
        <v>0.74025209299199923</v>
      </c>
    </row>
    <row r="16" spans="1:35" x14ac:dyDescent="0.35">
      <c r="A16" s="5">
        <v>44104</v>
      </c>
      <c r="B16" s="6">
        <v>115.81</v>
      </c>
      <c r="C16" s="6">
        <v>210.33</v>
      </c>
      <c r="D16" s="6">
        <v>13.5305</v>
      </c>
      <c r="E16" s="6">
        <v>157.44</v>
      </c>
      <c r="F16" s="6">
        <v>261.89999999999998</v>
      </c>
      <c r="G16" s="6">
        <v>73.28</v>
      </c>
      <c r="H16" s="6">
        <v>212.94</v>
      </c>
      <c r="I16" s="6">
        <v>148.02000000000001</v>
      </c>
      <c r="J16" s="6">
        <v>36.432000000000002</v>
      </c>
      <c r="K16" s="6">
        <v>143.00318999999999</v>
      </c>
      <c r="L16" s="6"/>
      <c r="N16" s="3">
        <f t="shared" si="2"/>
        <v>-0.1025263484190948</v>
      </c>
      <c r="O16" s="3">
        <f t="shared" si="0"/>
        <v>-6.7396798652063938E-2</v>
      </c>
      <c r="P16" s="3">
        <f t="shared" si="0"/>
        <v>1.1663987438782719E-2</v>
      </c>
      <c r="Q16" s="3">
        <f t="shared" si="0"/>
        <v>-8.7568820631701016E-2</v>
      </c>
      <c r="R16" s="3">
        <f t="shared" si="0"/>
        <v>-0.10675306957708053</v>
      </c>
      <c r="S16" s="3">
        <f t="shared" si="0"/>
        <v>-0.10059955938215315</v>
      </c>
      <c r="T16" s="3">
        <f t="shared" si="0"/>
        <v>-2.3390203632360995E-2</v>
      </c>
      <c r="U16" s="3">
        <f t="shared" si="0"/>
        <v>-2.4934294763796494E-3</v>
      </c>
      <c r="V16" s="3">
        <f t="shared" si="0"/>
        <v>4.9459887656632562E-2</v>
      </c>
      <c r="W16" s="3">
        <f t="shared" si="0"/>
        <v>-0.13908733770751103</v>
      </c>
      <c r="X16" s="18">
        <v>1.1999999999999999E-3</v>
      </c>
      <c r="Z16" s="3">
        <f t="shared" si="1"/>
        <v>-0.10372634841909481</v>
      </c>
      <c r="AA16" s="3">
        <f t="shared" si="1"/>
        <v>-6.8596798652063945E-2</v>
      </c>
      <c r="AB16" s="3">
        <f t="shared" si="1"/>
        <v>1.0463987438782719E-2</v>
      </c>
      <c r="AC16" s="3">
        <f t="shared" si="1"/>
        <v>-8.8768820631701023E-2</v>
      </c>
      <c r="AD16" s="3">
        <f t="shared" si="1"/>
        <v>-0.10795306957708053</v>
      </c>
      <c r="AE16" s="3">
        <f t="shared" si="1"/>
        <v>-0.10179955938215315</v>
      </c>
      <c r="AF16" s="3">
        <f t="shared" si="1"/>
        <v>-2.4590203632360995E-2</v>
      </c>
      <c r="AG16" s="3">
        <f t="shared" si="1"/>
        <v>-3.6934294763796491E-3</v>
      </c>
      <c r="AH16" s="3">
        <f t="shared" si="1"/>
        <v>4.8259887656632562E-2</v>
      </c>
      <c r="AI16" s="3">
        <f t="shared" si="1"/>
        <v>-0.14028733770751103</v>
      </c>
    </row>
    <row r="17" spans="1:35" x14ac:dyDescent="0.35">
      <c r="A17" s="5">
        <v>44135</v>
      </c>
      <c r="B17" s="6">
        <v>108.86</v>
      </c>
      <c r="C17" s="6">
        <v>202.47</v>
      </c>
      <c r="D17" s="6">
        <v>12.534000000000001</v>
      </c>
      <c r="E17" s="6">
        <v>151.81</v>
      </c>
      <c r="F17" s="6">
        <v>263.11</v>
      </c>
      <c r="G17" s="6">
        <v>80.805499999999995</v>
      </c>
      <c r="H17" s="6">
        <v>201.9</v>
      </c>
      <c r="I17" s="6">
        <v>130.46</v>
      </c>
      <c r="J17" s="6">
        <v>34.963000000000001</v>
      </c>
      <c r="K17" s="6">
        <v>129.34653700000001</v>
      </c>
      <c r="L17" s="6"/>
      <c r="N17" s="3">
        <f t="shared" si="2"/>
        <v>-6.0012088766082439E-2</v>
      </c>
      <c r="O17" s="3">
        <f t="shared" si="0"/>
        <v>-3.7369847382684451E-2</v>
      </c>
      <c r="P17" s="3">
        <f t="shared" si="0"/>
        <v>-7.3648423931118479E-2</v>
      </c>
      <c r="Q17" s="3">
        <f t="shared" si="0"/>
        <v>-3.5759654471544722E-2</v>
      </c>
      <c r="R17" s="3">
        <f t="shared" si="0"/>
        <v>4.6200840015273581E-3</v>
      </c>
      <c r="S17" s="3">
        <f t="shared" si="0"/>
        <v>0.10269514192139728</v>
      </c>
      <c r="T17" s="3">
        <f t="shared" si="0"/>
        <v>-5.1845590307128764E-2</v>
      </c>
      <c r="U17" s="3">
        <f t="shared" si="0"/>
        <v>-0.11863261721389007</v>
      </c>
      <c r="V17" s="3">
        <f t="shared" si="0"/>
        <v>-4.0321695212999553E-2</v>
      </c>
      <c r="W17" s="3">
        <f t="shared" si="0"/>
        <v>-9.5498939569110153E-2</v>
      </c>
      <c r="X17" s="18">
        <v>1.2999999999999999E-3</v>
      </c>
      <c r="Z17" s="3">
        <f t="shared" si="1"/>
        <v>-6.1312088766082441E-2</v>
      </c>
      <c r="AA17" s="3">
        <f t="shared" si="1"/>
        <v>-3.8669847382684454E-2</v>
      </c>
      <c r="AB17" s="3">
        <f t="shared" si="1"/>
        <v>-7.4948423931118474E-2</v>
      </c>
      <c r="AC17" s="3">
        <f t="shared" si="1"/>
        <v>-3.7059654471544724E-2</v>
      </c>
      <c r="AD17" s="3">
        <f t="shared" si="1"/>
        <v>3.3200840015273582E-3</v>
      </c>
      <c r="AE17" s="3">
        <f t="shared" si="1"/>
        <v>0.10139514192139729</v>
      </c>
      <c r="AF17" s="3">
        <f t="shared" si="1"/>
        <v>-5.3145590307128766E-2</v>
      </c>
      <c r="AG17" s="3">
        <f t="shared" si="1"/>
        <v>-0.11993261721389006</v>
      </c>
      <c r="AH17" s="3">
        <f t="shared" si="1"/>
        <v>-4.1621695212999556E-2</v>
      </c>
      <c r="AI17" s="3">
        <f t="shared" si="1"/>
        <v>-9.6798939569110148E-2</v>
      </c>
    </row>
    <row r="18" spans="1:35" x14ac:dyDescent="0.35">
      <c r="A18" s="5">
        <v>44165</v>
      </c>
      <c r="B18" s="6">
        <v>119.05</v>
      </c>
      <c r="C18" s="6">
        <v>214.07</v>
      </c>
      <c r="D18" s="6">
        <v>13.4015</v>
      </c>
      <c r="E18" s="6">
        <v>158.4</v>
      </c>
      <c r="F18" s="6">
        <v>276.97000000000003</v>
      </c>
      <c r="G18" s="6">
        <v>87.72</v>
      </c>
      <c r="H18" s="6">
        <v>228.91</v>
      </c>
      <c r="I18" s="6">
        <v>145.65</v>
      </c>
      <c r="J18" s="6">
        <v>40.158000000000001</v>
      </c>
      <c r="K18" s="6">
        <v>189.19981100000001</v>
      </c>
      <c r="L18" s="6"/>
      <c r="N18" s="3">
        <f t="shared" si="2"/>
        <v>9.3606467021862816E-2</v>
      </c>
      <c r="O18" s="3">
        <f t="shared" si="0"/>
        <v>5.7292438385933675E-2</v>
      </c>
      <c r="P18" s="3">
        <f t="shared" si="0"/>
        <v>6.9211744056167257E-2</v>
      </c>
      <c r="Q18" s="3">
        <f t="shared" si="0"/>
        <v>4.3409525064225019E-2</v>
      </c>
      <c r="R18" s="3">
        <f t="shared" si="0"/>
        <v>5.2677587320892449E-2</v>
      </c>
      <c r="S18" s="3">
        <f t="shared" si="0"/>
        <v>8.5569670381347773E-2</v>
      </c>
      <c r="T18" s="3">
        <f t="shared" si="0"/>
        <v>0.13377909856364534</v>
      </c>
      <c r="U18" s="3">
        <f t="shared" si="0"/>
        <v>0.11643415606316099</v>
      </c>
      <c r="V18" s="3">
        <f t="shared" si="0"/>
        <v>0.14858564768469518</v>
      </c>
      <c r="W18" s="3">
        <f t="shared" si="0"/>
        <v>0.46273580559794958</v>
      </c>
      <c r="X18" s="18">
        <v>1.1000000000000001E-3</v>
      </c>
      <c r="Z18" s="3">
        <f t="shared" si="1"/>
        <v>9.2506467021862812E-2</v>
      </c>
      <c r="AA18" s="3">
        <f t="shared" si="1"/>
        <v>5.6192438385933678E-2</v>
      </c>
      <c r="AB18" s="3">
        <f t="shared" si="1"/>
        <v>6.8111744056167253E-2</v>
      </c>
      <c r="AC18" s="3">
        <f t="shared" si="1"/>
        <v>4.2309525064225022E-2</v>
      </c>
      <c r="AD18" s="3">
        <f t="shared" si="1"/>
        <v>5.1577587320892453E-2</v>
      </c>
      <c r="AE18" s="3">
        <f t="shared" si="1"/>
        <v>8.446967038134777E-2</v>
      </c>
      <c r="AF18" s="3">
        <f t="shared" si="1"/>
        <v>0.13267909856364535</v>
      </c>
      <c r="AG18" s="3">
        <f t="shared" si="1"/>
        <v>0.11533415606316098</v>
      </c>
      <c r="AH18" s="3">
        <f t="shared" si="1"/>
        <v>0.14748564768469519</v>
      </c>
      <c r="AI18" s="3">
        <f t="shared" si="1"/>
        <v>0.46163580559794959</v>
      </c>
    </row>
    <row r="19" spans="1:35" x14ac:dyDescent="0.35">
      <c r="A19" s="5">
        <v>44196</v>
      </c>
      <c r="B19" s="6">
        <v>132.69</v>
      </c>
      <c r="C19" s="6">
        <v>222.42</v>
      </c>
      <c r="D19" s="6">
        <v>13.055</v>
      </c>
      <c r="E19" s="6">
        <v>162.85</v>
      </c>
      <c r="F19" s="6">
        <v>273.16000000000003</v>
      </c>
      <c r="G19" s="6">
        <v>87.632000000000005</v>
      </c>
      <c r="H19" s="6">
        <v>231.87</v>
      </c>
      <c r="I19" s="6">
        <v>168.84</v>
      </c>
      <c r="J19" s="6">
        <v>43.784999999999997</v>
      </c>
      <c r="K19" s="6">
        <v>235.22309799999999</v>
      </c>
      <c r="L19" s="6"/>
      <c r="N19" s="3">
        <f t="shared" si="2"/>
        <v>0.1145737085258296</v>
      </c>
      <c r="O19" s="3">
        <f t="shared" si="0"/>
        <v>3.9005932638856322E-2</v>
      </c>
      <c r="P19" s="3">
        <f t="shared" si="0"/>
        <v>-2.5855314703578047E-2</v>
      </c>
      <c r="Q19" s="3">
        <f t="shared" si="0"/>
        <v>2.8093434343434254E-2</v>
      </c>
      <c r="R19" s="3">
        <f t="shared" si="0"/>
        <v>-1.3756002455139527E-2</v>
      </c>
      <c r="S19" s="3">
        <f t="shared" si="0"/>
        <v>-1.0031919744640794E-3</v>
      </c>
      <c r="T19" s="3">
        <f t="shared" si="0"/>
        <v>1.2930846184089795E-2</v>
      </c>
      <c r="U19" s="3">
        <f t="shared" si="0"/>
        <v>0.15921730175077231</v>
      </c>
      <c r="V19" s="3">
        <f t="shared" si="0"/>
        <v>9.0318242940385263E-2</v>
      </c>
      <c r="W19" s="3">
        <f t="shared" si="0"/>
        <v>0.24325228844969615</v>
      </c>
      <c r="X19" s="18">
        <v>1E-3</v>
      </c>
      <c r="Z19" s="3">
        <f t="shared" si="1"/>
        <v>0.1135737085258296</v>
      </c>
      <c r="AA19" s="3">
        <f t="shared" si="1"/>
        <v>3.8005932638856321E-2</v>
      </c>
      <c r="AB19" s="3">
        <f t="shared" si="1"/>
        <v>-2.6855314703578048E-2</v>
      </c>
      <c r="AC19" s="3">
        <f t="shared" si="1"/>
        <v>2.7093434343434253E-2</v>
      </c>
      <c r="AD19" s="3">
        <f t="shared" si="1"/>
        <v>-1.4756002455139527E-2</v>
      </c>
      <c r="AE19" s="3">
        <f t="shared" si="1"/>
        <v>-2.0031919744640794E-3</v>
      </c>
      <c r="AF19" s="3">
        <f t="shared" si="1"/>
        <v>1.1930846184089794E-2</v>
      </c>
      <c r="AG19" s="3">
        <f t="shared" si="1"/>
        <v>0.15821730175077231</v>
      </c>
      <c r="AH19" s="3">
        <f t="shared" si="1"/>
        <v>8.9318242940385262E-2</v>
      </c>
      <c r="AI19" s="3">
        <f t="shared" si="1"/>
        <v>0.24225228844969615</v>
      </c>
    </row>
    <row r="20" spans="1:35" x14ac:dyDescent="0.35">
      <c r="A20" s="5">
        <v>44227</v>
      </c>
      <c r="B20" s="6">
        <v>131.96</v>
      </c>
      <c r="C20" s="6">
        <v>231.96</v>
      </c>
      <c r="D20" s="6">
        <v>12.989750000000001</v>
      </c>
      <c r="E20" s="6">
        <v>160.31</v>
      </c>
      <c r="F20" s="6">
        <v>258.33</v>
      </c>
      <c r="G20" s="6">
        <v>91.367999999999995</v>
      </c>
      <c r="H20" s="6">
        <v>227.87</v>
      </c>
      <c r="I20" s="6">
        <v>207.97</v>
      </c>
      <c r="J20" s="6">
        <v>45.05</v>
      </c>
      <c r="K20" s="6">
        <v>264.50973499999998</v>
      </c>
      <c r="L20" s="6"/>
      <c r="N20" s="3">
        <f t="shared" si="2"/>
        <v>-5.5015449544049133E-3</v>
      </c>
      <c r="O20" s="3">
        <f t="shared" si="0"/>
        <v>4.289182627461563E-2</v>
      </c>
      <c r="P20" s="3">
        <f t="shared" si="0"/>
        <v>-4.9980850248946274E-3</v>
      </c>
      <c r="Q20" s="3">
        <f t="shared" si="0"/>
        <v>-1.5597175314706724E-2</v>
      </c>
      <c r="R20" s="3">
        <f t="shared" si="0"/>
        <v>-5.429052569922399E-2</v>
      </c>
      <c r="S20" s="3">
        <f t="shared" si="0"/>
        <v>4.2632828190615202E-2</v>
      </c>
      <c r="T20" s="3">
        <f t="shared" si="0"/>
        <v>-1.7251045844654311E-2</v>
      </c>
      <c r="U20" s="3">
        <f t="shared" si="0"/>
        <v>0.23175787728026531</v>
      </c>
      <c r="V20" s="3">
        <f t="shared" si="0"/>
        <v>2.8891172776064789E-2</v>
      </c>
      <c r="W20" s="3">
        <f t="shared" si="0"/>
        <v>0.12450578726754125</v>
      </c>
      <c r="X20" s="18">
        <v>1E-3</v>
      </c>
      <c r="Z20" s="3">
        <f t="shared" si="1"/>
        <v>-6.5015449544049133E-3</v>
      </c>
      <c r="AA20" s="3">
        <f t="shared" si="1"/>
        <v>4.1891826274615629E-2</v>
      </c>
      <c r="AB20" s="3">
        <f t="shared" si="1"/>
        <v>-5.9980850248946274E-3</v>
      </c>
      <c r="AC20" s="3">
        <f t="shared" si="1"/>
        <v>-1.6597175314706725E-2</v>
      </c>
      <c r="AD20" s="3">
        <f t="shared" si="1"/>
        <v>-5.5290525699223991E-2</v>
      </c>
      <c r="AE20" s="3">
        <f t="shared" si="1"/>
        <v>4.1632828190615201E-2</v>
      </c>
      <c r="AF20" s="3">
        <f t="shared" si="1"/>
        <v>-1.8251045844654312E-2</v>
      </c>
      <c r="AG20" s="3">
        <f t="shared" si="1"/>
        <v>0.23075787728026531</v>
      </c>
      <c r="AH20" s="3">
        <f t="shared" si="1"/>
        <v>2.7891172776064788E-2</v>
      </c>
      <c r="AI20" s="3">
        <f t="shared" si="1"/>
        <v>0.12350578726754124</v>
      </c>
    </row>
    <row r="21" spans="1:35" x14ac:dyDescent="0.35">
      <c r="A21" s="5">
        <v>44255</v>
      </c>
      <c r="B21" s="6">
        <v>121.26</v>
      </c>
      <c r="C21" s="6">
        <v>232.38</v>
      </c>
      <c r="D21" s="6">
        <v>13.714499999999999</v>
      </c>
      <c r="E21" s="6">
        <v>154.65</v>
      </c>
      <c r="F21" s="6">
        <v>257.62</v>
      </c>
      <c r="G21" s="6">
        <v>101.0955</v>
      </c>
      <c r="H21" s="6">
        <v>240.51</v>
      </c>
      <c r="I21" s="6">
        <v>204.89</v>
      </c>
      <c r="J21" s="6">
        <v>46.987000000000002</v>
      </c>
      <c r="K21" s="6">
        <v>225.16644199999999</v>
      </c>
      <c r="L21" s="6"/>
      <c r="N21" s="3">
        <f t="shared" si="2"/>
        <v>-8.1085177326462587E-2</v>
      </c>
      <c r="O21" s="3">
        <f t="shared" si="2"/>
        <v>1.8106570098292973E-3</v>
      </c>
      <c r="P21" s="3">
        <f t="shared" si="2"/>
        <v>5.5793991416308808E-2</v>
      </c>
      <c r="Q21" s="3">
        <f t="shared" si="2"/>
        <v>-3.5306593475141868E-2</v>
      </c>
      <c r="R21" s="3">
        <f t="shared" si="2"/>
        <v>-2.7484225602910639E-3</v>
      </c>
      <c r="S21" s="3">
        <f t="shared" si="2"/>
        <v>0.10646506435513525</v>
      </c>
      <c r="T21" s="3">
        <f t="shared" si="2"/>
        <v>5.5470224250669276E-2</v>
      </c>
      <c r="U21" s="3">
        <f t="shared" si="2"/>
        <v>-1.4809828340626163E-2</v>
      </c>
      <c r="V21" s="3">
        <f t="shared" si="2"/>
        <v>4.299667036625987E-2</v>
      </c>
      <c r="W21" s="3">
        <f t="shared" si="2"/>
        <v>-0.14874043482747423</v>
      </c>
      <c r="X21" s="18">
        <v>8.0000000000000004E-4</v>
      </c>
      <c r="Z21" s="3">
        <f t="shared" si="1"/>
        <v>-8.1885177326462583E-2</v>
      </c>
      <c r="AA21" s="3">
        <f t="shared" si="1"/>
        <v>1.0106570098292974E-3</v>
      </c>
      <c r="AB21" s="3">
        <f t="shared" si="1"/>
        <v>5.4993991416308806E-2</v>
      </c>
      <c r="AC21" s="3">
        <f t="shared" si="1"/>
        <v>-3.610659347514187E-2</v>
      </c>
      <c r="AD21" s="3">
        <f t="shared" si="1"/>
        <v>-3.5484225602910638E-3</v>
      </c>
      <c r="AE21" s="3">
        <f t="shared" si="1"/>
        <v>0.10566506435513526</v>
      </c>
      <c r="AF21" s="3">
        <f t="shared" si="1"/>
        <v>5.4670224250669273E-2</v>
      </c>
      <c r="AG21" s="3">
        <f t="shared" si="1"/>
        <v>-1.5609828340626164E-2</v>
      </c>
      <c r="AH21" s="3">
        <f t="shared" si="1"/>
        <v>4.2196670366259868E-2</v>
      </c>
      <c r="AI21" s="3">
        <f t="shared" si="1"/>
        <v>-0.14954043482747423</v>
      </c>
    </row>
    <row r="22" spans="1:35" x14ac:dyDescent="0.35">
      <c r="A22" s="5">
        <v>44286</v>
      </c>
      <c r="B22" s="6">
        <v>122.15</v>
      </c>
      <c r="C22" s="6">
        <v>235.77</v>
      </c>
      <c r="D22" s="6">
        <v>13.34825</v>
      </c>
      <c r="E22" s="6">
        <v>154.69999999999999</v>
      </c>
      <c r="F22" s="6">
        <v>294.52999999999997</v>
      </c>
      <c r="G22" s="6">
        <v>103.126</v>
      </c>
      <c r="H22" s="6">
        <v>255.47</v>
      </c>
      <c r="I22" s="6">
        <v>186.82</v>
      </c>
      <c r="J22" s="6">
        <v>46.366</v>
      </c>
      <c r="K22" s="6">
        <v>222.643111</v>
      </c>
      <c r="L22" s="6"/>
      <c r="N22" s="3">
        <f t="shared" si="2"/>
        <v>7.339600857661166E-3</v>
      </c>
      <c r="O22" s="3">
        <f t="shared" si="2"/>
        <v>1.4588174541698917E-2</v>
      </c>
      <c r="P22" s="3">
        <f t="shared" si="2"/>
        <v>-2.6705311896168205E-2</v>
      </c>
      <c r="Q22" s="3">
        <f t="shared" si="2"/>
        <v>3.233107015840897E-4</v>
      </c>
      <c r="R22" s="3">
        <f t="shared" si="2"/>
        <v>0.14327303780762346</v>
      </c>
      <c r="S22" s="3">
        <f t="shared" si="2"/>
        <v>2.008496916282132E-2</v>
      </c>
      <c r="T22" s="3">
        <f t="shared" si="2"/>
        <v>6.2201155877094516E-2</v>
      </c>
      <c r="U22" s="3">
        <f t="shared" si="2"/>
        <v>-8.8193664893357337E-2</v>
      </c>
      <c r="V22" s="3">
        <f t="shared" si="2"/>
        <v>-1.3216421563411185E-2</v>
      </c>
      <c r="W22" s="3">
        <f t="shared" si="2"/>
        <v>-1.1206514512495547E-2</v>
      </c>
      <c r="X22" s="18">
        <v>7.000000000000001E-4</v>
      </c>
      <c r="Z22" s="3">
        <f t="shared" si="1"/>
        <v>6.6396008576611659E-3</v>
      </c>
      <c r="AA22" s="3">
        <f t="shared" si="1"/>
        <v>1.3888174541698918E-2</v>
      </c>
      <c r="AB22" s="3">
        <f t="shared" si="1"/>
        <v>-2.7405311896168204E-2</v>
      </c>
      <c r="AC22" s="3">
        <f t="shared" si="1"/>
        <v>-3.766892984159104E-4</v>
      </c>
      <c r="AD22" s="3">
        <f t="shared" si="1"/>
        <v>0.14257303780762345</v>
      </c>
      <c r="AE22" s="3">
        <f t="shared" si="1"/>
        <v>1.9384969162821321E-2</v>
      </c>
      <c r="AF22" s="3">
        <f t="shared" si="1"/>
        <v>6.1501155877094517E-2</v>
      </c>
      <c r="AG22" s="3">
        <f t="shared" si="1"/>
        <v>-8.8893664893357344E-2</v>
      </c>
      <c r="AH22" s="3">
        <f t="shared" si="1"/>
        <v>-1.3916421563411184E-2</v>
      </c>
      <c r="AI22" s="3">
        <f t="shared" si="1"/>
        <v>-1.1906514512495546E-2</v>
      </c>
    </row>
    <row r="23" spans="1:35" x14ac:dyDescent="0.35">
      <c r="A23" s="5">
        <v>44316</v>
      </c>
      <c r="B23" s="6">
        <v>131.46</v>
      </c>
      <c r="C23" s="6">
        <v>252.18</v>
      </c>
      <c r="D23" s="6">
        <v>15.009499999999999</v>
      </c>
      <c r="E23" s="6">
        <v>173.37</v>
      </c>
      <c r="F23" s="6">
        <v>325.08</v>
      </c>
      <c r="G23" s="6">
        <v>117.675</v>
      </c>
      <c r="H23" s="6">
        <v>274.95</v>
      </c>
      <c r="I23" s="6">
        <v>182.77</v>
      </c>
      <c r="J23" s="6">
        <v>45.62</v>
      </c>
      <c r="K23" s="6">
        <v>236.47976399999999</v>
      </c>
      <c r="L23" s="6"/>
      <c r="N23" s="3">
        <f t="shared" si="2"/>
        <v>7.6217765042980057E-2</v>
      </c>
      <c r="O23" s="3">
        <f t="shared" si="2"/>
        <v>6.9601730500063574E-2</v>
      </c>
      <c r="P23" s="3">
        <f t="shared" si="2"/>
        <v>0.12445451650965467</v>
      </c>
      <c r="Q23" s="3">
        <f t="shared" si="2"/>
        <v>0.12068519715578541</v>
      </c>
      <c r="R23" s="3">
        <f t="shared" si="2"/>
        <v>0.10372457814144576</v>
      </c>
      <c r="S23" s="3">
        <f t="shared" si="2"/>
        <v>0.14107984407423912</v>
      </c>
      <c r="T23" s="3">
        <f t="shared" si="2"/>
        <v>7.6251614670998613E-2</v>
      </c>
      <c r="U23" s="3">
        <f t="shared" si="2"/>
        <v>-2.1678621132640963E-2</v>
      </c>
      <c r="V23" s="3">
        <f t="shared" si="2"/>
        <v>-1.608937583574177E-2</v>
      </c>
      <c r="W23" s="3">
        <f t="shared" si="2"/>
        <v>6.2147231674282377E-2</v>
      </c>
      <c r="X23" s="18">
        <v>5.0000000000000001E-4</v>
      </c>
      <c r="Z23" s="3">
        <f t="shared" si="1"/>
        <v>7.5717765042980056E-2</v>
      </c>
      <c r="AA23" s="3">
        <f t="shared" si="1"/>
        <v>6.9101730500063574E-2</v>
      </c>
      <c r="AB23" s="3">
        <f t="shared" si="1"/>
        <v>0.12395451650965467</v>
      </c>
      <c r="AC23" s="3">
        <f t="shared" si="1"/>
        <v>0.12018519715578541</v>
      </c>
      <c r="AD23" s="3">
        <f t="shared" si="1"/>
        <v>0.10322457814144576</v>
      </c>
      <c r="AE23" s="3">
        <f t="shared" si="1"/>
        <v>0.14057984407423912</v>
      </c>
      <c r="AF23" s="3">
        <f t="shared" si="1"/>
        <v>7.5751614670998613E-2</v>
      </c>
      <c r="AG23" s="3">
        <f t="shared" si="1"/>
        <v>-2.2178621132640963E-2</v>
      </c>
      <c r="AH23" s="3">
        <f t="shared" si="1"/>
        <v>-1.6589375835741771E-2</v>
      </c>
      <c r="AI23" s="3">
        <f t="shared" si="1"/>
        <v>6.1647231674282377E-2</v>
      </c>
    </row>
    <row r="24" spans="1:35" x14ac:dyDescent="0.35">
      <c r="A24" s="5">
        <v>44347</v>
      </c>
      <c r="B24" s="6">
        <v>124.61</v>
      </c>
      <c r="C24" s="6">
        <v>249.68</v>
      </c>
      <c r="D24" s="6">
        <v>16.244499999999999</v>
      </c>
      <c r="E24" s="6">
        <v>161.15</v>
      </c>
      <c r="F24" s="6">
        <v>328.73</v>
      </c>
      <c r="G24" s="6">
        <v>117.8425</v>
      </c>
      <c r="H24" s="6">
        <v>289.44</v>
      </c>
      <c r="I24" s="6">
        <v>199.74</v>
      </c>
      <c r="J24" s="6">
        <v>47.232999999999997</v>
      </c>
      <c r="K24" s="6">
        <v>208.40645799999999</v>
      </c>
      <c r="L24" s="6"/>
      <c r="N24" s="3">
        <f t="shared" si="2"/>
        <v>-5.210710482275982E-2</v>
      </c>
      <c r="O24" s="3">
        <f t="shared" si="2"/>
        <v>-9.9135538107700816E-3</v>
      </c>
      <c r="P24" s="3">
        <f t="shared" si="2"/>
        <v>8.2281221892801293E-2</v>
      </c>
      <c r="Q24" s="3">
        <f t="shared" si="2"/>
        <v>-7.0485089692565062E-2</v>
      </c>
      <c r="R24" s="3">
        <f t="shared" si="2"/>
        <v>1.1228005414052111E-2</v>
      </c>
      <c r="S24" s="3">
        <f t="shared" si="2"/>
        <v>1.4234119396643319E-3</v>
      </c>
      <c r="T24" s="3">
        <f t="shared" si="2"/>
        <v>5.270049099836327E-2</v>
      </c>
      <c r="U24" s="3">
        <f t="shared" si="2"/>
        <v>9.2848935820977196E-2</v>
      </c>
      <c r="V24" s="3">
        <f t="shared" si="2"/>
        <v>3.5357299430074596E-2</v>
      </c>
      <c r="W24" s="3">
        <f t="shared" si="2"/>
        <v>-0.11871335426400376</v>
      </c>
      <c r="X24" s="18">
        <v>5.0000000000000001E-4</v>
      </c>
      <c r="Z24" s="3">
        <f t="shared" si="1"/>
        <v>-5.260710482275982E-2</v>
      </c>
      <c r="AA24" s="3">
        <f t="shared" si="1"/>
        <v>-1.0413553810770082E-2</v>
      </c>
      <c r="AB24" s="3">
        <f t="shared" si="1"/>
        <v>8.1781221892801292E-2</v>
      </c>
      <c r="AC24" s="3">
        <f t="shared" si="1"/>
        <v>-7.0985089692565062E-2</v>
      </c>
      <c r="AD24" s="3">
        <f t="shared" si="1"/>
        <v>1.0728005414052111E-2</v>
      </c>
      <c r="AE24" s="3">
        <f t="shared" si="1"/>
        <v>9.2341193966433187E-4</v>
      </c>
      <c r="AF24" s="3">
        <f t="shared" si="1"/>
        <v>5.2200490998363269E-2</v>
      </c>
      <c r="AG24" s="3">
        <f t="shared" si="1"/>
        <v>9.2348935820977196E-2</v>
      </c>
      <c r="AH24" s="3">
        <f t="shared" si="1"/>
        <v>3.4857299430074595E-2</v>
      </c>
      <c r="AI24" s="3">
        <f t="shared" si="1"/>
        <v>-0.11921335426400376</v>
      </c>
    </row>
    <row r="25" spans="1:35" x14ac:dyDescent="0.35">
      <c r="A25" s="5">
        <v>44377</v>
      </c>
      <c r="B25" s="6">
        <v>136.96</v>
      </c>
      <c r="C25" s="6">
        <v>270.89999999999998</v>
      </c>
      <c r="D25" s="6">
        <v>20.002500000000001</v>
      </c>
      <c r="E25" s="6">
        <v>172.01</v>
      </c>
      <c r="F25" s="6">
        <v>347.71</v>
      </c>
      <c r="G25" s="6">
        <v>122.0895</v>
      </c>
      <c r="H25" s="6">
        <v>277.92</v>
      </c>
      <c r="I25" s="6">
        <v>229.52</v>
      </c>
      <c r="J25" s="6">
        <v>47.683999999999997</v>
      </c>
      <c r="K25" s="6">
        <v>226.56644</v>
      </c>
      <c r="L25" s="6"/>
      <c r="N25" s="3">
        <f t="shared" si="2"/>
        <v>9.9109220768798689E-2</v>
      </c>
      <c r="O25" s="3">
        <f t="shared" si="2"/>
        <v>8.4988785645626175E-2</v>
      </c>
      <c r="P25" s="3">
        <f t="shared" si="2"/>
        <v>0.23133983809904901</v>
      </c>
      <c r="Q25" s="3">
        <f t="shared" si="2"/>
        <v>6.739062984796762E-2</v>
      </c>
      <c r="R25" s="3">
        <f t="shared" si="2"/>
        <v>5.7737352842758272E-2</v>
      </c>
      <c r="S25" s="3">
        <f t="shared" si="2"/>
        <v>3.603962916604786E-2</v>
      </c>
      <c r="T25" s="3">
        <f t="shared" si="2"/>
        <v>-3.9800995024875552E-2</v>
      </c>
      <c r="U25" s="3">
        <f t="shared" si="2"/>
        <v>0.14909382196855914</v>
      </c>
      <c r="V25" s="3">
        <f t="shared" si="2"/>
        <v>9.5484089513686587E-3</v>
      </c>
      <c r="W25" s="3">
        <f t="shared" si="2"/>
        <v>8.713732853710332E-2</v>
      </c>
      <c r="X25" s="18">
        <v>7.000000000000001E-4</v>
      </c>
      <c r="Z25" s="3">
        <f t="shared" si="1"/>
        <v>9.8409220768798683E-2</v>
      </c>
      <c r="AA25" s="3">
        <f t="shared" si="1"/>
        <v>8.4288785645626169E-2</v>
      </c>
      <c r="AB25" s="3">
        <f t="shared" si="1"/>
        <v>0.230639838099049</v>
      </c>
      <c r="AC25" s="3">
        <f t="shared" si="1"/>
        <v>6.6690629847967614E-2</v>
      </c>
      <c r="AD25" s="3">
        <f t="shared" si="1"/>
        <v>5.7037352842758272E-2</v>
      </c>
      <c r="AE25" s="3">
        <f t="shared" si="1"/>
        <v>3.533962916604786E-2</v>
      </c>
      <c r="AF25" s="3">
        <f t="shared" si="1"/>
        <v>-4.0500995024875551E-2</v>
      </c>
      <c r="AG25" s="3">
        <f t="shared" si="1"/>
        <v>0.14839382196855913</v>
      </c>
      <c r="AH25" s="3">
        <f t="shared" si="1"/>
        <v>8.8484089513686595E-3</v>
      </c>
      <c r="AI25" s="3">
        <f t="shared" si="1"/>
        <v>8.6437328537103314E-2</v>
      </c>
    </row>
    <row r="26" spans="1:35" x14ac:dyDescent="0.35">
      <c r="A26" s="5">
        <v>44408</v>
      </c>
      <c r="B26" s="6">
        <v>145.86000000000001</v>
      </c>
      <c r="C26" s="6">
        <v>284.91000000000003</v>
      </c>
      <c r="D26" s="6">
        <v>19.498999999999999</v>
      </c>
      <c r="E26" s="6">
        <v>166.38</v>
      </c>
      <c r="F26" s="6">
        <v>356.3</v>
      </c>
      <c r="G26" s="6">
        <v>134.72649999999999</v>
      </c>
      <c r="H26" s="6">
        <v>278.29000000000002</v>
      </c>
      <c r="I26" s="6">
        <v>243.5</v>
      </c>
      <c r="J26" s="6">
        <v>48.54</v>
      </c>
      <c r="K26" s="6">
        <v>229.06643800000001</v>
      </c>
      <c r="L26" s="6"/>
      <c r="N26" s="3">
        <f t="shared" si="2"/>
        <v>6.4982476635514042E-2</v>
      </c>
      <c r="O26" s="3">
        <f t="shared" si="2"/>
        <v>5.1716500553710132E-2</v>
      </c>
      <c r="P26" s="3">
        <f t="shared" si="2"/>
        <v>-2.5171853518310305E-2</v>
      </c>
      <c r="Q26" s="3">
        <f t="shared" si="2"/>
        <v>-3.2730655194465386E-2</v>
      </c>
      <c r="R26" s="3">
        <f t="shared" si="2"/>
        <v>2.4704495125248194E-2</v>
      </c>
      <c r="S26" s="3">
        <f t="shared" si="2"/>
        <v>0.10350603450747187</v>
      </c>
      <c r="T26" s="3">
        <f t="shared" si="2"/>
        <v>1.3313183649972249E-3</v>
      </c>
      <c r="U26" s="3">
        <f t="shared" si="2"/>
        <v>6.0909724642732588E-2</v>
      </c>
      <c r="V26" s="3">
        <f t="shared" si="2"/>
        <v>1.7951514134720181E-2</v>
      </c>
      <c r="W26" s="3">
        <f t="shared" si="2"/>
        <v>1.1034282041064936E-2</v>
      </c>
      <c r="X26" s="18">
        <v>7.000000000000001E-4</v>
      </c>
      <c r="Z26" s="3">
        <f t="shared" si="1"/>
        <v>6.4282476635514035E-2</v>
      </c>
      <c r="AA26" s="3">
        <f t="shared" si="1"/>
        <v>5.1016500553710133E-2</v>
      </c>
      <c r="AB26" s="3">
        <f t="shared" si="1"/>
        <v>-2.5871853518310305E-2</v>
      </c>
      <c r="AC26" s="3">
        <f t="shared" si="1"/>
        <v>-3.3430655194465385E-2</v>
      </c>
      <c r="AD26" s="3">
        <f t="shared" si="1"/>
        <v>2.4004495125248194E-2</v>
      </c>
      <c r="AE26" s="3">
        <f t="shared" si="1"/>
        <v>0.10280603450747186</v>
      </c>
      <c r="AF26" s="3">
        <f t="shared" si="1"/>
        <v>6.3131836499722479E-4</v>
      </c>
      <c r="AG26" s="3">
        <f t="shared" si="1"/>
        <v>6.0209724642732589E-2</v>
      </c>
      <c r="AH26" s="3">
        <f t="shared" si="1"/>
        <v>1.7251514134720182E-2</v>
      </c>
      <c r="AI26" s="3">
        <f t="shared" si="1"/>
        <v>1.0334282041064936E-2</v>
      </c>
    </row>
    <row r="27" spans="1:35" x14ac:dyDescent="0.35">
      <c r="A27" s="5">
        <v>44439</v>
      </c>
      <c r="B27" s="6">
        <v>151.83000000000001</v>
      </c>
      <c r="C27" s="6">
        <v>301.88</v>
      </c>
      <c r="D27" s="6">
        <v>22.385000000000002</v>
      </c>
      <c r="E27" s="6">
        <v>173.54</v>
      </c>
      <c r="F27" s="6">
        <v>379.38</v>
      </c>
      <c r="G27" s="6">
        <v>144.69749999999999</v>
      </c>
      <c r="H27" s="6">
        <v>285.77</v>
      </c>
      <c r="I27" s="6">
        <v>258.29000000000002</v>
      </c>
      <c r="J27" s="6">
        <v>49.720999999999997</v>
      </c>
      <c r="K27" s="6">
        <v>245.239755</v>
      </c>
      <c r="L27" s="6"/>
      <c r="N27" s="3">
        <f t="shared" si="2"/>
        <v>4.0929658576717376E-2</v>
      </c>
      <c r="O27" s="3">
        <f t="shared" si="2"/>
        <v>5.9562668912990002E-2</v>
      </c>
      <c r="P27" s="3">
        <f t="shared" si="2"/>
        <v>0.14800759013282749</v>
      </c>
      <c r="Q27" s="3">
        <f t="shared" si="2"/>
        <v>4.30340185118403E-2</v>
      </c>
      <c r="R27" s="3">
        <f t="shared" si="2"/>
        <v>6.4776873421274139E-2</v>
      </c>
      <c r="S27" s="3">
        <f t="shared" si="2"/>
        <v>7.4009196409021261E-2</v>
      </c>
      <c r="T27" s="3">
        <f t="shared" si="2"/>
        <v>2.6878436163713992E-2</v>
      </c>
      <c r="U27" s="3">
        <f t="shared" si="2"/>
        <v>6.0739219712525827E-2</v>
      </c>
      <c r="V27" s="3">
        <f t="shared" si="2"/>
        <v>2.4330449114132513E-2</v>
      </c>
      <c r="W27" s="3">
        <f t="shared" si="2"/>
        <v>7.0605354242248231E-2</v>
      </c>
      <c r="X27" s="18">
        <v>7.000000000000001E-4</v>
      </c>
      <c r="Z27" s="3">
        <f t="shared" si="1"/>
        <v>4.0229658576717377E-2</v>
      </c>
      <c r="AA27" s="3">
        <f t="shared" si="1"/>
        <v>5.8862668912990003E-2</v>
      </c>
      <c r="AB27" s="3">
        <f t="shared" si="1"/>
        <v>0.14730759013282749</v>
      </c>
      <c r="AC27" s="3">
        <f t="shared" si="1"/>
        <v>4.23340185118403E-2</v>
      </c>
      <c r="AD27" s="3">
        <f t="shared" si="1"/>
        <v>6.4076873421274133E-2</v>
      </c>
      <c r="AE27" s="3">
        <f t="shared" si="1"/>
        <v>7.3309196409021254E-2</v>
      </c>
      <c r="AF27" s="3">
        <f t="shared" si="1"/>
        <v>2.6178436163713993E-2</v>
      </c>
      <c r="AG27" s="3">
        <f t="shared" si="1"/>
        <v>6.0039219712525828E-2</v>
      </c>
      <c r="AH27" s="3">
        <f t="shared" si="1"/>
        <v>2.3630449114132514E-2</v>
      </c>
      <c r="AI27" s="3">
        <f t="shared" si="1"/>
        <v>6.9905354242248224E-2</v>
      </c>
    </row>
    <row r="28" spans="1:35" x14ac:dyDescent="0.35">
      <c r="A28" s="5">
        <v>44469</v>
      </c>
      <c r="B28" s="6">
        <v>141.5</v>
      </c>
      <c r="C28" s="6">
        <v>281.92</v>
      </c>
      <c r="D28" s="6">
        <v>20.716000000000001</v>
      </c>
      <c r="E28" s="6">
        <v>164.25</v>
      </c>
      <c r="F28" s="6">
        <v>339.39</v>
      </c>
      <c r="G28" s="6">
        <v>133.67599999999999</v>
      </c>
      <c r="H28" s="6">
        <v>272.94</v>
      </c>
      <c r="I28" s="6">
        <v>231.05</v>
      </c>
      <c r="J28" s="6">
        <v>48.493000000000002</v>
      </c>
      <c r="K28" s="6">
        <v>258.49307499999998</v>
      </c>
      <c r="L28" s="6"/>
      <c r="N28" s="3">
        <f t="shared" si="2"/>
        <v>-6.8036619903839912E-2</v>
      </c>
      <c r="O28" s="3">
        <f t="shared" si="2"/>
        <v>-6.6118987677222685E-2</v>
      </c>
      <c r="P28" s="3">
        <f t="shared" si="2"/>
        <v>-7.4558856377038185E-2</v>
      </c>
      <c r="Q28" s="3">
        <f t="shared" si="2"/>
        <v>-5.3532326841074007E-2</v>
      </c>
      <c r="R28" s="3">
        <f t="shared" si="2"/>
        <v>-0.10540882492487746</v>
      </c>
      <c r="S28" s="3">
        <f t="shared" si="2"/>
        <v>-7.6169249641493519E-2</v>
      </c>
      <c r="T28" s="3">
        <f t="shared" si="2"/>
        <v>-4.4896245232179721E-2</v>
      </c>
      <c r="U28" s="3">
        <f t="shared" si="2"/>
        <v>-0.1054628518332108</v>
      </c>
      <c r="V28" s="3">
        <f t="shared" si="2"/>
        <v>-2.4697813801009549E-2</v>
      </c>
      <c r="W28" s="3">
        <f t="shared" si="2"/>
        <v>5.4042298321493432E-2</v>
      </c>
      <c r="X28" s="18">
        <v>8.9999999999999998E-4</v>
      </c>
      <c r="Z28" s="3">
        <f t="shared" si="1"/>
        <v>-6.893661990383991E-2</v>
      </c>
      <c r="AA28" s="3">
        <f t="shared" si="1"/>
        <v>-6.7018987677222683E-2</v>
      </c>
      <c r="AB28" s="3">
        <f t="shared" si="1"/>
        <v>-7.5458856377038183E-2</v>
      </c>
      <c r="AC28" s="3">
        <f t="shared" si="1"/>
        <v>-5.4432326841074005E-2</v>
      </c>
      <c r="AD28" s="3">
        <f t="shared" si="1"/>
        <v>-0.10630882492487746</v>
      </c>
      <c r="AE28" s="3">
        <f t="shared" si="1"/>
        <v>-7.7069249641493517E-2</v>
      </c>
      <c r="AF28" s="3">
        <f t="shared" si="1"/>
        <v>-4.5796245232179719E-2</v>
      </c>
      <c r="AG28" s="3">
        <f t="shared" si="1"/>
        <v>-0.1063628518332108</v>
      </c>
      <c r="AH28" s="3">
        <f t="shared" si="1"/>
        <v>-2.5597813801009551E-2</v>
      </c>
      <c r="AI28" s="3">
        <f t="shared" si="1"/>
        <v>5.3142298321493434E-2</v>
      </c>
    </row>
    <row r="29" spans="1:35" x14ac:dyDescent="0.35">
      <c r="A29" s="5">
        <v>44500</v>
      </c>
      <c r="B29" s="6">
        <v>149.80000000000001</v>
      </c>
      <c r="C29" s="6">
        <v>331.62</v>
      </c>
      <c r="D29" s="6">
        <v>25.567</v>
      </c>
      <c r="E29" s="6">
        <v>168.62</v>
      </c>
      <c r="F29" s="6">
        <v>323.57</v>
      </c>
      <c r="G29" s="6">
        <v>148.04599999999999</v>
      </c>
      <c r="H29" s="6">
        <v>287.01</v>
      </c>
      <c r="I29" s="6">
        <v>254.76</v>
      </c>
      <c r="J29" s="6">
        <v>53.167000000000002</v>
      </c>
      <c r="K29" s="6">
        <v>371.33296200000001</v>
      </c>
      <c r="L29" s="6"/>
      <c r="N29" s="3">
        <f t="shared" si="2"/>
        <v>5.8657243816254478E-2</v>
      </c>
      <c r="O29" s="3">
        <f t="shared" si="2"/>
        <v>0.1762911464245176</v>
      </c>
      <c r="P29" s="3">
        <f t="shared" si="2"/>
        <v>0.23416682757289053</v>
      </c>
      <c r="Q29" s="3">
        <f t="shared" si="2"/>
        <v>2.6605783866057831E-2</v>
      </c>
      <c r="R29" s="3">
        <f t="shared" si="2"/>
        <v>-4.6613041044226367E-2</v>
      </c>
      <c r="S29" s="3">
        <f t="shared" si="2"/>
        <v>0.10749872826835039</v>
      </c>
      <c r="T29" s="3">
        <f t="shared" si="2"/>
        <v>5.1549791162892822E-2</v>
      </c>
      <c r="U29" s="3">
        <f t="shared" si="2"/>
        <v>0.10261848084830105</v>
      </c>
      <c r="V29" s="3">
        <f t="shared" si="2"/>
        <v>9.6385045264264946E-2</v>
      </c>
      <c r="W29" s="3">
        <f t="shared" si="2"/>
        <v>0.43652963237022901</v>
      </c>
      <c r="X29" s="18">
        <v>1.5E-3</v>
      </c>
      <c r="Z29" s="3">
        <f t="shared" si="1"/>
        <v>5.7157243816254477E-2</v>
      </c>
      <c r="AA29" s="3">
        <f t="shared" si="1"/>
        <v>0.1747911464245176</v>
      </c>
      <c r="AB29" s="3">
        <f t="shared" si="1"/>
        <v>0.23266682757289053</v>
      </c>
      <c r="AC29" s="3">
        <f t="shared" si="1"/>
        <v>2.5105783866057829E-2</v>
      </c>
      <c r="AD29" s="3">
        <f t="shared" si="1"/>
        <v>-4.8113041044226368E-2</v>
      </c>
      <c r="AE29" s="3">
        <f t="shared" si="1"/>
        <v>0.10599872826835038</v>
      </c>
      <c r="AF29" s="3">
        <f t="shared" si="1"/>
        <v>5.004979116289282E-2</v>
      </c>
      <c r="AG29" s="3">
        <f t="shared" si="1"/>
        <v>0.10111848084830105</v>
      </c>
      <c r="AH29" s="3">
        <f t="shared" si="1"/>
        <v>9.4885045264264944E-2</v>
      </c>
      <c r="AI29" s="3">
        <f t="shared" si="1"/>
        <v>0.43502963237022901</v>
      </c>
    </row>
    <row r="30" spans="1:35" x14ac:dyDescent="0.35">
      <c r="A30" s="5">
        <v>44530</v>
      </c>
      <c r="B30" s="6">
        <v>165.3</v>
      </c>
      <c r="C30" s="6">
        <v>330.59</v>
      </c>
      <c r="D30" s="6">
        <v>32.676000000000002</v>
      </c>
      <c r="E30" s="6">
        <v>175.35</v>
      </c>
      <c r="F30" s="6">
        <v>324.45999999999998</v>
      </c>
      <c r="G30" s="6">
        <v>141.89750000000001</v>
      </c>
      <c r="H30" s="6">
        <v>276.69</v>
      </c>
      <c r="I30" s="6">
        <v>248.04</v>
      </c>
      <c r="J30" s="6">
        <v>55.368000000000002</v>
      </c>
      <c r="K30" s="6">
        <v>381.58628499999998</v>
      </c>
      <c r="L30" s="6"/>
      <c r="N30" s="3">
        <f t="shared" si="2"/>
        <v>0.10347129506008002</v>
      </c>
      <c r="O30" s="3">
        <f t="shared" si="2"/>
        <v>-3.105964658344007E-3</v>
      </c>
      <c r="P30" s="3">
        <f t="shared" si="2"/>
        <v>0.27805374115070225</v>
      </c>
      <c r="Q30" s="3">
        <f t="shared" si="2"/>
        <v>3.9912228679871875E-2</v>
      </c>
      <c r="R30" s="3">
        <f t="shared" si="2"/>
        <v>2.7505640201501702E-3</v>
      </c>
      <c r="S30" s="3">
        <f t="shared" si="2"/>
        <v>-4.1531010631830512E-2</v>
      </c>
      <c r="T30" s="3">
        <f t="shared" si="2"/>
        <v>-3.5956935298421588E-2</v>
      </c>
      <c r="U30" s="3">
        <f t="shared" si="2"/>
        <v>-2.637776731040975E-2</v>
      </c>
      <c r="V30" s="3">
        <f t="shared" si="2"/>
        <v>4.1397859574548113E-2</v>
      </c>
      <c r="W30" s="3">
        <f t="shared" si="2"/>
        <v>2.7612208043087616E-2</v>
      </c>
      <c r="X30" s="18">
        <v>2.3999999999999998E-3</v>
      </c>
      <c r="Z30" s="3">
        <f t="shared" si="1"/>
        <v>0.10107129506008002</v>
      </c>
      <c r="AA30" s="3">
        <f t="shared" si="1"/>
        <v>-5.5059646583440064E-3</v>
      </c>
      <c r="AB30" s="3">
        <f t="shared" si="1"/>
        <v>0.27565374115070224</v>
      </c>
      <c r="AC30" s="3">
        <f t="shared" si="1"/>
        <v>3.7512228679871876E-2</v>
      </c>
      <c r="AD30" s="3">
        <f t="shared" si="1"/>
        <v>3.5056402015017042E-4</v>
      </c>
      <c r="AE30" s="3">
        <f t="shared" ref="AE30:AI61" si="3">S30-$X30</f>
        <v>-4.3931010631830511E-2</v>
      </c>
      <c r="AF30" s="3">
        <f t="shared" si="3"/>
        <v>-3.8356935298421588E-2</v>
      </c>
      <c r="AG30" s="3">
        <f t="shared" si="3"/>
        <v>-2.8777767310409749E-2</v>
      </c>
      <c r="AH30" s="3">
        <f t="shared" si="3"/>
        <v>3.8997859574548113E-2</v>
      </c>
      <c r="AI30" s="3">
        <f t="shared" si="3"/>
        <v>2.5212208043087617E-2</v>
      </c>
    </row>
    <row r="31" spans="1:35" x14ac:dyDescent="0.35">
      <c r="A31" s="5">
        <v>44561</v>
      </c>
      <c r="B31" s="6">
        <v>177.57</v>
      </c>
      <c r="C31" s="6">
        <v>336.32</v>
      </c>
      <c r="D31" s="6">
        <v>29.411000000000001</v>
      </c>
      <c r="E31" s="6">
        <v>166.72</v>
      </c>
      <c r="F31" s="6">
        <v>336.35</v>
      </c>
      <c r="G31" s="6">
        <v>144.852</v>
      </c>
      <c r="H31" s="6">
        <v>299</v>
      </c>
      <c r="I31" s="6">
        <v>276.22000000000003</v>
      </c>
      <c r="J31" s="6">
        <v>66.540999999999997</v>
      </c>
      <c r="K31" s="6">
        <v>352.25964800000003</v>
      </c>
      <c r="L31" s="6"/>
      <c r="N31" s="3">
        <f t="shared" si="2"/>
        <v>7.4228675136116085E-2</v>
      </c>
      <c r="O31" s="3">
        <f t="shared" si="2"/>
        <v>1.7332647690492919E-2</v>
      </c>
      <c r="P31" s="3">
        <f t="shared" si="2"/>
        <v>-9.9920430897294632E-2</v>
      </c>
      <c r="Q31" s="3">
        <f t="shared" si="2"/>
        <v>-4.9215854006273152E-2</v>
      </c>
      <c r="R31" s="3">
        <f t="shared" si="2"/>
        <v>3.6645503297787263E-2</v>
      </c>
      <c r="S31" s="3">
        <f t="shared" si="2"/>
        <v>2.0821367536425939E-2</v>
      </c>
      <c r="T31" s="3">
        <f t="shared" si="2"/>
        <v>8.0631753948462226E-2</v>
      </c>
      <c r="U31" s="3">
        <f t="shared" si="2"/>
        <v>0.11361070795033079</v>
      </c>
      <c r="V31" s="3">
        <f t="shared" si="2"/>
        <v>0.20179526080046228</v>
      </c>
      <c r="W31" s="3">
        <f t="shared" si="2"/>
        <v>-7.6854536320664524E-2</v>
      </c>
      <c r="X31" s="18">
        <v>3.9000000000000003E-3</v>
      </c>
      <c r="Z31" s="3">
        <f t="shared" ref="Z31:AI62" si="4">N31-$X31</f>
        <v>7.0328675136116084E-2</v>
      </c>
      <c r="AA31" s="3">
        <f t="shared" si="4"/>
        <v>1.3432647690492919E-2</v>
      </c>
      <c r="AB31" s="3">
        <f t="shared" si="4"/>
        <v>-0.10382043089729463</v>
      </c>
      <c r="AC31" s="3">
        <f t="shared" si="4"/>
        <v>-5.3115854006273153E-2</v>
      </c>
      <c r="AD31" s="3">
        <f t="shared" si="4"/>
        <v>3.2745503297787262E-2</v>
      </c>
      <c r="AE31" s="3">
        <f t="shared" si="3"/>
        <v>1.6921367536425938E-2</v>
      </c>
      <c r="AF31" s="3">
        <f t="shared" si="3"/>
        <v>7.6731753948462225E-2</v>
      </c>
      <c r="AG31" s="3">
        <f t="shared" si="3"/>
        <v>0.10971070795033079</v>
      </c>
      <c r="AH31" s="3">
        <f t="shared" si="3"/>
        <v>0.1978952608004623</v>
      </c>
      <c r="AI31" s="3">
        <f t="shared" si="3"/>
        <v>-8.0754536320664524E-2</v>
      </c>
    </row>
    <row r="32" spans="1:35" x14ac:dyDescent="0.35">
      <c r="A32" s="5">
        <v>44592</v>
      </c>
      <c r="B32" s="6">
        <v>174.78</v>
      </c>
      <c r="C32" s="6">
        <v>310.98</v>
      </c>
      <c r="D32" s="6">
        <v>24.486000000000001</v>
      </c>
      <c r="E32" s="6">
        <v>149.57</v>
      </c>
      <c r="F32" s="6">
        <v>313.26</v>
      </c>
      <c r="G32" s="6">
        <v>135.30350000000001</v>
      </c>
      <c r="H32" s="6">
        <v>313.02</v>
      </c>
      <c r="I32" s="6">
        <v>245.39</v>
      </c>
      <c r="J32" s="6">
        <v>58.588000000000001</v>
      </c>
      <c r="K32" s="6">
        <v>312.239688</v>
      </c>
      <c r="L32" s="6"/>
      <c r="N32" s="3">
        <f t="shared" si="2"/>
        <v>-1.5712113532691308E-2</v>
      </c>
      <c r="O32" s="3">
        <f t="shared" si="2"/>
        <v>-7.5344909609895261E-2</v>
      </c>
      <c r="P32" s="3">
        <f t="shared" si="2"/>
        <v>-0.16745435381319917</v>
      </c>
      <c r="Q32" s="3">
        <f t="shared" si="2"/>
        <v>-0.10286708253358934</v>
      </c>
      <c r="R32" s="3">
        <f t="shared" si="2"/>
        <v>-6.8648729002527165E-2</v>
      </c>
      <c r="S32" s="3">
        <f t="shared" si="2"/>
        <v>-6.5919006986441264E-2</v>
      </c>
      <c r="T32" s="3">
        <f t="shared" si="2"/>
        <v>4.6889632107023349E-2</v>
      </c>
      <c r="U32" s="3">
        <f t="shared" si="2"/>
        <v>-0.11161393092462546</v>
      </c>
      <c r="V32" s="3">
        <f t="shared" si="2"/>
        <v>-0.11952029575750278</v>
      </c>
      <c r="W32" s="3">
        <f t="shared" si="2"/>
        <v>-0.11360926585607678</v>
      </c>
      <c r="X32" s="18">
        <v>7.8000000000000005E-3</v>
      </c>
      <c r="Z32" s="3">
        <f t="shared" si="4"/>
        <v>-2.3512113532691309E-2</v>
      </c>
      <c r="AA32" s="3">
        <f t="shared" si="4"/>
        <v>-8.3144909609895262E-2</v>
      </c>
      <c r="AB32" s="3">
        <f t="shared" si="4"/>
        <v>-0.17525435381319918</v>
      </c>
      <c r="AC32" s="3">
        <f t="shared" si="4"/>
        <v>-0.11066708253358934</v>
      </c>
      <c r="AD32" s="3">
        <f t="shared" si="4"/>
        <v>-7.6448729002527166E-2</v>
      </c>
      <c r="AE32" s="3">
        <f t="shared" si="3"/>
        <v>-7.3719006986441266E-2</v>
      </c>
      <c r="AF32" s="3">
        <f t="shared" si="3"/>
        <v>3.9089632107023348E-2</v>
      </c>
      <c r="AG32" s="3">
        <f t="shared" si="3"/>
        <v>-0.11941393092462546</v>
      </c>
      <c r="AH32" s="3">
        <f t="shared" si="3"/>
        <v>-0.12732029575750278</v>
      </c>
      <c r="AI32" s="3">
        <f t="shared" si="3"/>
        <v>-0.12140926585607678</v>
      </c>
    </row>
    <row r="33" spans="1:35" x14ac:dyDescent="0.35">
      <c r="A33" s="5">
        <v>44620</v>
      </c>
      <c r="B33" s="6">
        <v>165.12</v>
      </c>
      <c r="C33" s="6">
        <v>298.79000000000002</v>
      </c>
      <c r="D33" s="6">
        <v>24.385000000000002</v>
      </c>
      <c r="E33" s="6">
        <v>153.56</v>
      </c>
      <c r="F33" s="6">
        <v>211.03</v>
      </c>
      <c r="G33" s="6">
        <v>135.05699999999999</v>
      </c>
      <c r="H33" s="6">
        <v>321.45</v>
      </c>
      <c r="I33" s="6">
        <v>249.95</v>
      </c>
      <c r="J33" s="6">
        <v>58.744</v>
      </c>
      <c r="K33" s="6">
        <v>290.14304299999998</v>
      </c>
      <c r="L33" s="6"/>
      <c r="N33" s="3">
        <f t="shared" si="2"/>
        <v>-5.5269481634054207E-2</v>
      </c>
      <c r="O33" s="3">
        <f t="shared" si="2"/>
        <v>-3.9198662293395081E-2</v>
      </c>
      <c r="P33" s="3">
        <f t="shared" si="2"/>
        <v>-4.1248060115984808E-3</v>
      </c>
      <c r="Q33" s="3">
        <f t="shared" si="2"/>
        <v>2.6676472554656661E-2</v>
      </c>
      <c r="R33" s="3">
        <f t="shared" si="2"/>
        <v>-0.32634233544020941</v>
      </c>
      <c r="S33" s="3">
        <f t="shared" si="2"/>
        <v>-1.8218301817767291E-3</v>
      </c>
      <c r="T33" s="3">
        <f t="shared" si="2"/>
        <v>2.6931186505654514E-2</v>
      </c>
      <c r="U33" s="3">
        <f t="shared" si="2"/>
        <v>1.8582664330249798E-2</v>
      </c>
      <c r="V33" s="3">
        <f t="shared" si="2"/>
        <v>2.6626612958284834E-3</v>
      </c>
      <c r="W33" s="3">
        <f t="shared" si="2"/>
        <v>-7.076821380887377E-2</v>
      </c>
      <c r="X33" s="18">
        <v>1.01E-2</v>
      </c>
      <c r="Z33" s="3">
        <f t="shared" si="4"/>
        <v>-6.5369481634054205E-2</v>
      </c>
      <c r="AA33" s="3">
        <f t="shared" si="4"/>
        <v>-4.9298662293395079E-2</v>
      </c>
      <c r="AB33" s="3">
        <f t="shared" si="4"/>
        <v>-1.422480601159848E-2</v>
      </c>
      <c r="AC33" s="3">
        <f t="shared" si="4"/>
        <v>1.6576472554656663E-2</v>
      </c>
      <c r="AD33" s="3">
        <f t="shared" si="4"/>
        <v>-0.33644233544020941</v>
      </c>
      <c r="AE33" s="3">
        <f t="shared" si="3"/>
        <v>-1.1921830181776729E-2</v>
      </c>
      <c r="AF33" s="3">
        <f t="shared" si="3"/>
        <v>1.6831186505654516E-2</v>
      </c>
      <c r="AG33" s="3">
        <f t="shared" si="3"/>
        <v>8.4826643302497989E-3</v>
      </c>
      <c r="AH33" s="3">
        <f t="shared" si="3"/>
        <v>-7.4373387041715162E-3</v>
      </c>
      <c r="AI33" s="3">
        <f t="shared" si="3"/>
        <v>-8.0868213808873768E-2</v>
      </c>
    </row>
    <row r="34" spans="1:35" x14ac:dyDescent="0.35">
      <c r="A34" s="5">
        <v>44651</v>
      </c>
      <c r="B34" s="6">
        <v>174.61</v>
      </c>
      <c r="C34" s="6">
        <v>308.31</v>
      </c>
      <c r="D34" s="6">
        <v>27.286000000000001</v>
      </c>
      <c r="E34" s="6">
        <v>163</v>
      </c>
      <c r="F34" s="6">
        <v>222.36</v>
      </c>
      <c r="G34" s="6">
        <v>139.0675</v>
      </c>
      <c r="H34" s="6">
        <v>352.91</v>
      </c>
      <c r="I34" s="6">
        <v>286.37</v>
      </c>
      <c r="J34" s="6">
        <v>62.968000000000004</v>
      </c>
      <c r="K34" s="6">
        <v>359.19964099999999</v>
      </c>
      <c r="L34" s="6"/>
      <c r="N34" s="3">
        <f t="shared" si="2"/>
        <v>5.7473352713178327E-2</v>
      </c>
      <c r="O34" s="3">
        <f t="shared" si="2"/>
        <v>3.1861842765822157E-2</v>
      </c>
      <c r="P34" s="3">
        <f t="shared" si="2"/>
        <v>0.11896657781423015</v>
      </c>
      <c r="Q34" s="3">
        <f t="shared" si="2"/>
        <v>6.1474342276634619E-2</v>
      </c>
      <c r="R34" s="3">
        <f t="shared" si="2"/>
        <v>5.3689048950386287E-2</v>
      </c>
      <c r="S34" s="3">
        <f t="shared" si="2"/>
        <v>2.9694869573587468E-2</v>
      </c>
      <c r="T34" s="3">
        <f t="shared" si="2"/>
        <v>9.7869030953492198E-2</v>
      </c>
      <c r="U34" s="3">
        <f t="shared" si="2"/>
        <v>0.14570914182836581</v>
      </c>
      <c r="V34" s="3">
        <f t="shared" si="2"/>
        <v>7.190521585183185E-2</v>
      </c>
      <c r="W34" s="3">
        <f t="shared" si="2"/>
        <v>0.23800880174817785</v>
      </c>
      <c r="X34" s="18">
        <v>1.6299999999999999E-2</v>
      </c>
      <c r="Z34" s="3">
        <f t="shared" si="4"/>
        <v>4.1173352713178332E-2</v>
      </c>
      <c r="AA34" s="3">
        <f t="shared" si="4"/>
        <v>1.5561842765822159E-2</v>
      </c>
      <c r="AB34" s="3">
        <f t="shared" si="4"/>
        <v>0.10266657781423015</v>
      </c>
      <c r="AC34" s="3">
        <f t="shared" si="4"/>
        <v>4.5174342276634624E-2</v>
      </c>
      <c r="AD34" s="3">
        <f t="shared" si="4"/>
        <v>3.7389048950386292E-2</v>
      </c>
      <c r="AE34" s="3">
        <f t="shared" si="3"/>
        <v>1.3394869573587469E-2</v>
      </c>
      <c r="AF34" s="3">
        <f t="shared" si="3"/>
        <v>8.1569030953492203E-2</v>
      </c>
      <c r="AG34" s="3">
        <f t="shared" si="3"/>
        <v>0.1294091418283658</v>
      </c>
      <c r="AH34" s="3">
        <f t="shared" si="3"/>
        <v>5.5605215851831855E-2</v>
      </c>
      <c r="AI34" s="3">
        <f t="shared" si="3"/>
        <v>0.22170880174817784</v>
      </c>
    </row>
    <row r="35" spans="1:35" x14ac:dyDescent="0.35">
      <c r="A35" s="5">
        <v>44681</v>
      </c>
      <c r="B35" s="6">
        <v>157.65</v>
      </c>
      <c r="C35" s="6">
        <v>277.52</v>
      </c>
      <c r="D35" s="6">
        <v>18.547000000000001</v>
      </c>
      <c r="E35" s="6">
        <v>124.28</v>
      </c>
      <c r="F35" s="6">
        <v>200.47</v>
      </c>
      <c r="G35" s="6">
        <v>114.1095</v>
      </c>
      <c r="H35" s="6">
        <v>322.83</v>
      </c>
      <c r="I35" s="6">
        <v>292.13</v>
      </c>
      <c r="J35" s="6">
        <v>55.439</v>
      </c>
      <c r="K35" s="6">
        <v>290.25304299999999</v>
      </c>
      <c r="L35" s="6"/>
      <c r="N35" s="3">
        <f t="shared" si="2"/>
        <v>-9.7130748525284916E-2</v>
      </c>
      <c r="O35" s="3">
        <f t="shared" si="2"/>
        <v>-9.9867016963445909E-2</v>
      </c>
      <c r="P35" s="3">
        <f t="shared" si="2"/>
        <v>-0.3202741332551492</v>
      </c>
      <c r="Q35" s="3">
        <f t="shared" si="2"/>
        <v>-0.23754601226993866</v>
      </c>
      <c r="R35" s="3">
        <f t="shared" si="2"/>
        <v>-9.8443964741860124E-2</v>
      </c>
      <c r="S35" s="3">
        <f t="shared" si="2"/>
        <v>-0.17946680568788542</v>
      </c>
      <c r="T35" s="3">
        <f t="shared" si="2"/>
        <v>-8.5234195687285852E-2</v>
      </c>
      <c r="U35" s="3">
        <f t="shared" si="2"/>
        <v>2.0113838740091428E-2</v>
      </c>
      <c r="V35" s="3">
        <f t="shared" si="2"/>
        <v>-0.1195686698005336</v>
      </c>
      <c r="W35" s="3">
        <f t="shared" si="2"/>
        <v>-0.19194506377582932</v>
      </c>
      <c r="X35" s="18">
        <v>2.1000000000000001E-2</v>
      </c>
      <c r="Z35" s="3">
        <f t="shared" si="4"/>
        <v>-0.11813074852528492</v>
      </c>
      <c r="AA35" s="3">
        <f t="shared" si="4"/>
        <v>-0.12086701696344591</v>
      </c>
      <c r="AB35" s="3">
        <f t="shared" si="4"/>
        <v>-0.34127413325514921</v>
      </c>
      <c r="AC35" s="3">
        <f t="shared" si="4"/>
        <v>-0.25854601226993867</v>
      </c>
      <c r="AD35" s="3">
        <f t="shared" si="4"/>
        <v>-0.11944396474186013</v>
      </c>
      <c r="AE35" s="3">
        <f t="shared" si="3"/>
        <v>-0.20046680568788541</v>
      </c>
      <c r="AF35" s="3">
        <f t="shared" si="3"/>
        <v>-0.10623419568728586</v>
      </c>
      <c r="AG35" s="3">
        <f t="shared" si="3"/>
        <v>-8.8616125990857372E-4</v>
      </c>
      <c r="AH35" s="3">
        <f t="shared" si="3"/>
        <v>-0.14056866980053359</v>
      </c>
      <c r="AI35" s="3">
        <f t="shared" si="3"/>
        <v>-0.21294506377582931</v>
      </c>
    </row>
    <row r="36" spans="1:35" x14ac:dyDescent="0.35">
      <c r="A36" s="5">
        <v>44712</v>
      </c>
      <c r="B36" s="6">
        <v>148.84</v>
      </c>
      <c r="C36" s="6">
        <v>271.87</v>
      </c>
      <c r="D36" s="6">
        <v>18.672000000000001</v>
      </c>
      <c r="E36" s="6">
        <v>120.21</v>
      </c>
      <c r="F36" s="6">
        <v>193.64</v>
      </c>
      <c r="G36" s="6">
        <v>113.762</v>
      </c>
      <c r="H36" s="6">
        <v>315.98</v>
      </c>
      <c r="I36" s="6">
        <v>313.44</v>
      </c>
      <c r="J36" s="6">
        <v>58.012999999999998</v>
      </c>
      <c r="K36" s="6">
        <v>252.75308100000001</v>
      </c>
      <c r="L36" s="6"/>
      <c r="N36" s="3">
        <f t="shared" si="2"/>
        <v>-5.5883285759594004E-2</v>
      </c>
      <c r="O36" s="3">
        <f t="shared" si="2"/>
        <v>-2.0358893052752847E-2</v>
      </c>
      <c r="P36" s="3">
        <f t="shared" si="2"/>
        <v>6.7396344422279153E-3</v>
      </c>
      <c r="Q36" s="3">
        <f t="shared" si="2"/>
        <v>-3.2748632121017085E-2</v>
      </c>
      <c r="R36" s="3">
        <f t="shared" si="2"/>
        <v>-3.406993565121974E-2</v>
      </c>
      <c r="S36" s="3">
        <f t="shared" si="2"/>
        <v>-3.0453205035513298E-3</v>
      </c>
      <c r="T36" s="3">
        <f t="shared" si="2"/>
        <v>-2.1218598023727608E-2</v>
      </c>
      <c r="U36" s="3">
        <f t="shared" si="2"/>
        <v>7.2946975661520641E-2</v>
      </c>
      <c r="V36" s="3">
        <f t="shared" si="2"/>
        <v>4.6429408899871794E-2</v>
      </c>
      <c r="W36" s="3">
        <f t="shared" si="2"/>
        <v>-0.1291974809718015</v>
      </c>
      <c r="X36" s="18">
        <v>2.0799999999999999E-2</v>
      </c>
      <c r="Z36" s="3">
        <f t="shared" si="4"/>
        <v>-7.6683285759594003E-2</v>
      </c>
      <c r="AA36" s="3">
        <f t="shared" si="4"/>
        <v>-4.1158893052752846E-2</v>
      </c>
      <c r="AB36" s="3">
        <f t="shared" si="4"/>
        <v>-1.4060365557772084E-2</v>
      </c>
      <c r="AC36" s="3">
        <f t="shared" si="4"/>
        <v>-5.3548632121017084E-2</v>
      </c>
      <c r="AD36" s="3">
        <f t="shared" si="4"/>
        <v>-5.4869935651219739E-2</v>
      </c>
      <c r="AE36" s="3">
        <f t="shared" si="3"/>
        <v>-2.3845320503551329E-2</v>
      </c>
      <c r="AF36" s="3">
        <f t="shared" si="3"/>
        <v>-4.2018598023727607E-2</v>
      </c>
      <c r="AG36" s="3">
        <f t="shared" si="3"/>
        <v>5.2146975661520642E-2</v>
      </c>
      <c r="AH36" s="3">
        <f t="shared" si="3"/>
        <v>2.5629408899871794E-2</v>
      </c>
      <c r="AI36" s="3">
        <f t="shared" si="3"/>
        <v>-0.14999748097180149</v>
      </c>
    </row>
    <row r="37" spans="1:35" x14ac:dyDescent="0.35">
      <c r="A37" s="5">
        <v>44742</v>
      </c>
      <c r="B37" s="6">
        <v>136.72</v>
      </c>
      <c r="C37" s="6">
        <v>256.83</v>
      </c>
      <c r="D37" s="6">
        <v>15.159000000000001</v>
      </c>
      <c r="E37" s="6">
        <v>106.21</v>
      </c>
      <c r="F37" s="6">
        <v>161.25</v>
      </c>
      <c r="G37" s="6">
        <v>108.96299999999999</v>
      </c>
      <c r="H37" s="6">
        <v>273.02</v>
      </c>
      <c r="I37" s="6">
        <v>324.23</v>
      </c>
      <c r="J37" s="6">
        <v>48.581000000000003</v>
      </c>
      <c r="K37" s="6">
        <v>224.47310899999999</v>
      </c>
      <c r="L37" s="6"/>
      <c r="N37" s="3">
        <f t="shared" si="2"/>
        <v>-8.1429723192690151E-2</v>
      </c>
      <c r="O37" s="3">
        <f t="shared" si="2"/>
        <v>-5.5320557619450539E-2</v>
      </c>
      <c r="P37" s="3">
        <f t="shared" si="2"/>
        <v>-0.18814267352185088</v>
      </c>
      <c r="Q37" s="3">
        <f t="shared" si="2"/>
        <v>-0.11646285666749856</v>
      </c>
      <c r="R37" s="3">
        <f t="shared" si="2"/>
        <v>-0.16726915926461472</v>
      </c>
      <c r="S37" s="3">
        <f t="shared" si="2"/>
        <v>-4.218456074963528E-2</v>
      </c>
      <c r="T37" s="3">
        <f t="shared" si="2"/>
        <v>-0.13595797202354587</v>
      </c>
      <c r="U37" s="3">
        <f t="shared" si="2"/>
        <v>3.4424451250638199E-2</v>
      </c>
      <c r="V37" s="3">
        <f t="shared" si="2"/>
        <v>-0.16258424835812657</v>
      </c>
      <c r="W37" s="3">
        <f t="shared" si="2"/>
        <v>-0.11188774391240763</v>
      </c>
      <c r="X37" s="18">
        <v>2.7999999999999997E-2</v>
      </c>
      <c r="Z37" s="3">
        <f t="shared" si="4"/>
        <v>-0.10942972319269015</v>
      </c>
      <c r="AA37" s="3">
        <f t="shared" si="4"/>
        <v>-8.3320557619450536E-2</v>
      </c>
      <c r="AB37" s="3">
        <f t="shared" si="4"/>
        <v>-0.21614267352185088</v>
      </c>
      <c r="AC37" s="3">
        <f t="shared" si="4"/>
        <v>-0.14446285666749856</v>
      </c>
      <c r="AD37" s="3">
        <f t="shared" si="4"/>
        <v>-0.19526915926461472</v>
      </c>
      <c r="AE37" s="3">
        <f t="shared" si="3"/>
        <v>-7.0184560749635277E-2</v>
      </c>
      <c r="AF37" s="3">
        <f t="shared" si="3"/>
        <v>-0.16395797202354587</v>
      </c>
      <c r="AG37" s="3">
        <f t="shared" si="3"/>
        <v>6.4244512506382023E-3</v>
      </c>
      <c r="AH37" s="3">
        <f t="shared" si="3"/>
        <v>-0.19058424835812657</v>
      </c>
      <c r="AI37" s="3">
        <f t="shared" si="3"/>
        <v>-0.13988774391240763</v>
      </c>
    </row>
    <row r="38" spans="1:35" x14ac:dyDescent="0.35">
      <c r="A38" s="5">
        <v>44773</v>
      </c>
      <c r="B38" s="6">
        <v>162.51</v>
      </c>
      <c r="C38" s="6">
        <v>280.74</v>
      </c>
      <c r="D38" s="6">
        <v>18.163</v>
      </c>
      <c r="E38" s="6">
        <v>134.94999999999999</v>
      </c>
      <c r="F38" s="6">
        <v>159.1</v>
      </c>
      <c r="G38" s="6">
        <v>116.32</v>
      </c>
      <c r="H38" s="6">
        <v>300.60000000000002</v>
      </c>
      <c r="I38" s="6">
        <v>329.69</v>
      </c>
      <c r="J38" s="6">
        <v>53.548000000000002</v>
      </c>
      <c r="K38" s="6">
        <v>297.14970299999999</v>
      </c>
      <c r="L38" s="6"/>
      <c r="N38" s="3">
        <f t="shared" si="2"/>
        <v>0.18863370392042134</v>
      </c>
      <c r="O38" s="3">
        <f t="shared" si="2"/>
        <v>9.3096600864385204E-2</v>
      </c>
      <c r="P38" s="3">
        <f t="shared" si="2"/>
        <v>0.19816610594366368</v>
      </c>
      <c r="Q38" s="3">
        <f t="shared" si="2"/>
        <v>0.27059598907824123</v>
      </c>
      <c r="R38" s="3">
        <f t="shared" si="2"/>
        <v>-1.3333333333333419E-2</v>
      </c>
      <c r="S38" s="3">
        <f t="shared" si="2"/>
        <v>6.7518331910832119E-2</v>
      </c>
      <c r="T38" s="3">
        <f t="shared" si="2"/>
        <v>0.10101824042194729</v>
      </c>
      <c r="U38" s="3">
        <f t="shared" si="2"/>
        <v>1.6839897603552867E-2</v>
      </c>
      <c r="V38" s="3">
        <f t="shared" si="2"/>
        <v>0.1022416170931022</v>
      </c>
      <c r="W38" s="3">
        <f t="shared" si="2"/>
        <v>0.32376525777971921</v>
      </c>
      <c r="X38" s="18">
        <v>2.98E-2</v>
      </c>
      <c r="Z38" s="3">
        <f t="shared" si="4"/>
        <v>0.15883370392042134</v>
      </c>
      <c r="AA38" s="3">
        <f t="shared" si="4"/>
        <v>6.3296600864385211E-2</v>
      </c>
      <c r="AB38" s="3">
        <f t="shared" si="4"/>
        <v>0.16836610594366369</v>
      </c>
      <c r="AC38" s="3">
        <f t="shared" si="4"/>
        <v>0.24079598907824123</v>
      </c>
      <c r="AD38" s="3">
        <f t="shared" si="4"/>
        <v>-4.3133333333333419E-2</v>
      </c>
      <c r="AE38" s="3">
        <f t="shared" si="3"/>
        <v>3.7718331910832119E-2</v>
      </c>
      <c r="AF38" s="3">
        <f t="shared" si="3"/>
        <v>7.1218240421947299E-2</v>
      </c>
      <c r="AG38" s="3">
        <f t="shared" si="3"/>
        <v>-1.2960102396447133E-2</v>
      </c>
      <c r="AH38" s="3">
        <f t="shared" si="3"/>
        <v>7.2441617093102206E-2</v>
      </c>
      <c r="AI38" s="3">
        <f t="shared" si="3"/>
        <v>0.29396525777971921</v>
      </c>
    </row>
    <row r="39" spans="1:35" x14ac:dyDescent="0.35">
      <c r="A39" s="5">
        <v>44804</v>
      </c>
      <c r="B39" s="6">
        <v>157.22</v>
      </c>
      <c r="C39" s="6">
        <v>261.47000000000003</v>
      </c>
      <c r="D39" s="6">
        <v>15.093999999999999</v>
      </c>
      <c r="E39" s="6">
        <v>126.77</v>
      </c>
      <c r="F39" s="6">
        <v>162.93</v>
      </c>
      <c r="G39" s="6">
        <v>108.22</v>
      </c>
      <c r="H39" s="6">
        <v>280.8</v>
      </c>
      <c r="I39" s="6">
        <v>301.23</v>
      </c>
      <c r="J39" s="6">
        <v>49.911000000000001</v>
      </c>
      <c r="K39" s="6">
        <v>275.61</v>
      </c>
      <c r="L39" s="6"/>
      <c r="N39" s="3">
        <f t="shared" si="2"/>
        <v>-3.255184296350988E-2</v>
      </c>
      <c r="O39" s="3">
        <f t="shared" si="2"/>
        <v>-6.8640022796893851E-2</v>
      </c>
      <c r="P39" s="3">
        <f t="shared" si="2"/>
        <v>-0.16896988382976386</v>
      </c>
      <c r="Q39" s="3">
        <f t="shared" si="2"/>
        <v>-6.0615042608373471E-2</v>
      </c>
      <c r="R39" s="3">
        <f t="shared" si="2"/>
        <v>2.407291011942192E-2</v>
      </c>
      <c r="S39" s="3">
        <f t="shared" si="2"/>
        <v>-6.9635488308115501E-2</v>
      </c>
      <c r="T39" s="3">
        <f t="shared" si="2"/>
        <v>-6.5868263473053967E-2</v>
      </c>
      <c r="U39" s="3">
        <f t="shared" si="2"/>
        <v>-8.6323516030210157E-2</v>
      </c>
      <c r="V39" s="3">
        <f t="shared" si="2"/>
        <v>-6.7920370508702477E-2</v>
      </c>
      <c r="W39" s="3">
        <f t="shared" si="2"/>
        <v>-7.2487715055868596E-2</v>
      </c>
      <c r="X39" s="18">
        <v>3.5000000000000003E-2</v>
      </c>
      <c r="Z39" s="3">
        <f t="shared" si="4"/>
        <v>-6.7551842963509884E-2</v>
      </c>
      <c r="AA39" s="3">
        <f t="shared" si="4"/>
        <v>-0.10364002279689385</v>
      </c>
      <c r="AB39" s="3">
        <f t="shared" si="4"/>
        <v>-0.20396988382976386</v>
      </c>
      <c r="AC39" s="3">
        <f t="shared" si="4"/>
        <v>-9.5615042608373474E-2</v>
      </c>
      <c r="AD39" s="3">
        <f t="shared" si="4"/>
        <v>-1.0927089880578084E-2</v>
      </c>
      <c r="AE39" s="3">
        <f t="shared" si="3"/>
        <v>-0.1046354883081155</v>
      </c>
      <c r="AF39" s="3">
        <f t="shared" si="3"/>
        <v>-0.10086826347305397</v>
      </c>
      <c r="AG39" s="3">
        <f t="shared" si="3"/>
        <v>-0.12132351603021016</v>
      </c>
      <c r="AH39" s="3">
        <f t="shared" si="3"/>
        <v>-0.10292037050870248</v>
      </c>
      <c r="AI39" s="3">
        <f t="shared" si="3"/>
        <v>-0.1074877150558686</v>
      </c>
    </row>
    <row r="40" spans="1:35" x14ac:dyDescent="0.35">
      <c r="A40" s="5">
        <v>44834</v>
      </c>
      <c r="B40" s="6">
        <v>138.19999999999999</v>
      </c>
      <c r="C40" s="6">
        <v>232.9</v>
      </c>
      <c r="D40" s="6">
        <v>12.138999999999999</v>
      </c>
      <c r="E40" s="6">
        <v>113</v>
      </c>
      <c r="F40" s="6">
        <v>135.68</v>
      </c>
      <c r="G40" s="6">
        <v>95.65</v>
      </c>
      <c r="H40" s="6">
        <v>267.02</v>
      </c>
      <c r="I40" s="6">
        <v>323.35000000000002</v>
      </c>
      <c r="J40" s="6">
        <v>44.401000000000003</v>
      </c>
      <c r="K40" s="6">
        <v>265.25</v>
      </c>
      <c r="L40" s="6"/>
      <c r="N40" s="3">
        <f t="shared" si="2"/>
        <v>-0.12097697493957515</v>
      </c>
      <c r="O40" s="3">
        <f t="shared" si="2"/>
        <v>-0.10926683749569743</v>
      </c>
      <c r="P40" s="3">
        <f t="shared" si="2"/>
        <v>-0.19577315489598512</v>
      </c>
      <c r="Q40" s="3">
        <f t="shared" si="2"/>
        <v>-0.10862191370197993</v>
      </c>
      <c r="R40" s="3">
        <f t="shared" si="2"/>
        <v>-0.16724973915178298</v>
      </c>
      <c r="S40" s="3">
        <f t="shared" si="2"/>
        <v>-0.11615228238772868</v>
      </c>
      <c r="T40" s="3">
        <f t="shared" si="2"/>
        <v>-4.9074074074074159E-2</v>
      </c>
      <c r="U40" s="3">
        <f t="shared" si="2"/>
        <v>7.3432261062975179E-2</v>
      </c>
      <c r="V40" s="3">
        <f t="shared" si="2"/>
        <v>-0.11039650578028892</v>
      </c>
      <c r="W40" s="3">
        <f t="shared" si="2"/>
        <v>-3.7589347266064443E-2</v>
      </c>
      <c r="X40" s="18">
        <v>4.0500000000000001E-2</v>
      </c>
      <c r="Z40" s="3">
        <f t="shared" si="4"/>
        <v>-0.16147697493957516</v>
      </c>
      <c r="AA40" s="3">
        <f t="shared" si="4"/>
        <v>-0.14976683749569744</v>
      </c>
      <c r="AB40" s="3">
        <f t="shared" si="4"/>
        <v>-0.23627315489598513</v>
      </c>
      <c r="AC40" s="3">
        <f t="shared" si="4"/>
        <v>-0.14912191370197994</v>
      </c>
      <c r="AD40" s="3">
        <f t="shared" si="4"/>
        <v>-0.20774973915178299</v>
      </c>
      <c r="AE40" s="3">
        <f t="shared" si="3"/>
        <v>-0.15665228238772869</v>
      </c>
      <c r="AF40" s="3">
        <f t="shared" si="3"/>
        <v>-8.9574074074074167E-2</v>
      </c>
      <c r="AG40" s="3">
        <f t="shared" si="3"/>
        <v>3.2932261062975178E-2</v>
      </c>
      <c r="AH40" s="3">
        <f t="shared" si="3"/>
        <v>-0.15089650578028893</v>
      </c>
      <c r="AI40" s="3">
        <f t="shared" si="3"/>
        <v>-7.8089347266064452E-2</v>
      </c>
    </row>
    <row r="41" spans="1:35" x14ac:dyDescent="0.35">
      <c r="A41" s="5">
        <v>44865</v>
      </c>
      <c r="B41" s="6">
        <v>153.34</v>
      </c>
      <c r="C41" s="6">
        <v>232.13</v>
      </c>
      <c r="D41" s="6">
        <v>13.497</v>
      </c>
      <c r="E41" s="6">
        <v>102.44</v>
      </c>
      <c r="F41" s="6">
        <v>93.16</v>
      </c>
      <c r="G41" s="6">
        <v>94.51</v>
      </c>
      <c r="H41" s="6">
        <v>295.08999999999997</v>
      </c>
      <c r="I41" s="6">
        <v>362.09</v>
      </c>
      <c r="J41" s="6">
        <v>47.012</v>
      </c>
      <c r="K41" s="6">
        <v>227.54</v>
      </c>
      <c r="L41" s="6"/>
      <c r="N41" s="3">
        <f t="shared" si="2"/>
        <v>0.10955137481910282</v>
      </c>
      <c r="O41" s="3">
        <f t="shared" si="2"/>
        <v>-3.3061399742378983E-3</v>
      </c>
      <c r="P41" s="3">
        <f t="shared" si="2"/>
        <v>0.11187082955762429</v>
      </c>
      <c r="Q41" s="3">
        <f t="shared" si="2"/>
        <v>-9.3451327433628384E-2</v>
      </c>
      <c r="R41" s="3">
        <f t="shared" si="2"/>
        <v>-0.31338443396226423</v>
      </c>
      <c r="S41" s="3">
        <f t="shared" si="2"/>
        <v>-1.1918452692106674E-2</v>
      </c>
      <c r="T41" s="3">
        <f t="shared" si="2"/>
        <v>0.10512321174443851</v>
      </c>
      <c r="U41" s="3">
        <f t="shared" si="2"/>
        <v>0.11980825730632416</v>
      </c>
      <c r="V41" s="3">
        <f t="shared" si="2"/>
        <v>5.8804981869777562E-2</v>
      </c>
      <c r="W41" s="3">
        <f t="shared" si="2"/>
        <v>-0.14216776625824701</v>
      </c>
      <c r="X41" s="18">
        <v>4.6600000000000003E-2</v>
      </c>
      <c r="Z41" s="3">
        <f t="shared" si="4"/>
        <v>6.2951374819102818E-2</v>
      </c>
      <c r="AA41" s="3">
        <f t="shared" si="4"/>
        <v>-4.9906139974237901E-2</v>
      </c>
      <c r="AB41" s="3">
        <f t="shared" si="4"/>
        <v>6.5270829557624283E-2</v>
      </c>
      <c r="AC41" s="3">
        <f t="shared" si="4"/>
        <v>-0.14005132743362839</v>
      </c>
      <c r="AD41" s="3">
        <f t="shared" si="4"/>
        <v>-0.35998443396226421</v>
      </c>
      <c r="AE41" s="3">
        <f t="shared" si="3"/>
        <v>-5.8518452692106676E-2</v>
      </c>
      <c r="AF41" s="3">
        <f t="shared" si="3"/>
        <v>5.8523211744438502E-2</v>
      </c>
      <c r="AG41" s="3">
        <f t="shared" si="3"/>
        <v>7.3208257306324159E-2</v>
      </c>
      <c r="AH41" s="3">
        <f t="shared" si="3"/>
        <v>1.2204981869777559E-2</v>
      </c>
      <c r="AI41" s="3">
        <f t="shared" si="3"/>
        <v>-0.18876776625824701</v>
      </c>
    </row>
    <row r="42" spans="1:35" x14ac:dyDescent="0.35">
      <c r="A42" s="5">
        <v>44895</v>
      </c>
      <c r="B42" s="6">
        <v>148.03</v>
      </c>
      <c r="C42" s="6">
        <v>255.14</v>
      </c>
      <c r="D42" s="6">
        <v>16.922999999999998</v>
      </c>
      <c r="E42" s="6">
        <v>96.54</v>
      </c>
      <c r="F42" s="6">
        <v>118.1</v>
      </c>
      <c r="G42" s="6">
        <v>100.99</v>
      </c>
      <c r="H42" s="6">
        <v>318.60000000000002</v>
      </c>
      <c r="I42" s="6">
        <v>371.08</v>
      </c>
      <c r="J42" s="6">
        <v>55.103000000000002</v>
      </c>
      <c r="K42" s="6">
        <v>194.7</v>
      </c>
      <c r="L42" s="6"/>
      <c r="N42" s="3">
        <f t="shared" si="2"/>
        <v>-3.462892917699234E-2</v>
      </c>
      <c r="O42" s="3">
        <f t="shared" si="2"/>
        <v>9.9125490027139884E-2</v>
      </c>
      <c r="P42" s="3">
        <f t="shared" si="2"/>
        <v>0.25383418537452762</v>
      </c>
      <c r="Q42" s="3">
        <f t="shared" si="2"/>
        <v>-5.7594689574384961E-2</v>
      </c>
      <c r="R42" s="3">
        <f t="shared" si="2"/>
        <v>0.26771146414770297</v>
      </c>
      <c r="S42" s="3">
        <f t="shared" si="2"/>
        <v>6.8564173103375259E-2</v>
      </c>
      <c r="T42" s="3">
        <f t="shared" si="2"/>
        <v>7.967060896675604E-2</v>
      </c>
      <c r="U42" s="3">
        <f t="shared" si="2"/>
        <v>2.4828081416222503E-2</v>
      </c>
      <c r="V42" s="3">
        <f t="shared" si="2"/>
        <v>0.17210499446949723</v>
      </c>
      <c r="W42" s="3">
        <f t="shared" si="2"/>
        <v>-0.14432627230377082</v>
      </c>
      <c r="X42" s="18">
        <v>4.7400000000000005E-2</v>
      </c>
      <c r="Z42" s="3">
        <f t="shared" si="4"/>
        <v>-8.2028929176992338E-2</v>
      </c>
      <c r="AA42" s="3">
        <f t="shared" si="4"/>
        <v>5.172549002713988E-2</v>
      </c>
      <c r="AB42" s="3">
        <f t="shared" si="4"/>
        <v>0.20643418537452762</v>
      </c>
      <c r="AC42" s="3">
        <f t="shared" si="4"/>
        <v>-0.10499468957438496</v>
      </c>
      <c r="AD42" s="3">
        <f t="shared" si="4"/>
        <v>0.22031146414770297</v>
      </c>
      <c r="AE42" s="3">
        <f t="shared" si="3"/>
        <v>2.1164173103375254E-2</v>
      </c>
      <c r="AF42" s="3">
        <f t="shared" si="3"/>
        <v>3.2270608966756036E-2</v>
      </c>
      <c r="AG42" s="3">
        <f t="shared" si="3"/>
        <v>-2.2571918583777502E-2</v>
      </c>
      <c r="AH42" s="3">
        <f t="shared" si="3"/>
        <v>0.12470499446949723</v>
      </c>
      <c r="AI42" s="3">
        <f t="shared" si="3"/>
        <v>-0.19172627230377082</v>
      </c>
    </row>
    <row r="43" spans="1:35" x14ac:dyDescent="0.35">
      <c r="A43" s="5">
        <v>44926</v>
      </c>
      <c r="B43" s="6">
        <v>129.93</v>
      </c>
      <c r="C43" s="6">
        <v>239.82</v>
      </c>
      <c r="D43" s="6">
        <v>14.614000000000001</v>
      </c>
      <c r="E43" s="6">
        <v>84</v>
      </c>
      <c r="F43" s="6">
        <v>120.34</v>
      </c>
      <c r="G43" s="6">
        <v>88.23</v>
      </c>
      <c r="H43" s="6">
        <v>308.89999999999998</v>
      </c>
      <c r="I43" s="6">
        <v>365.84</v>
      </c>
      <c r="J43" s="6">
        <v>55.912999999999997</v>
      </c>
      <c r="K43" s="6">
        <v>123.18</v>
      </c>
      <c r="L43" s="6"/>
      <c r="N43" s="3">
        <f t="shared" si="2"/>
        <v>-0.12227251232858205</v>
      </c>
      <c r="O43" s="3">
        <f t="shared" si="2"/>
        <v>-6.0045465234773054E-2</v>
      </c>
      <c r="P43" s="3">
        <f t="shared" si="2"/>
        <v>-0.13644152927967845</v>
      </c>
      <c r="Q43" s="3">
        <f t="shared" si="2"/>
        <v>-0.1298943443132381</v>
      </c>
      <c r="R43" s="3">
        <f t="shared" si="2"/>
        <v>1.8966977138018759E-2</v>
      </c>
      <c r="S43" s="3">
        <f t="shared" si="2"/>
        <v>-0.12634914347955239</v>
      </c>
      <c r="T43" s="3">
        <f t="shared" si="2"/>
        <v>-3.0445699937225457E-2</v>
      </c>
      <c r="U43" s="3">
        <f t="shared" si="2"/>
        <v>-1.4120944270777258E-2</v>
      </c>
      <c r="V43" s="3">
        <f t="shared" si="2"/>
        <v>1.4699744115565405E-2</v>
      </c>
      <c r="W43" s="3">
        <f t="shared" si="2"/>
        <v>-0.36733436055469948</v>
      </c>
      <c r="X43" s="18">
        <v>4.7300000000000002E-2</v>
      </c>
      <c r="Z43" s="3">
        <f t="shared" si="4"/>
        <v>-0.16957251232858206</v>
      </c>
      <c r="AA43" s="3">
        <f t="shared" si="4"/>
        <v>-0.10734546523477306</v>
      </c>
      <c r="AB43" s="3">
        <f t="shared" si="4"/>
        <v>-0.18374152927967846</v>
      </c>
      <c r="AC43" s="3">
        <f t="shared" si="4"/>
        <v>-0.17719434431323811</v>
      </c>
      <c r="AD43" s="3">
        <f t="shared" si="4"/>
        <v>-2.8333022861981243E-2</v>
      </c>
      <c r="AE43" s="3">
        <f t="shared" si="3"/>
        <v>-0.1736491434795524</v>
      </c>
      <c r="AF43" s="3">
        <f t="shared" si="3"/>
        <v>-7.7745699937225465E-2</v>
      </c>
      <c r="AG43" s="3">
        <f t="shared" si="3"/>
        <v>-6.142094427077726E-2</v>
      </c>
      <c r="AH43" s="3">
        <f t="shared" si="3"/>
        <v>-3.2600255884434597E-2</v>
      </c>
      <c r="AI43" s="3">
        <f t="shared" si="3"/>
        <v>-0.41463436055469949</v>
      </c>
    </row>
    <row r="44" spans="1:35" x14ac:dyDescent="0.35">
      <c r="A44" s="5">
        <v>44957</v>
      </c>
      <c r="B44" s="6">
        <v>144.29</v>
      </c>
      <c r="C44" s="6">
        <v>247.81</v>
      </c>
      <c r="D44" s="6">
        <v>19.536999999999999</v>
      </c>
      <c r="E44" s="6">
        <v>103.13</v>
      </c>
      <c r="F44" s="6">
        <v>148.97</v>
      </c>
      <c r="G44" s="6">
        <v>98.84</v>
      </c>
      <c r="H44" s="6">
        <v>311.52</v>
      </c>
      <c r="I44" s="6">
        <v>344.15</v>
      </c>
      <c r="J44" s="6">
        <v>58.500999999999998</v>
      </c>
      <c r="K44" s="6">
        <v>173.22</v>
      </c>
      <c r="L44" s="6"/>
      <c r="N44" s="3">
        <f t="shared" si="2"/>
        <v>0.11052104979604382</v>
      </c>
      <c r="O44" s="3">
        <f t="shared" si="2"/>
        <v>3.3316654157284686E-2</v>
      </c>
      <c r="P44" s="3">
        <f t="shared" si="2"/>
        <v>0.33686875598740929</v>
      </c>
      <c r="Q44" s="3">
        <f t="shared" si="2"/>
        <v>0.22773809523809518</v>
      </c>
      <c r="R44" s="3">
        <f t="shared" si="2"/>
        <v>0.23790925710486954</v>
      </c>
      <c r="S44" s="3">
        <f t="shared" si="2"/>
        <v>0.12025388189958064</v>
      </c>
      <c r="T44" s="3">
        <f t="shared" si="2"/>
        <v>8.4817092910327574E-3</v>
      </c>
      <c r="U44" s="3">
        <f t="shared" si="2"/>
        <v>-5.9288213426634595E-2</v>
      </c>
      <c r="V44" s="3">
        <f t="shared" si="2"/>
        <v>4.6286194623790466E-2</v>
      </c>
      <c r="W44" s="3">
        <f t="shared" si="2"/>
        <v>0.40623477837311239</v>
      </c>
      <c r="X44" s="18">
        <v>4.6799999999999994E-2</v>
      </c>
      <c r="Z44" s="3">
        <f t="shared" si="4"/>
        <v>6.372104979604383E-2</v>
      </c>
      <c r="AA44" s="3">
        <f t="shared" si="4"/>
        <v>-1.3483345842715308E-2</v>
      </c>
      <c r="AB44" s="3">
        <f t="shared" si="4"/>
        <v>0.29006875598740928</v>
      </c>
      <c r="AC44" s="3">
        <f t="shared" si="4"/>
        <v>0.18093809523809518</v>
      </c>
      <c r="AD44" s="3">
        <f t="shared" si="4"/>
        <v>0.19110925710486953</v>
      </c>
      <c r="AE44" s="3">
        <f t="shared" si="3"/>
        <v>7.3453881899580645E-2</v>
      </c>
      <c r="AF44" s="3">
        <f t="shared" si="3"/>
        <v>-3.8318290708967237E-2</v>
      </c>
      <c r="AG44" s="3">
        <f t="shared" si="3"/>
        <v>-0.10608821342663459</v>
      </c>
      <c r="AH44" s="3">
        <f t="shared" si="3"/>
        <v>-5.1380537620952793E-4</v>
      </c>
      <c r="AI44" s="3">
        <f t="shared" si="3"/>
        <v>0.35943477837311238</v>
      </c>
    </row>
    <row r="45" spans="1:35" x14ac:dyDescent="0.35">
      <c r="A45" s="5">
        <v>44985</v>
      </c>
      <c r="B45" s="6">
        <v>147.41</v>
      </c>
      <c r="C45" s="6">
        <v>249.42</v>
      </c>
      <c r="D45" s="6">
        <v>23.216000000000001</v>
      </c>
      <c r="E45" s="6">
        <v>94.23</v>
      </c>
      <c r="F45" s="6">
        <v>174.94</v>
      </c>
      <c r="G45" s="6">
        <v>90.06</v>
      </c>
      <c r="H45" s="6">
        <v>305.18</v>
      </c>
      <c r="I45" s="6">
        <v>311.22000000000003</v>
      </c>
      <c r="J45" s="6">
        <v>59.429000000000002</v>
      </c>
      <c r="K45" s="6">
        <v>205.71</v>
      </c>
      <c r="L45" s="6"/>
      <c r="N45" s="3">
        <f t="shared" ref="N45:W63" si="5">B45/B44-1</f>
        <v>2.1623120105343396E-2</v>
      </c>
      <c r="O45" s="3">
        <f t="shared" si="5"/>
        <v>6.4969129575076501E-3</v>
      </c>
      <c r="P45" s="3">
        <f t="shared" si="5"/>
        <v>0.18830936172390866</v>
      </c>
      <c r="Q45" s="3">
        <f t="shared" si="5"/>
        <v>-8.6298846116551808E-2</v>
      </c>
      <c r="R45" s="3">
        <f t="shared" si="5"/>
        <v>0.17433040209438144</v>
      </c>
      <c r="S45" s="3">
        <f t="shared" si="5"/>
        <v>-8.883043302306759E-2</v>
      </c>
      <c r="T45" s="3">
        <f t="shared" si="5"/>
        <v>-2.0351823317924955E-2</v>
      </c>
      <c r="U45" s="3">
        <f t="shared" si="5"/>
        <v>-9.5685021066395315E-2</v>
      </c>
      <c r="V45" s="3">
        <f t="shared" si="5"/>
        <v>1.5862976701253029E-2</v>
      </c>
      <c r="W45" s="3">
        <f t="shared" si="5"/>
        <v>0.18756494631104959</v>
      </c>
      <c r="X45" s="18">
        <v>5.0199999999999995E-2</v>
      </c>
      <c r="Z45" s="3">
        <f t="shared" si="4"/>
        <v>-2.8576879894656598E-2</v>
      </c>
      <c r="AA45" s="3">
        <f t="shared" si="4"/>
        <v>-4.3703087042492345E-2</v>
      </c>
      <c r="AB45" s="3">
        <f t="shared" si="4"/>
        <v>0.13810936172390867</v>
      </c>
      <c r="AC45" s="3">
        <f t="shared" si="4"/>
        <v>-0.1364988461165518</v>
      </c>
      <c r="AD45" s="3">
        <f t="shared" si="4"/>
        <v>0.12413040209438145</v>
      </c>
      <c r="AE45" s="3">
        <f t="shared" si="3"/>
        <v>-0.13903043302306758</v>
      </c>
      <c r="AF45" s="3">
        <f t="shared" si="3"/>
        <v>-7.055182331792495E-2</v>
      </c>
      <c r="AG45" s="3">
        <f t="shared" si="3"/>
        <v>-0.14588502106639531</v>
      </c>
      <c r="AH45" s="3">
        <f t="shared" si="3"/>
        <v>-3.4337023298746966E-2</v>
      </c>
      <c r="AI45" s="3">
        <f t="shared" si="3"/>
        <v>0.13736494631104959</v>
      </c>
    </row>
    <row r="46" spans="1:35" x14ac:dyDescent="0.35">
      <c r="A46" s="5">
        <v>45016</v>
      </c>
      <c r="B46" s="6">
        <v>164.9</v>
      </c>
      <c r="C46" s="6">
        <v>288.3</v>
      </c>
      <c r="D46" s="6">
        <v>27.777000000000001</v>
      </c>
      <c r="E46" s="6">
        <v>103.29</v>
      </c>
      <c r="F46" s="6">
        <v>211.94</v>
      </c>
      <c r="G46" s="6">
        <v>103.73</v>
      </c>
      <c r="H46" s="6">
        <v>308.77</v>
      </c>
      <c r="I46" s="6">
        <v>343.42</v>
      </c>
      <c r="J46" s="6">
        <v>64.153999999999996</v>
      </c>
      <c r="K46" s="6">
        <v>207.46</v>
      </c>
      <c r="L46" s="6"/>
      <c r="N46" s="3">
        <f t="shared" si="5"/>
        <v>0.11864866698324406</v>
      </c>
      <c r="O46" s="3">
        <f t="shared" si="5"/>
        <v>0.15588164541736838</v>
      </c>
      <c r="P46" s="3">
        <f t="shared" si="5"/>
        <v>0.19645933838731899</v>
      </c>
      <c r="Q46" s="3">
        <f t="shared" si="5"/>
        <v>9.6147723654887107E-2</v>
      </c>
      <c r="R46" s="3">
        <f t="shared" si="5"/>
        <v>0.21150108608665819</v>
      </c>
      <c r="S46" s="3">
        <f t="shared" si="5"/>
        <v>0.15178769709082829</v>
      </c>
      <c r="T46" s="3">
        <f t="shared" si="5"/>
        <v>1.176354938069335E-2</v>
      </c>
      <c r="U46" s="3">
        <f t="shared" si="5"/>
        <v>0.10346378767431386</v>
      </c>
      <c r="V46" s="3">
        <f t="shared" si="5"/>
        <v>7.9506638173282296E-2</v>
      </c>
      <c r="W46" s="3">
        <f t="shared" si="5"/>
        <v>8.5071216761460899E-3</v>
      </c>
      <c r="X46" s="18">
        <v>4.6399999999999997E-2</v>
      </c>
      <c r="Z46" s="3">
        <f t="shared" si="4"/>
        <v>7.2248666983244059E-2</v>
      </c>
      <c r="AA46" s="3">
        <f t="shared" si="4"/>
        <v>0.10948164541736838</v>
      </c>
      <c r="AB46" s="3">
        <f t="shared" si="4"/>
        <v>0.150059338387319</v>
      </c>
      <c r="AC46" s="3">
        <f t="shared" si="4"/>
        <v>4.974772365488711E-2</v>
      </c>
      <c r="AD46" s="3">
        <f t="shared" si="4"/>
        <v>0.16510108608665819</v>
      </c>
      <c r="AE46" s="3">
        <f t="shared" si="3"/>
        <v>0.10538769709082829</v>
      </c>
      <c r="AF46" s="3">
        <f t="shared" si="3"/>
        <v>-3.4636450619306647E-2</v>
      </c>
      <c r="AG46" s="3">
        <f t="shared" si="3"/>
        <v>5.7063787674313859E-2</v>
      </c>
      <c r="AH46" s="3">
        <f t="shared" si="3"/>
        <v>3.3106638173282299E-2</v>
      </c>
      <c r="AI46" s="3">
        <f t="shared" si="3"/>
        <v>-3.7892878323853907E-2</v>
      </c>
    </row>
    <row r="47" spans="1:35" x14ac:dyDescent="0.35">
      <c r="A47" s="5">
        <v>45046</v>
      </c>
      <c r="B47" s="6">
        <v>169.68</v>
      </c>
      <c r="C47" s="6">
        <v>307.26</v>
      </c>
      <c r="D47" s="6">
        <v>27.748999999999999</v>
      </c>
      <c r="E47" s="6">
        <v>105.45</v>
      </c>
      <c r="F47" s="6">
        <v>240.32</v>
      </c>
      <c r="G47" s="6">
        <v>107.34</v>
      </c>
      <c r="H47" s="6">
        <v>328.55</v>
      </c>
      <c r="I47" s="6">
        <v>395.86</v>
      </c>
      <c r="J47" s="6">
        <v>62.65</v>
      </c>
      <c r="K47" s="6">
        <v>164.31</v>
      </c>
      <c r="L47" s="6"/>
      <c r="N47" s="3">
        <f t="shared" si="5"/>
        <v>2.8987265009096319E-2</v>
      </c>
      <c r="O47" s="3">
        <f t="shared" si="5"/>
        <v>6.5764828303850109E-2</v>
      </c>
      <c r="P47" s="3">
        <f t="shared" si="5"/>
        <v>-1.0080282247904027E-3</v>
      </c>
      <c r="Q47" s="3">
        <f t="shared" si="5"/>
        <v>2.091199535288979E-2</v>
      </c>
      <c r="R47" s="3">
        <f t="shared" si="5"/>
        <v>0.13390582240256665</v>
      </c>
      <c r="S47" s="3">
        <f t="shared" si="5"/>
        <v>3.4801889520871487E-2</v>
      </c>
      <c r="T47" s="3">
        <f t="shared" si="5"/>
        <v>6.4060627651650215E-2</v>
      </c>
      <c r="U47" s="3">
        <f t="shared" si="5"/>
        <v>0.1526993186186012</v>
      </c>
      <c r="V47" s="3">
        <f t="shared" si="5"/>
        <v>-2.3443588864295206E-2</v>
      </c>
      <c r="W47" s="3">
        <f t="shared" si="5"/>
        <v>-0.2079919020534079</v>
      </c>
      <c r="X47" s="18">
        <v>4.8000000000000001E-2</v>
      </c>
      <c r="Z47" s="3">
        <f t="shared" si="4"/>
        <v>-1.9012734990903682E-2</v>
      </c>
      <c r="AA47" s="3">
        <f t="shared" si="4"/>
        <v>1.7764828303850108E-2</v>
      </c>
      <c r="AB47" s="3">
        <f t="shared" si="4"/>
        <v>-4.9008028224790404E-2</v>
      </c>
      <c r="AC47" s="3">
        <f t="shared" si="4"/>
        <v>-2.7088004647110211E-2</v>
      </c>
      <c r="AD47" s="3">
        <f t="shared" si="4"/>
        <v>8.5905822402566653E-2</v>
      </c>
      <c r="AE47" s="3">
        <f t="shared" si="3"/>
        <v>-1.3198110479128514E-2</v>
      </c>
      <c r="AF47" s="3">
        <f t="shared" si="3"/>
        <v>1.6060627651650214E-2</v>
      </c>
      <c r="AG47" s="3">
        <f t="shared" si="3"/>
        <v>0.1046993186186012</v>
      </c>
      <c r="AH47" s="3">
        <f t="shared" si="3"/>
        <v>-7.1443588864295207E-2</v>
      </c>
      <c r="AI47" s="3">
        <f t="shared" si="3"/>
        <v>-0.25599190205340788</v>
      </c>
    </row>
    <row r="48" spans="1:35" x14ac:dyDescent="0.35">
      <c r="A48" s="5">
        <v>45077</v>
      </c>
      <c r="B48" s="6">
        <v>177.25</v>
      </c>
      <c r="C48" s="6">
        <v>328.39</v>
      </c>
      <c r="D48" s="6">
        <v>37.834000000000003</v>
      </c>
      <c r="E48" s="6">
        <v>120.58</v>
      </c>
      <c r="F48" s="6">
        <v>264.72000000000003</v>
      </c>
      <c r="G48" s="6">
        <v>122.87</v>
      </c>
      <c r="H48" s="6">
        <v>321.08</v>
      </c>
      <c r="I48" s="6">
        <v>429.46</v>
      </c>
      <c r="J48" s="6">
        <v>80.796000000000006</v>
      </c>
      <c r="K48" s="6">
        <v>203.93</v>
      </c>
      <c r="L48" s="6"/>
      <c r="N48" s="3">
        <f t="shared" si="5"/>
        <v>4.4613389910419521E-2</v>
      </c>
      <c r="O48" s="3">
        <f t="shared" si="5"/>
        <v>6.8769120614463386E-2</v>
      </c>
      <c r="P48" s="3">
        <f t="shared" si="5"/>
        <v>0.36343652023496364</v>
      </c>
      <c r="Q48" s="3">
        <f t="shared" si="5"/>
        <v>0.14348032242769082</v>
      </c>
      <c r="R48" s="3">
        <f t="shared" si="5"/>
        <v>0.10153129161118524</v>
      </c>
      <c r="S48" s="3">
        <f t="shared" si="5"/>
        <v>0.14468045463014723</v>
      </c>
      <c r="T48" s="3">
        <f t="shared" si="5"/>
        <v>-2.2736265408613732E-2</v>
      </c>
      <c r="U48" s="3">
        <f t="shared" si="5"/>
        <v>8.4878492396301741E-2</v>
      </c>
      <c r="V48" s="3">
        <f t="shared" si="5"/>
        <v>0.28964086193136485</v>
      </c>
      <c r="W48" s="3">
        <f t="shared" si="5"/>
        <v>0.24112957215020381</v>
      </c>
      <c r="X48" s="18">
        <v>5.1799999999999999E-2</v>
      </c>
      <c r="Z48" s="3">
        <f t="shared" si="4"/>
        <v>-7.186610089580478E-3</v>
      </c>
      <c r="AA48" s="3">
        <f t="shared" si="4"/>
        <v>1.6969120614463387E-2</v>
      </c>
      <c r="AB48" s="3">
        <f t="shared" si="4"/>
        <v>0.31163652023496363</v>
      </c>
      <c r="AC48" s="3">
        <f t="shared" si="4"/>
        <v>9.1680322427690822E-2</v>
      </c>
      <c r="AD48" s="3">
        <f t="shared" si="4"/>
        <v>4.9731291611185238E-2</v>
      </c>
      <c r="AE48" s="3">
        <f t="shared" si="3"/>
        <v>9.2880454630147227E-2</v>
      </c>
      <c r="AF48" s="3">
        <f t="shared" si="3"/>
        <v>-7.4536265408613731E-2</v>
      </c>
      <c r="AG48" s="3">
        <f t="shared" si="3"/>
        <v>3.3078492396301742E-2</v>
      </c>
      <c r="AH48" s="3">
        <f t="shared" si="3"/>
        <v>0.23784086193136483</v>
      </c>
      <c r="AI48" s="3">
        <f t="shared" si="3"/>
        <v>0.1893295721502038</v>
      </c>
    </row>
    <row r="49" spans="1:35" x14ac:dyDescent="0.35">
      <c r="A49" s="5">
        <v>45107</v>
      </c>
      <c r="B49" s="6">
        <v>193.97</v>
      </c>
      <c r="C49" s="6">
        <v>340.54</v>
      </c>
      <c r="D49" s="6">
        <v>42.302</v>
      </c>
      <c r="E49" s="6">
        <v>130.36000000000001</v>
      </c>
      <c r="F49" s="6">
        <v>286.98</v>
      </c>
      <c r="G49" s="6">
        <v>119.7</v>
      </c>
      <c r="H49" s="6">
        <v>341</v>
      </c>
      <c r="I49" s="6">
        <v>468.98</v>
      </c>
      <c r="J49" s="6">
        <v>86.742999999999995</v>
      </c>
      <c r="K49" s="6">
        <v>261.77</v>
      </c>
      <c r="L49" s="6"/>
      <c r="N49" s="3">
        <f t="shared" si="5"/>
        <v>9.4330042313117035E-2</v>
      </c>
      <c r="O49" s="3">
        <f t="shared" si="5"/>
        <v>3.6998690581321103E-2</v>
      </c>
      <c r="P49" s="3">
        <f t="shared" si="5"/>
        <v>0.11809483533329801</v>
      </c>
      <c r="Q49" s="3">
        <f t="shared" si="5"/>
        <v>8.1107978105821932E-2</v>
      </c>
      <c r="R49" s="3">
        <f t="shared" si="5"/>
        <v>8.4088848594741528E-2</v>
      </c>
      <c r="S49" s="3">
        <f t="shared" si="5"/>
        <v>-2.5799625620574584E-2</v>
      </c>
      <c r="T49" s="3">
        <f t="shared" si="5"/>
        <v>6.2040612931356653E-2</v>
      </c>
      <c r="U49" s="3">
        <f t="shared" si="5"/>
        <v>9.2022539933870551E-2</v>
      </c>
      <c r="V49" s="3">
        <f t="shared" si="5"/>
        <v>7.3605128966780287E-2</v>
      </c>
      <c r="W49" s="3">
        <f t="shared" si="5"/>
        <v>0.28362673466385502</v>
      </c>
      <c r="X49" s="18">
        <v>5.4000000000000006E-2</v>
      </c>
      <c r="Z49" s="3">
        <f t="shared" si="4"/>
        <v>4.0330042313117029E-2</v>
      </c>
      <c r="AA49" s="3">
        <f t="shared" si="4"/>
        <v>-1.7001309418678903E-2</v>
      </c>
      <c r="AB49" s="3">
        <f t="shared" si="4"/>
        <v>6.4094835333298003E-2</v>
      </c>
      <c r="AC49" s="3">
        <f t="shared" si="4"/>
        <v>2.7107978105821925E-2</v>
      </c>
      <c r="AD49" s="3">
        <f t="shared" si="4"/>
        <v>3.0088848594741521E-2</v>
      </c>
      <c r="AE49" s="3">
        <f t="shared" si="3"/>
        <v>-7.9799625620574591E-2</v>
      </c>
      <c r="AF49" s="3">
        <f t="shared" si="3"/>
        <v>8.0406129313566471E-3</v>
      </c>
      <c r="AG49" s="3">
        <f t="shared" si="3"/>
        <v>3.8022539933870544E-2</v>
      </c>
      <c r="AH49" s="3">
        <f t="shared" si="3"/>
        <v>1.960512896678028E-2</v>
      </c>
      <c r="AI49" s="3">
        <f t="shared" si="3"/>
        <v>0.22962673466385503</v>
      </c>
    </row>
    <row r="50" spans="1:35" x14ac:dyDescent="0.35">
      <c r="A50" s="5">
        <v>45138</v>
      </c>
      <c r="B50" s="6">
        <v>196.45</v>
      </c>
      <c r="C50" s="6">
        <v>335.92</v>
      </c>
      <c r="D50" s="6">
        <v>46.728999999999999</v>
      </c>
      <c r="E50" s="6">
        <v>133.68</v>
      </c>
      <c r="F50" s="6">
        <v>318.60000000000002</v>
      </c>
      <c r="G50" s="6">
        <v>132.72</v>
      </c>
      <c r="H50" s="6">
        <v>351.96</v>
      </c>
      <c r="I50" s="6">
        <v>454.55</v>
      </c>
      <c r="J50" s="6">
        <v>89.864999999999995</v>
      </c>
      <c r="K50" s="6">
        <v>267.43</v>
      </c>
      <c r="L50" s="6"/>
      <c r="N50" s="3">
        <f t="shared" si="5"/>
        <v>1.2785482291075789E-2</v>
      </c>
      <c r="O50" s="3">
        <f t="shared" si="5"/>
        <v>-1.3566688201092414E-2</v>
      </c>
      <c r="P50" s="3">
        <f t="shared" si="5"/>
        <v>0.10465226230438285</v>
      </c>
      <c r="Q50" s="3">
        <f t="shared" si="5"/>
        <v>2.5467934949370941E-2</v>
      </c>
      <c r="R50" s="3">
        <f t="shared" si="5"/>
        <v>0.11018189420865565</v>
      </c>
      <c r="S50" s="3">
        <f t="shared" si="5"/>
        <v>0.1087719298245613</v>
      </c>
      <c r="T50" s="3">
        <f t="shared" si="5"/>
        <v>3.2140762463342964E-2</v>
      </c>
      <c r="U50" s="3">
        <f t="shared" si="5"/>
        <v>-3.0768902725062941E-2</v>
      </c>
      <c r="V50" s="3">
        <f t="shared" si="5"/>
        <v>3.5991376825795784E-2</v>
      </c>
      <c r="W50" s="3">
        <f t="shared" si="5"/>
        <v>2.1622034610536023E-2</v>
      </c>
      <c r="X50" s="18">
        <v>5.3699999999999998E-2</v>
      </c>
      <c r="Z50" s="3">
        <f t="shared" si="4"/>
        <v>-4.0914517708924208E-2</v>
      </c>
      <c r="AA50" s="3">
        <f t="shared" si="4"/>
        <v>-6.7266688201092412E-2</v>
      </c>
      <c r="AB50" s="3">
        <f t="shared" si="4"/>
        <v>5.095226230438285E-2</v>
      </c>
      <c r="AC50" s="3">
        <f t="shared" si="4"/>
        <v>-2.8232065050629057E-2</v>
      </c>
      <c r="AD50" s="3">
        <f t="shared" si="4"/>
        <v>5.6481894208655653E-2</v>
      </c>
      <c r="AE50" s="3">
        <f t="shared" si="3"/>
        <v>5.50719298245613E-2</v>
      </c>
      <c r="AF50" s="3">
        <f t="shared" si="3"/>
        <v>-2.1559237536657033E-2</v>
      </c>
      <c r="AG50" s="3">
        <f t="shared" si="3"/>
        <v>-8.4468902725062939E-2</v>
      </c>
      <c r="AH50" s="3">
        <f t="shared" si="3"/>
        <v>-1.7708623174204213E-2</v>
      </c>
      <c r="AI50" s="3">
        <f t="shared" si="3"/>
        <v>-3.2077965389463975E-2</v>
      </c>
    </row>
    <row r="51" spans="1:35" x14ac:dyDescent="0.35">
      <c r="A51" s="5">
        <v>45169</v>
      </c>
      <c r="B51" s="6">
        <v>187.87</v>
      </c>
      <c r="C51" s="6">
        <v>327.76</v>
      </c>
      <c r="D51" s="6">
        <v>49.354999999999997</v>
      </c>
      <c r="E51" s="6">
        <v>138.01</v>
      </c>
      <c r="F51" s="6">
        <v>295.89</v>
      </c>
      <c r="G51" s="6">
        <v>136.16999999999999</v>
      </c>
      <c r="H51" s="6">
        <v>360.2</v>
      </c>
      <c r="I51" s="6">
        <v>554.20000000000005</v>
      </c>
      <c r="J51" s="6">
        <v>92.289000000000001</v>
      </c>
      <c r="K51" s="6">
        <v>258.08</v>
      </c>
      <c r="L51" s="6"/>
      <c r="N51" s="3">
        <f t="shared" si="5"/>
        <v>-4.3675235428862202E-2</v>
      </c>
      <c r="O51" s="3">
        <f t="shared" si="5"/>
        <v>-2.429149797570862E-2</v>
      </c>
      <c r="P51" s="3">
        <f t="shared" si="5"/>
        <v>5.6196366282180277E-2</v>
      </c>
      <c r="Q51" s="3">
        <f t="shared" si="5"/>
        <v>3.2390783961699476E-2</v>
      </c>
      <c r="R51" s="3">
        <f t="shared" si="5"/>
        <v>-7.1280602636534907E-2</v>
      </c>
      <c r="S51" s="3">
        <f t="shared" si="5"/>
        <v>2.5994575045207968E-2</v>
      </c>
      <c r="T51" s="3">
        <f t="shared" si="5"/>
        <v>2.3411751335379094E-2</v>
      </c>
      <c r="U51" s="3">
        <f t="shared" si="5"/>
        <v>0.21922780772192274</v>
      </c>
      <c r="V51" s="3">
        <f t="shared" si="5"/>
        <v>2.6973794024369946E-2</v>
      </c>
      <c r="W51" s="3">
        <f t="shared" si="5"/>
        <v>-3.4962420072542466E-2</v>
      </c>
      <c r="X51" s="18">
        <v>5.3699999999999998E-2</v>
      </c>
      <c r="Z51" s="3">
        <f t="shared" si="4"/>
        <v>-9.73752354288622E-2</v>
      </c>
      <c r="AA51" s="3">
        <f t="shared" si="4"/>
        <v>-7.7991497975708618E-2</v>
      </c>
      <c r="AB51" s="3">
        <f t="shared" si="4"/>
        <v>2.496366282180279E-3</v>
      </c>
      <c r="AC51" s="3">
        <f t="shared" si="4"/>
        <v>-2.1309216038300521E-2</v>
      </c>
      <c r="AD51" s="3">
        <f t="shared" si="4"/>
        <v>-0.1249806026365349</v>
      </c>
      <c r="AE51" s="3">
        <f t="shared" si="3"/>
        <v>-2.7705424954792029E-2</v>
      </c>
      <c r="AF51" s="3">
        <f t="shared" si="3"/>
        <v>-3.0288248664620904E-2</v>
      </c>
      <c r="AG51" s="3">
        <f t="shared" si="3"/>
        <v>0.16552780772192274</v>
      </c>
      <c r="AH51" s="3">
        <f t="shared" si="3"/>
        <v>-2.6726205975630052E-2</v>
      </c>
      <c r="AI51" s="3">
        <f t="shared" si="3"/>
        <v>-8.8662420072542464E-2</v>
      </c>
    </row>
    <row r="52" spans="1:35" x14ac:dyDescent="0.35">
      <c r="A52" s="5">
        <v>45199</v>
      </c>
      <c r="B52" s="6">
        <v>171.21</v>
      </c>
      <c r="C52" s="6">
        <v>315.75</v>
      </c>
      <c r="D52" s="6">
        <v>43.499000000000002</v>
      </c>
      <c r="E52" s="6">
        <v>127.12</v>
      </c>
      <c r="F52" s="6">
        <v>300.20999999999998</v>
      </c>
      <c r="G52" s="6">
        <v>130.86000000000001</v>
      </c>
      <c r="H52" s="6">
        <v>350.3</v>
      </c>
      <c r="I52" s="6">
        <v>537.13</v>
      </c>
      <c r="J52" s="6">
        <v>83.058000000000007</v>
      </c>
      <c r="K52" s="6">
        <v>250.22</v>
      </c>
      <c r="L52" s="6"/>
      <c r="N52" s="3">
        <f t="shared" si="5"/>
        <v>-8.8678341406291605E-2</v>
      </c>
      <c r="O52" s="3">
        <f t="shared" si="5"/>
        <v>-3.6642665364901128E-2</v>
      </c>
      <c r="P52" s="3">
        <f t="shared" si="5"/>
        <v>-0.11865059264512201</v>
      </c>
      <c r="Q52" s="3">
        <f t="shared" si="5"/>
        <v>-7.8907325556119012E-2</v>
      </c>
      <c r="R52" s="3">
        <f t="shared" si="5"/>
        <v>1.4600020277805825E-2</v>
      </c>
      <c r="S52" s="3">
        <f t="shared" si="5"/>
        <v>-3.8995373430270819E-2</v>
      </c>
      <c r="T52" s="3">
        <f t="shared" si="5"/>
        <v>-2.7484730705163773E-2</v>
      </c>
      <c r="U52" s="3">
        <f t="shared" si="5"/>
        <v>-3.0801154817755361E-2</v>
      </c>
      <c r="V52" s="3">
        <f t="shared" si="5"/>
        <v>-0.10002275460780807</v>
      </c>
      <c r="W52" s="3">
        <f t="shared" si="5"/>
        <v>-3.0455672659640332E-2</v>
      </c>
      <c r="X52" s="18">
        <v>5.4600000000000003E-2</v>
      </c>
      <c r="Z52" s="3">
        <f t="shared" si="4"/>
        <v>-0.14327834140629161</v>
      </c>
      <c r="AA52" s="3">
        <f t="shared" si="4"/>
        <v>-9.1242665364901138E-2</v>
      </c>
      <c r="AB52" s="3">
        <f t="shared" si="4"/>
        <v>-0.17325059264512202</v>
      </c>
      <c r="AC52" s="3">
        <f t="shared" si="4"/>
        <v>-0.13350732555611902</v>
      </c>
      <c r="AD52" s="3">
        <f t="shared" si="4"/>
        <v>-3.9999979722194177E-2</v>
      </c>
      <c r="AE52" s="3">
        <f t="shared" si="3"/>
        <v>-9.3595373430270828E-2</v>
      </c>
      <c r="AF52" s="3">
        <f t="shared" si="3"/>
        <v>-8.2084730705163783E-2</v>
      </c>
      <c r="AG52" s="3">
        <f t="shared" si="3"/>
        <v>-8.540115481775537E-2</v>
      </c>
      <c r="AH52" s="3">
        <f t="shared" si="3"/>
        <v>-0.15462275460780808</v>
      </c>
      <c r="AI52" s="3">
        <f t="shared" si="3"/>
        <v>-8.5055672659640341E-2</v>
      </c>
    </row>
    <row r="53" spans="1:35" x14ac:dyDescent="0.35">
      <c r="A53" s="5">
        <v>45230</v>
      </c>
      <c r="B53" s="6">
        <v>170.77</v>
      </c>
      <c r="C53" s="6">
        <v>338.11</v>
      </c>
      <c r="D53" s="6">
        <v>40.78</v>
      </c>
      <c r="E53" s="6">
        <v>133.09</v>
      </c>
      <c r="F53" s="6">
        <v>301.27</v>
      </c>
      <c r="G53" s="6">
        <v>124.08</v>
      </c>
      <c r="H53" s="6">
        <v>341.33</v>
      </c>
      <c r="I53" s="6">
        <v>553.92999999999995</v>
      </c>
      <c r="J53" s="6">
        <v>84.137</v>
      </c>
      <c r="K53" s="6">
        <v>200.84</v>
      </c>
      <c r="L53" s="6"/>
      <c r="N53" s="3">
        <f t="shared" si="5"/>
        <v>-2.5699433444308362E-3</v>
      </c>
      <c r="O53" s="3">
        <f t="shared" si="5"/>
        <v>7.0815518606492489E-2</v>
      </c>
      <c r="P53" s="3">
        <f t="shared" si="5"/>
        <v>-6.2507184073197108E-2</v>
      </c>
      <c r="Q53" s="3">
        <f t="shared" si="5"/>
        <v>4.6963499056010161E-2</v>
      </c>
      <c r="R53" s="3">
        <f t="shared" si="5"/>
        <v>3.5308617301221812E-3</v>
      </c>
      <c r="S53" s="3">
        <f t="shared" si="5"/>
        <v>-5.1811095827602127E-2</v>
      </c>
      <c r="T53" s="3">
        <f t="shared" si="5"/>
        <v>-2.5606622894661757E-2</v>
      </c>
      <c r="U53" s="3">
        <f t="shared" si="5"/>
        <v>3.1277344404520235E-2</v>
      </c>
      <c r="V53" s="3">
        <f t="shared" si="5"/>
        <v>1.2990922006308692E-2</v>
      </c>
      <c r="W53" s="3">
        <f t="shared" si="5"/>
        <v>-0.197346335225002</v>
      </c>
      <c r="X53" s="18">
        <v>5.4400000000000004E-2</v>
      </c>
      <c r="Z53" s="3">
        <f t="shared" si="4"/>
        <v>-5.696994334443084E-2</v>
      </c>
      <c r="AA53" s="3">
        <f t="shared" si="4"/>
        <v>1.6415518606492485E-2</v>
      </c>
      <c r="AB53" s="3">
        <f t="shared" si="4"/>
        <v>-0.11690718407319711</v>
      </c>
      <c r="AC53" s="3">
        <f t="shared" si="4"/>
        <v>-7.4365009439898433E-3</v>
      </c>
      <c r="AD53" s="3">
        <f t="shared" si="4"/>
        <v>-5.0869138269877823E-2</v>
      </c>
      <c r="AE53" s="3">
        <f t="shared" si="3"/>
        <v>-0.10621109582760213</v>
      </c>
      <c r="AF53" s="3">
        <f t="shared" si="3"/>
        <v>-8.0006622894661761E-2</v>
      </c>
      <c r="AG53" s="3">
        <f t="shared" si="3"/>
        <v>-2.3122655595479769E-2</v>
      </c>
      <c r="AH53" s="3">
        <f t="shared" si="3"/>
        <v>-4.1409077993691312E-2</v>
      </c>
      <c r="AI53" s="3">
        <f t="shared" si="3"/>
        <v>-0.251746335225002</v>
      </c>
    </row>
    <row r="54" spans="1:35" x14ac:dyDescent="0.35">
      <c r="A54" s="5">
        <v>45260</v>
      </c>
      <c r="B54" s="6">
        <v>189.95</v>
      </c>
      <c r="C54" s="6">
        <v>378.91</v>
      </c>
      <c r="D54" s="6">
        <v>46.77</v>
      </c>
      <c r="E54" s="6">
        <v>146.09</v>
      </c>
      <c r="F54" s="6">
        <v>327.14999999999998</v>
      </c>
      <c r="G54" s="6">
        <v>132.53</v>
      </c>
      <c r="H54" s="6">
        <v>360</v>
      </c>
      <c r="I54" s="6">
        <v>591.04</v>
      </c>
      <c r="J54" s="6">
        <v>92.572999999999993</v>
      </c>
      <c r="K54" s="6">
        <v>240.08</v>
      </c>
      <c r="L54" s="6"/>
      <c r="N54" s="3">
        <f t="shared" si="5"/>
        <v>0.1123148093927504</v>
      </c>
      <c r="O54" s="3">
        <f t="shared" si="5"/>
        <v>0.1206707876134987</v>
      </c>
      <c r="P54" s="3">
        <f t="shared" si="5"/>
        <v>0.14688572829818547</v>
      </c>
      <c r="Q54" s="3">
        <f t="shared" si="5"/>
        <v>9.7678262829664186E-2</v>
      </c>
      <c r="R54" s="3">
        <f t="shared" si="5"/>
        <v>8.5903010588508577E-2</v>
      </c>
      <c r="S54" s="3">
        <f t="shared" si="5"/>
        <v>6.8101225016118594E-2</v>
      </c>
      <c r="T54" s="3">
        <f t="shared" si="5"/>
        <v>5.4697799783200995E-2</v>
      </c>
      <c r="U54" s="3">
        <f t="shared" si="5"/>
        <v>6.6994024515732997E-2</v>
      </c>
      <c r="V54" s="3">
        <f t="shared" si="5"/>
        <v>0.1002650439164694</v>
      </c>
      <c r="W54" s="3">
        <f t="shared" si="5"/>
        <v>0.19537940649273056</v>
      </c>
      <c r="X54" s="18">
        <v>5.16E-2</v>
      </c>
      <c r="Z54" s="3">
        <f t="shared" si="4"/>
        <v>6.0714809392750403E-2</v>
      </c>
      <c r="AA54" s="3">
        <f t="shared" si="4"/>
        <v>6.9070787613498691E-2</v>
      </c>
      <c r="AB54" s="3">
        <f t="shared" si="4"/>
        <v>9.5285728298185463E-2</v>
      </c>
      <c r="AC54" s="3">
        <f t="shared" si="4"/>
        <v>4.6078262829664186E-2</v>
      </c>
      <c r="AD54" s="3">
        <f t="shared" si="4"/>
        <v>3.4303010588508577E-2</v>
      </c>
      <c r="AE54" s="3">
        <f t="shared" si="3"/>
        <v>1.6501225016118594E-2</v>
      </c>
      <c r="AF54" s="3">
        <f t="shared" si="3"/>
        <v>3.0977997832009954E-3</v>
      </c>
      <c r="AG54" s="3">
        <f t="shared" si="3"/>
        <v>1.5394024515732997E-2</v>
      </c>
      <c r="AH54" s="3">
        <f t="shared" si="3"/>
        <v>4.8665043916469398E-2</v>
      </c>
      <c r="AI54" s="3">
        <f t="shared" si="3"/>
        <v>0.14377940649273055</v>
      </c>
    </row>
    <row r="55" spans="1:35" x14ac:dyDescent="0.35">
      <c r="A55" s="5">
        <v>45291</v>
      </c>
      <c r="B55" s="6">
        <v>192.53</v>
      </c>
      <c r="C55" s="6">
        <v>376.04</v>
      </c>
      <c r="D55" s="6">
        <v>49.521999999999998</v>
      </c>
      <c r="E55" s="6">
        <v>151.94</v>
      </c>
      <c r="F55" s="6">
        <v>353.96</v>
      </c>
      <c r="G55" s="6">
        <v>139.69</v>
      </c>
      <c r="H55" s="6">
        <v>356.66</v>
      </c>
      <c r="I55" s="6">
        <v>582.91999999999996</v>
      </c>
      <c r="J55" s="6">
        <v>111.625</v>
      </c>
      <c r="K55" s="6">
        <v>248.48</v>
      </c>
      <c r="L55" s="6"/>
      <c r="N55" s="3">
        <f t="shared" si="5"/>
        <v>1.3582521716241081E-2</v>
      </c>
      <c r="O55" s="3">
        <f t="shared" si="5"/>
        <v>-7.57435802697215E-3</v>
      </c>
      <c r="P55" s="3">
        <f t="shared" si="5"/>
        <v>5.8841137481291383E-2</v>
      </c>
      <c r="Q55" s="3">
        <f t="shared" si="5"/>
        <v>4.0043808611130105E-2</v>
      </c>
      <c r="R55" s="3">
        <f t="shared" si="5"/>
        <v>8.1950175760354682E-2</v>
      </c>
      <c r="S55" s="3">
        <f t="shared" si="5"/>
        <v>5.4025503659548724E-2</v>
      </c>
      <c r="T55" s="3">
        <f t="shared" si="5"/>
        <v>-9.2777777777777182E-3</v>
      </c>
      <c r="U55" s="3">
        <f t="shared" si="5"/>
        <v>-1.3738494856524119E-2</v>
      </c>
      <c r="V55" s="3">
        <f t="shared" si="5"/>
        <v>0.20580514836939501</v>
      </c>
      <c r="W55" s="3">
        <f t="shared" si="5"/>
        <v>3.4988337220926313E-2</v>
      </c>
      <c r="X55" s="18">
        <v>4.7899999999999998E-2</v>
      </c>
      <c r="Z55" s="3">
        <f t="shared" si="4"/>
        <v>-3.4317478283758918E-2</v>
      </c>
      <c r="AA55" s="3">
        <f t="shared" si="4"/>
        <v>-5.5474358026972148E-2</v>
      </c>
      <c r="AB55" s="3">
        <f t="shared" si="4"/>
        <v>1.0941137481291385E-2</v>
      </c>
      <c r="AC55" s="3">
        <f t="shared" si="4"/>
        <v>-7.8561913888698931E-3</v>
      </c>
      <c r="AD55" s="3">
        <f t="shared" si="4"/>
        <v>3.4050175760354684E-2</v>
      </c>
      <c r="AE55" s="3">
        <f t="shared" si="3"/>
        <v>6.1255036595487256E-3</v>
      </c>
      <c r="AF55" s="3">
        <f t="shared" si="3"/>
        <v>-5.7177777777777716E-2</v>
      </c>
      <c r="AG55" s="3">
        <f t="shared" si="3"/>
        <v>-6.1638494856524118E-2</v>
      </c>
      <c r="AH55" s="3">
        <f t="shared" si="3"/>
        <v>0.15790514836939501</v>
      </c>
      <c r="AI55" s="3">
        <f t="shared" si="3"/>
        <v>-1.2911662779073685E-2</v>
      </c>
    </row>
    <row r="56" spans="1:35" x14ac:dyDescent="0.35">
      <c r="A56" s="5">
        <v>45322</v>
      </c>
      <c r="B56" s="6">
        <v>184.4</v>
      </c>
      <c r="C56" s="6">
        <v>397.58</v>
      </c>
      <c r="D56" s="6">
        <v>61.527000000000001</v>
      </c>
      <c r="E56" s="6">
        <v>155.19999999999999</v>
      </c>
      <c r="F56" s="6">
        <v>390.14</v>
      </c>
      <c r="G56" s="6">
        <v>140.1</v>
      </c>
      <c r="H56" s="6">
        <v>383.74</v>
      </c>
      <c r="I56" s="6">
        <v>645.61</v>
      </c>
      <c r="J56" s="6">
        <v>118</v>
      </c>
      <c r="K56" s="6">
        <v>187.29</v>
      </c>
      <c r="L56" s="6"/>
      <c r="N56" s="3">
        <f t="shared" si="5"/>
        <v>-4.2227185373707954E-2</v>
      </c>
      <c r="O56" s="3">
        <f t="shared" si="5"/>
        <v>5.7281140304222822E-2</v>
      </c>
      <c r="P56" s="3">
        <f t="shared" si="5"/>
        <v>0.24241751140907075</v>
      </c>
      <c r="Q56" s="3">
        <f t="shared" si="5"/>
        <v>2.1455837830722579E-2</v>
      </c>
      <c r="R56" s="3">
        <f t="shared" si="5"/>
        <v>0.1022149395411911</v>
      </c>
      <c r="S56" s="3">
        <f t="shared" si="5"/>
        <v>2.9350705132793475E-3</v>
      </c>
      <c r="T56" s="3">
        <f t="shared" si="5"/>
        <v>7.5926652834632291E-2</v>
      </c>
      <c r="U56" s="3">
        <f t="shared" si="5"/>
        <v>0.10754477458313327</v>
      </c>
      <c r="V56" s="3">
        <f t="shared" si="5"/>
        <v>5.7110862262037987E-2</v>
      </c>
      <c r="W56" s="3">
        <f t="shared" si="5"/>
        <v>-0.24625724404378624</v>
      </c>
      <c r="X56" s="18">
        <v>4.7300000000000002E-2</v>
      </c>
      <c r="Z56" s="3">
        <f t="shared" si="4"/>
        <v>-8.9527185373707963E-2</v>
      </c>
      <c r="AA56" s="3">
        <f t="shared" si="4"/>
        <v>9.98114030422282E-3</v>
      </c>
      <c r="AB56" s="3">
        <f t="shared" si="4"/>
        <v>0.19511751140907074</v>
      </c>
      <c r="AC56" s="3">
        <f t="shared" si="4"/>
        <v>-2.5844162169277422E-2</v>
      </c>
      <c r="AD56" s="3">
        <f t="shared" si="4"/>
        <v>5.4914939541191095E-2</v>
      </c>
      <c r="AE56" s="3">
        <f t="shared" si="3"/>
        <v>-4.4364929486720654E-2</v>
      </c>
      <c r="AF56" s="3">
        <f t="shared" si="3"/>
        <v>2.8626652834632289E-2</v>
      </c>
      <c r="AG56" s="3">
        <f t="shared" si="3"/>
        <v>6.0244774583133272E-2</v>
      </c>
      <c r="AH56" s="3">
        <f t="shared" si="3"/>
        <v>9.8108622620379851E-3</v>
      </c>
      <c r="AI56" s="3">
        <f t="shared" si="3"/>
        <v>-0.29355724404378625</v>
      </c>
    </row>
    <row r="57" spans="1:35" x14ac:dyDescent="0.35">
      <c r="A57" s="5">
        <v>45351</v>
      </c>
      <c r="B57" s="6">
        <v>180.75</v>
      </c>
      <c r="C57" s="6">
        <v>413.64</v>
      </c>
      <c r="D57" s="6">
        <v>79.111999999999995</v>
      </c>
      <c r="E57" s="6">
        <v>176.76</v>
      </c>
      <c r="F57" s="6">
        <v>490.13</v>
      </c>
      <c r="G57" s="6">
        <v>138.46</v>
      </c>
      <c r="H57" s="6">
        <v>409.4</v>
      </c>
      <c r="I57" s="6">
        <v>753.68</v>
      </c>
      <c r="J57" s="6">
        <v>130.04900000000001</v>
      </c>
      <c r="K57" s="6">
        <v>201.88</v>
      </c>
      <c r="L57" s="6"/>
      <c r="N57" s="3">
        <f t="shared" si="5"/>
        <v>-1.9793926247288485E-2</v>
      </c>
      <c r="O57" s="3">
        <f t="shared" si="5"/>
        <v>4.0394386035514929E-2</v>
      </c>
      <c r="P57" s="3">
        <f t="shared" si="5"/>
        <v>0.2858094820160253</v>
      </c>
      <c r="Q57" s="3">
        <f t="shared" si="5"/>
        <v>0.13891752577319583</v>
      </c>
      <c r="R57" s="3">
        <f t="shared" si="5"/>
        <v>0.25629261290818683</v>
      </c>
      <c r="S57" s="3">
        <f t="shared" si="5"/>
        <v>-1.1705924339757257E-2</v>
      </c>
      <c r="T57" s="3">
        <f t="shared" si="5"/>
        <v>6.686819200500338E-2</v>
      </c>
      <c r="U57" s="3">
        <f t="shared" si="5"/>
        <v>0.16739207880918805</v>
      </c>
      <c r="V57" s="3">
        <f t="shared" si="5"/>
        <v>0.1021101694915254</v>
      </c>
      <c r="W57" s="3">
        <f t="shared" si="5"/>
        <v>7.7900581985156814E-2</v>
      </c>
      <c r="X57" s="18">
        <v>5.0099999999999999E-2</v>
      </c>
      <c r="Z57" s="3">
        <f t="shared" si="4"/>
        <v>-6.989392624728849E-2</v>
      </c>
      <c r="AA57" s="3">
        <f t="shared" si="4"/>
        <v>-9.70561396448507E-3</v>
      </c>
      <c r="AB57" s="3">
        <f t="shared" si="4"/>
        <v>0.23570948201602529</v>
      </c>
      <c r="AC57" s="3">
        <f t="shared" si="4"/>
        <v>8.8817525773195821E-2</v>
      </c>
      <c r="AD57" s="3">
        <f t="shared" si="4"/>
        <v>0.20619261290818683</v>
      </c>
      <c r="AE57" s="3">
        <f t="shared" si="3"/>
        <v>-6.1805924339757255E-2</v>
      </c>
      <c r="AF57" s="3">
        <f t="shared" si="3"/>
        <v>1.6768192005003381E-2</v>
      </c>
      <c r="AG57" s="3">
        <f t="shared" si="3"/>
        <v>0.11729207880918804</v>
      </c>
      <c r="AH57" s="3">
        <f t="shared" si="3"/>
        <v>5.2010169491525406E-2</v>
      </c>
      <c r="AI57" s="3">
        <f t="shared" si="3"/>
        <v>2.7800581985156815E-2</v>
      </c>
    </row>
    <row r="58" spans="1:35" x14ac:dyDescent="0.35">
      <c r="A58" s="5">
        <v>45382</v>
      </c>
      <c r="B58" s="6">
        <v>171.48</v>
      </c>
      <c r="C58" s="6">
        <v>420.72</v>
      </c>
      <c r="D58" s="6">
        <v>90.355999999999995</v>
      </c>
      <c r="E58" s="6">
        <v>180.38</v>
      </c>
      <c r="F58" s="6">
        <v>485.58</v>
      </c>
      <c r="G58" s="6">
        <v>150.93</v>
      </c>
      <c r="H58" s="6">
        <v>420.52</v>
      </c>
      <c r="I58" s="6">
        <v>777.96</v>
      </c>
      <c r="J58" s="6">
        <v>132.541</v>
      </c>
      <c r="K58" s="6">
        <v>175.79</v>
      </c>
      <c r="L58" s="6"/>
      <c r="N58" s="3">
        <f t="shared" si="5"/>
        <v>-5.1286307053941993E-2</v>
      </c>
      <c r="O58" s="3">
        <f t="shared" si="5"/>
        <v>1.7116333043226017E-2</v>
      </c>
      <c r="P58" s="3">
        <f t="shared" si="5"/>
        <v>0.14212761654363426</v>
      </c>
      <c r="Q58" s="3">
        <f t="shared" si="5"/>
        <v>2.0479746548992983E-2</v>
      </c>
      <c r="R58" s="3">
        <f t="shared" si="5"/>
        <v>-9.2832513822863616E-3</v>
      </c>
      <c r="S58" s="3">
        <f t="shared" si="5"/>
        <v>9.0062111801242128E-2</v>
      </c>
      <c r="T58" s="3">
        <f t="shared" si="5"/>
        <v>2.7161700048851989E-2</v>
      </c>
      <c r="U58" s="3">
        <f t="shared" si="5"/>
        <v>3.2215263772423341E-2</v>
      </c>
      <c r="V58" s="3">
        <f t="shared" si="5"/>
        <v>1.9162008166152766E-2</v>
      </c>
      <c r="W58" s="3">
        <f t="shared" si="5"/>
        <v>-0.1292351892213196</v>
      </c>
      <c r="X58" s="18">
        <v>5.0300000000000004E-2</v>
      </c>
      <c r="Z58" s="3">
        <f t="shared" si="4"/>
        <v>-0.101586307053942</v>
      </c>
      <c r="AA58" s="3">
        <f t="shared" si="4"/>
        <v>-3.3183666956773987E-2</v>
      </c>
      <c r="AB58" s="3">
        <f t="shared" si="4"/>
        <v>9.182761654363425E-2</v>
      </c>
      <c r="AC58" s="3">
        <f t="shared" si="4"/>
        <v>-2.9820253451007021E-2</v>
      </c>
      <c r="AD58" s="3">
        <f t="shared" si="4"/>
        <v>-5.9583251382286366E-2</v>
      </c>
      <c r="AE58" s="3">
        <f t="shared" si="3"/>
        <v>3.9762111801242124E-2</v>
      </c>
      <c r="AF58" s="3">
        <f t="shared" si="3"/>
        <v>-2.3138299951148016E-2</v>
      </c>
      <c r="AG58" s="3">
        <f t="shared" si="3"/>
        <v>-1.8084736227576663E-2</v>
      </c>
      <c r="AH58" s="3">
        <f t="shared" si="3"/>
        <v>-3.1137991833847238E-2</v>
      </c>
      <c r="AI58" s="3">
        <f t="shared" si="3"/>
        <v>-0.17953518922131961</v>
      </c>
    </row>
    <row r="59" spans="1:35" x14ac:dyDescent="0.35">
      <c r="A59" s="5">
        <v>45412</v>
      </c>
      <c r="B59" s="6">
        <v>170.33</v>
      </c>
      <c r="C59" s="6">
        <v>389.33</v>
      </c>
      <c r="D59" s="6">
        <v>86.402000000000001</v>
      </c>
      <c r="E59" s="6">
        <v>175</v>
      </c>
      <c r="F59" s="6">
        <v>430.17</v>
      </c>
      <c r="G59" s="6">
        <v>162.78</v>
      </c>
      <c r="H59" s="6">
        <v>396.73</v>
      </c>
      <c r="I59" s="6">
        <v>781.1</v>
      </c>
      <c r="J59" s="6">
        <v>130.02699999999999</v>
      </c>
      <c r="K59" s="6">
        <v>183.28</v>
      </c>
      <c r="L59" s="6"/>
      <c r="N59" s="3">
        <f t="shared" si="5"/>
        <v>-6.7063214369020852E-3</v>
      </c>
      <c r="O59" s="3">
        <f t="shared" si="5"/>
        <v>-7.4610192051720925E-2</v>
      </c>
      <c r="P59" s="3">
        <f t="shared" si="5"/>
        <v>-4.3760237283633541E-2</v>
      </c>
      <c r="Q59" s="3">
        <f t="shared" si="5"/>
        <v>-2.9825923051336023E-2</v>
      </c>
      <c r="R59" s="3">
        <f t="shared" si="5"/>
        <v>-0.11411096008896571</v>
      </c>
      <c r="S59" s="3">
        <f t="shared" si="5"/>
        <v>7.851321804810163E-2</v>
      </c>
      <c r="T59" s="3">
        <f t="shared" si="5"/>
        <v>-5.6572814610482136E-2</v>
      </c>
      <c r="U59" s="3">
        <f t="shared" si="5"/>
        <v>4.0361972337910057E-3</v>
      </c>
      <c r="V59" s="3">
        <f t="shared" si="5"/>
        <v>-1.8967715650251682E-2</v>
      </c>
      <c r="W59" s="3">
        <f t="shared" si="5"/>
        <v>4.2607656863302923E-2</v>
      </c>
      <c r="X59" s="18">
        <v>5.2499999999999998E-2</v>
      </c>
      <c r="Z59" s="3">
        <f t="shared" si="4"/>
        <v>-5.9206321436902083E-2</v>
      </c>
      <c r="AA59" s="3">
        <f t="shared" si="4"/>
        <v>-0.12711019205172092</v>
      </c>
      <c r="AB59" s="3">
        <f t="shared" si="4"/>
        <v>-9.6260237283633532E-2</v>
      </c>
      <c r="AC59" s="3">
        <f t="shared" si="4"/>
        <v>-8.2325923051336014E-2</v>
      </c>
      <c r="AD59" s="3">
        <f t="shared" si="4"/>
        <v>-0.1666109600889657</v>
      </c>
      <c r="AE59" s="3">
        <f t="shared" si="3"/>
        <v>2.6013218048101631E-2</v>
      </c>
      <c r="AF59" s="3">
        <f t="shared" si="3"/>
        <v>-0.10907281461048213</v>
      </c>
      <c r="AG59" s="3">
        <f t="shared" si="3"/>
        <v>-4.8463802766208992E-2</v>
      </c>
      <c r="AH59" s="3">
        <f t="shared" si="3"/>
        <v>-7.1467715650251673E-2</v>
      </c>
      <c r="AI59" s="3">
        <f t="shared" si="3"/>
        <v>-9.8923431366970752E-3</v>
      </c>
    </row>
    <row r="60" spans="1:35" x14ac:dyDescent="0.35">
      <c r="A60" s="5">
        <v>45443</v>
      </c>
      <c r="B60" s="6">
        <v>192.25</v>
      </c>
      <c r="C60" s="6">
        <v>415.13</v>
      </c>
      <c r="D60" s="6">
        <v>109.633</v>
      </c>
      <c r="E60" s="6">
        <v>176.44</v>
      </c>
      <c r="F60" s="6">
        <v>466.83</v>
      </c>
      <c r="G60" s="6">
        <v>172.5</v>
      </c>
      <c r="H60" s="6">
        <v>414.4</v>
      </c>
      <c r="I60" s="6">
        <v>820.34</v>
      </c>
      <c r="J60" s="6">
        <v>132.85499999999999</v>
      </c>
      <c r="K60" s="6">
        <v>178.08</v>
      </c>
      <c r="L60" s="6"/>
      <c r="N60" s="3">
        <f t="shared" si="5"/>
        <v>0.12869136382316682</v>
      </c>
      <c r="O60" s="3">
        <f t="shared" si="5"/>
        <v>6.6267690648036393E-2</v>
      </c>
      <c r="P60" s="3">
        <f t="shared" si="5"/>
        <v>0.2688710909469687</v>
      </c>
      <c r="Q60" s="3">
        <f t="shared" si="5"/>
        <v>8.2285714285714739E-3</v>
      </c>
      <c r="R60" s="3">
        <f t="shared" si="5"/>
        <v>8.5222121486854041E-2</v>
      </c>
      <c r="S60" s="3">
        <f t="shared" si="5"/>
        <v>5.9712495392554299E-2</v>
      </c>
      <c r="T60" s="3">
        <f t="shared" si="5"/>
        <v>4.4539107201370998E-2</v>
      </c>
      <c r="U60" s="3">
        <f t="shared" si="5"/>
        <v>5.023684547433116E-2</v>
      </c>
      <c r="V60" s="3">
        <f t="shared" si="5"/>
        <v>2.1749328985518401E-2</v>
      </c>
      <c r="W60" s="3">
        <f t="shared" si="5"/>
        <v>-2.8371890004364797E-2</v>
      </c>
      <c r="X60" s="18">
        <v>5.1799999999999999E-2</v>
      </c>
      <c r="Z60" s="3">
        <f t="shared" si="4"/>
        <v>7.6891363823166817E-2</v>
      </c>
      <c r="AA60" s="3">
        <f t="shared" si="4"/>
        <v>1.4467690648036394E-2</v>
      </c>
      <c r="AB60" s="3">
        <f t="shared" si="4"/>
        <v>0.21707109094696869</v>
      </c>
      <c r="AC60" s="3">
        <f t="shared" si="4"/>
        <v>-4.3571428571428525E-2</v>
      </c>
      <c r="AD60" s="3">
        <f t="shared" si="4"/>
        <v>3.3422121486854042E-2</v>
      </c>
      <c r="AE60" s="3">
        <f t="shared" si="3"/>
        <v>7.9124953925543001E-3</v>
      </c>
      <c r="AF60" s="3">
        <f t="shared" si="3"/>
        <v>-7.2608927986290012E-3</v>
      </c>
      <c r="AG60" s="3">
        <f t="shared" si="3"/>
        <v>-1.5631545256688389E-3</v>
      </c>
      <c r="AH60" s="3">
        <f t="shared" si="3"/>
        <v>-3.0050671014481597E-2</v>
      </c>
      <c r="AI60" s="3">
        <f t="shared" si="3"/>
        <v>-8.0171890004364796E-2</v>
      </c>
    </row>
    <row r="61" spans="1:35" x14ac:dyDescent="0.35">
      <c r="A61" s="5">
        <v>45473</v>
      </c>
      <c r="B61" s="6">
        <v>210.62</v>
      </c>
      <c r="C61" s="6">
        <v>446.95</v>
      </c>
      <c r="D61" s="6">
        <v>123.54</v>
      </c>
      <c r="E61" s="6">
        <v>193.25</v>
      </c>
      <c r="F61" s="6">
        <v>504.22</v>
      </c>
      <c r="G61" s="6">
        <v>182.15</v>
      </c>
      <c r="H61" s="6">
        <v>406.8</v>
      </c>
      <c r="I61" s="6">
        <v>905.38</v>
      </c>
      <c r="J61" s="6">
        <v>160.553</v>
      </c>
      <c r="K61" s="6">
        <v>197.88</v>
      </c>
      <c r="L61" s="6"/>
      <c r="N61" s="3">
        <f t="shared" si="5"/>
        <v>9.5552665799739867E-2</v>
      </c>
      <c r="O61" s="3">
        <f t="shared" si="5"/>
        <v>7.6650687736371736E-2</v>
      </c>
      <c r="P61" s="3">
        <f t="shared" si="5"/>
        <v>0.12685049209635801</v>
      </c>
      <c r="Q61" s="3">
        <f t="shared" si="5"/>
        <v>9.527318068465207E-2</v>
      </c>
      <c r="R61" s="3">
        <f t="shared" si="5"/>
        <v>8.0093395882869567E-2</v>
      </c>
      <c r="S61" s="3">
        <f t="shared" si="5"/>
        <v>5.5942028985507264E-2</v>
      </c>
      <c r="T61" s="3">
        <f t="shared" si="5"/>
        <v>-1.8339768339768248E-2</v>
      </c>
      <c r="U61" s="3">
        <f t="shared" si="5"/>
        <v>0.103664334300412</v>
      </c>
      <c r="V61" s="3">
        <f t="shared" si="5"/>
        <v>0.20848293252041716</v>
      </c>
      <c r="W61" s="3">
        <f t="shared" si="5"/>
        <v>0.11118598382749312</v>
      </c>
      <c r="X61" s="18">
        <v>5.0900000000000001E-2</v>
      </c>
      <c r="Z61" s="3">
        <f t="shared" si="4"/>
        <v>4.4652665799739866E-2</v>
      </c>
      <c r="AA61" s="3">
        <f t="shared" si="4"/>
        <v>2.5750687736371736E-2</v>
      </c>
      <c r="AB61" s="3">
        <f t="shared" si="4"/>
        <v>7.5950492096358013E-2</v>
      </c>
      <c r="AC61" s="3">
        <f t="shared" si="4"/>
        <v>4.4373180684652069E-2</v>
      </c>
      <c r="AD61" s="3">
        <f t="shared" si="4"/>
        <v>2.9193395882869566E-2</v>
      </c>
      <c r="AE61" s="3">
        <f t="shared" si="3"/>
        <v>5.0420289855072631E-3</v>
      </c>
      <c r="AF61" s="3">
        <f t="shared" si="3"/>
        <v>-6.9239768339768248E-2</v>
      </c>
      <c r="AG61" s="3">
        <f t="shared" si="3"/>
        <v>5.2764334300411997E-2</v>
      </c>
      <c r="AH61" s="3">
        <f t="shared" si="3"/>
        <v>0.15758293252041716</v>
      </c>
      <c r="AI61" s="3">
        <f t="shared" si="3"/>
        <v>6.0285983827493117E-2</v>
      </c>
    </row>
    <row r="62" spans="1:35" x14ac:dyDescent="0.35">
      <c r="A62" s="5">
        <v>45504</v>
      </c>
      <c r="B62" s="6">
        <v>222.08</v>
      </c>
      <c r="C62" s="6">
        <v>418.35</v>
      </c>
      <c r="D62" s="6">
        <v>117.02</v>
      </c>
      <c r="E62" s="6">
        <v>186.98</v>
      </c>
      <c r="F62" s="6">
        <v>474.83</v>
      </c>
      <c r="G62" s="6">
        <v>171.54</v>
      </c>
      <c r="H62" s="6">
        <v>438.5</v>
      </c>
      <c r="I62" s="6">
        <v>804.27</v>
      </c>
      <c r="J62" s="6">
        <v>160.68</v>
      </c>
      <c r="K62" s="6">
        <v>232.07</v>
      </c>
      <c r="L62" s="6"/>
      <c r="N62" s="3">
        <f t="shared" si="5"/>
        <v>5.4410787199696165E-2</v>
      </c>
      <c r="O62" s="3">
        <f t="shared" si="5"/>
        <v>-6.3989260543684923E-2</v>
      </c>
      <c r="P62" s="3">
        <f t="shared" si="5"/>
        <v>-5.2776428687065002E-2</v>
      </c>
      <c r="Q62" s="3">
        <f t="shared" si="5"/>
        <v>-3.2445019404915953E-2</v>
      </c>
      <c r="R62" s="3">
        <f t="shared" si="5"/>
        <v>-5.8288048867557896E-2</v>
      </c>
      <c r="S62" s="3">
        <f t="shared" si="5"/>
        <v>-5.8248696129563626E-2</v>
      </c>
      <c r="T62" s="3">
        <f t="shared" si="5"/>
        <v>7.7925270403146563E-2</v>
      </c>
      <c r="U62" s="3">
        <f t="shared" si="5"/>
        <v>-0.11167686496277807</v>
      </c>
      <c r="V62" s="3">
        <f t="shared" si="5"/>
        <v>7.9101605077447346E-4</v>
      </c>
      <c r="W62" s="3">
        <f t="shared" si="5"/>
        <v>0.17278148372751168</v>
      </c>
      <c r="X62" s="18">
        <v>4.7300000000000002E-2</v>
      </c>
      <c r="Z62" s="3">
        <f t="shared" si="4"/>
        <v>7.1107871996961627E-3</v>
      </c>
      <c r="AA62" s="3">
        <f t="shared" si="4"/>
        <v>-0.11128926054368493</v>
      </c>
      <c r="AB62" s="3">
        <f t="shared" si="4"/>
        <v>-0.10007642868706501</v>
      </c>
      <c r="AC62" s="3">
        <f t="shared" si="4"/>
        <v>-7.9745019404915962E-2</v>
      </c>
      <c r="AD62" s="3">
        <f t="shared" si="4"/>
        <v>-0.1055880488675579</v>
      </c>
      <c r="AE62" s="3">
        <f t="shared" si="4"/>
        <v>-0.10554869612956364</v>
      </c>
      <c r="AF62" s="3">
        <f t="shared" si="4"/>
        <v>3.0625270403146561E-2</v>
      </c>
      <c r="AG62" s="3">
        <f t="shared" si="4"/>
        <v>-0.15897686496277807</v>
      </c>
      <c r="AH62" s="3">
        <f t="shared" si="4"/>
        <v>-4.6508983949225528E-2</v>
      </c>
      <c r="AI62" s="3">
        <f t="shared" si="4"/>
        <v>0.12548148372751167</v>
      </c>
    </row>
    <row r="63" spans="1:35" x14ac:dyDescent="0.35">
      <c r="A63" s="5">
        <v>45535</v>
      </c>
      <c r="B63" s="6">
        <v>229</v>
      </c>
      <c r="C63" s="6">
        <v>417.14</v>
      </c>
      <c r="D63" s="6">
        <v>119.37</v>
      </c>
      <c r="E63" s="6">
        <v>178.5</v>
      </c>
      <c r="F63" s="6">
        <v>521.30999999999995</v>
      </c>
      <c r="G63" s="6">
        <v>163.38</v>
      </c>
      <c r="H63" s="6">
        <v>475.92</v>
      </c>
      <c r="I63" s="6">
        <v>960.02</v>
      </c>
      <c r="J63" s="6">
        <v>162.82</v>
      </c>
      <c r="K63" s="6">
        <v>214.11</v>
      </c>
      <c r="L63" s="6"/>
      <c r="N63" s="3">
        <f t="shared" si="5"/>
        <v>3.115994236311237E-2</v>
      </c>
      <c r="O63" s="3">
        <f t="shared" si="5"/>
        <v>-2.8923150472093262E-3</v>
      </c>
      <c r="P63" s="3">
        <f t="shared" si="5"/>
        <v>2.008203725858837E-2</v>
      </c>
      <c r="Q63" s="3">
        <f t="shared" si="5"/>
        <v>-4.535244411166961E-2</v>
      </c>
      <c r="R63" s="3">
        <f t="shared" si="5"/>
        <v>9.7887665059073647E-2</v>
      </c>
      <c r="S63" s="3">
        <f t="shared" si="5"/>
        <v>-4.7569080097936367E-2</v>
      </c>
      <c r="T63" s="3">
        <f t="shared" si="5"/>
        <v>8.5336374002280557E-2</v>
      </c>
      <c r="U63" s="3">
        <f t="shared" si="5"/>
        <v>0.19365387245576726</v>
      </c>
      <c r="V63" s="3">
        <f t="shared" si="5"/>
        <v>1.331839681354241E-2</v>
      </c>
      <c r="W63" s="3">
        <f t="shared" si="5"/>
        <v>-7.7390442538889048E-2</v>
      </c>
      <c r="X63" s="18">
        <v>4.3799999999999999E-2</v>
      </c>
      <c r="Z63" s="3">
        <f t="shared" ref="Z63:AI63" si="6">N63-$X63</f>
        <v>-1.2640057636887629E-2</v>
      </c>
      <c r="AA63" s="3">
        <f t="shared" si="6"/>
        <v>-4.6692315047209325E-2</v>
      </c>
      <c r="AB63" s="3">
        <f t="shared" si="6"/>
        <v>-2.3717962741411629E-2</v>
      </c>
      <c r="AC63" s="3">
        <f t="shared" si="6"/>
        <v>-8.9152444111669615E-2</v>
      </c>
      <c r="AD63" s="3">
        <f t="shared" si="6"/>
        <v>5.4087665059073649E-2</v>
      </c>
      <c r="AE63" s="3">
        <f t="shared" si="6"/>
        <v>-9.1369080097936373E-2</v>
      </c>
      <c r="AF63" s="3">
        <f t="shared" si="6"/>
        <v>4.1536374002280559E-2</v>
      </c>
      <c r="AG63" s="3">
        <f t="shared" si="6"/>
        <v>0.14985387245576726</v>
      </c>
      <c r="AH63" s="3">
        <f t="shared" si="6"/>
        <v>-3.0481603186457588E-2</v>
      </c>
      <c r="AI63" s="3">
        <f t="shared" si="6"/>
        <v>-0.12119044253888905</v>
      </c>
    </row>
    <row r="64" spans="1:35" x14ac:dyDescent="0.35">
      <c r="X64" s="17"/>
    </row>
    <row r="65" spans="1:35" x14ac:dyDescent="0.35">
      <c r="M65" s="8" t="s">
        <v>0</v>
      </c>
      <c r="N65" s="3">
        <f>AVERAGE(N5:N63)</f>
        <v>2.7654542975712827E-2</v>
      </c>
      <c r="O65" s="3">
        <f t="shared" ref="O65:AI65" si="7">AVERAGE(O5:O63)</f>
        <v>2.0798692498143641E-2</v>
      </c>
      <c r="P65" s="3">
        <f t="shared" si="7"/>
        <v>6.7841749420014599E-2</v>
      </c>
      <c r="Q65" s="3">
        <f t="shared" si="7"/>
        <v>1.6574928357543824E-2</v>
      </c>
      <c r="R65" s="3">
        <f t="shared" si="7"/>
        <v>2.5676066180162008E-2</v>
      </c>
      <c r="S65" s="3">
        <f t="shared" si="7"/>
        <v>1.9788090188901774E-2</v>
      </c>
      <c r="T65" s="3">
        <f t="shared" si="7"/>
        <v>1.5840577780047046E-2</v>
      </c>
      <c r="U65" s="3">
        <f t="shared" si="7"/>
        <v>4.0777683448924816E-2</v>
      </c>
      <c r="V65" s="3">
        <f t="shared" si="7"/>
        <v>3.4212160390959818E-2</v>
      </c>
      <c r="W65" s="3">
        <f t="shared" si="7"/>
        <v>6.6281399879063299E-2</v>
      </c>
      <c r="X65" s="3">
        <f>AVERAGE(X5:X63)</f>
        <v>2.4693220338983048E-2</v>
      </c>
      <c r="Y65" s="3"/>
      <c r="Z65" s="3">
        <f t="shared" si="7"/>
        <v>2.9613226367297745E-3</v>
      </c>
      <c r="AA65" s="3">
        <f t="shared" si="7"/>
        <v>-3.8945278408394159E-3</v>
      </c>
      <c r="AB65" s="3">
        <f t="shared" si="7"/>
        <v>4.3148529081031568E-2</v>
      </c>
      <c r="AC65" s="3">
        <f t="shared" si="7"/>
        <v>-8.1182919814392317E-3</v>
      </c>
      <c r="AD65" s="3">
        <f t="shared" si="7"/>
        <v>9.828458411789533E-4</v>
      </c>
      <c r="AE65" s="3">
        <f t="shared" si="7"/>
        <v>-4.9051301500812787E-3</v>
      </c>
      <c r="AF65" s="3">
        <f t="shared" si="7"/>
        <v>-8.8526425589360025E-3</v>
      </c>
      <c r="AG65" s="3">
        <f t="shared" si="7"/>
        <v>1.6084463109941747E-2</v>
      </c>
      <c r="AH65" s="3">
        <f t="shared" si="7"/>
        <v>9.518940051976758E-3</v>
      </c>
      <c r="AI65" s="3">
        <f t="shared" si="7"/>
        <v>4.1588179540080268E-2</v>
      </c>
    </row>
    <row r="66" spans="1:35" x14ac:dyDescent="0.35">
      <c r="M66" s="9" t="s">
        <v>1</v>
      </c>
      <c r="N66" s="3">
        <f>_xlfn.VAR.P(N5:N63)</f>
        <v>7.1490920219251962E-3</v>
      </c>
      <c r="O66" s="3">
        <f t="shared" ref="O66:AI66" si="8">_xlfn.VAR.P(O5:O63)</f>
        <v>4.0882297708514483E-3</v>
      </c>
      <c r="P66" s="3">
        <f t="shared" si="8"/>
        <v>2.0654787371096738E-2</v>
      </c>
      <c r="Q66" s="3">
        <f t="shared" si="8"/>
        <v>8.7992137122936444E-3</v>
      </c>
      <c r="R66" s="3">
        <f t="shared" si="8"/>
        <v>1.4029315227624095E-2</v>
      </c>
      <c r="S66" s="3">
        <f t="shared" si="8"/>
        <v>5.9015990646530915E-3</v>
      </c>
      <c r="T66" s="3">
        <f t="shared" si="8"/>
        <v>3.4354993001285972E-3</v>
      </c>
      <c r="U66" s="3">
        <f t="shared" si="8"/>
        <v>7.5684353200775973E-3</v>
      </c>
      <c r="V66" s="3">
        <f t="shared" si="8"/>
        <v>7.6235198310533551E-3</v>
      </c>
      <c r="W66" s="3">
        <f t="shared" si="8"/>
        <v>4.8281723025206558E-2</v>
      </c>
      <c r="X66" s="3"/>
      <c r="Y66" s="3"/>
      <c r="Z66" s="3">
        <f t="shared" si="8"/>
        <v>8.0601373705403937E-3</v>
      </c>
      <c r="AA66" s="3">
        <f t="shared" si="8"/>
        <v>4.7108893279961947E-3</v>
      </c>
      <c r="AB66" s="3">
        <f t="shared" si="8"/>
        <v>2.0487513408713128E-2</v>
      </c>
      <c r="AC66" s="3">
        <f t="shared" si="8"/>
        <v>9.3073252859655394E-3</v>
      </c>
      <c r="AD66" s="3">
        <f t="shared" si="8"/>
        <v>1.3638763976452074E-2</v>
      </c>
      <c r="AE66" s="3">
        <f t="shared" si="8"/>
        <v>6.585913244449757E-3</v>
      </c>
      <c r="AF66" s="3">
        <f t="shared" si="8"/>
        <v>3.8590997925921112E-3</v>
      </c>
      <c r="AG66" s="3">
        <f t="shared" si="8"/>
        <v>7.7495017543952709E-3</v>
      </c>
      <c r="AH66" s="3">
        <f t="shared" si="8"/>
        <v>7.671287004713508E-3</v>
      </c>
      <c r="AI66" s="3">
        <f t="shared" si="8"/>
        <v>5.0996483587847995E-2</v>
      </c>
    </row>
    <row r="67" spans="1:35" x14ac:dyDescent="0.35">
      <c r="M67" s="10" t="s">
        <v>2</v>
      </c>
      <c r="N67" s="3">
        <f>_xlfn.STDEV.P(N5:N63)</f>
        <v>8.4552303469066975E-2</v>
      </c>
      <c r="O67" s="3">
        <f t="shared" ref="O67:AI67" si="9">_xlfn.STDEV.P(O5:O63)</f>
        <v>6.3939266267696943E-2</v>
      </c>
      <c r="P67" s="3">
        <f t="shared" si="9"/>
        <v>0.14371773506111463</v>
      </c>
      <c r="Q67" s="3">
        <f t="shared" si="9"/>
        <v>9.3804124175292228E-2</v>
      </c>
      <c r="R67" s="3">
        <f t="shared" si="9"/>
        <v>0.11844541032739131</v>
      </c>
      <c r="S67" s="3">
        <f t="shared" si="9"/>
        <v>7.6821865797786326E-2</v>
      </c>
      <c r="T67" s="3">
        <f t="shared" si="9"/>
        <v>5.8613132488620649E-2</v>
      </c>
      <c r="U67" s="3">
        <f t="shared" si="9"/>
        <v>8.6996754652559294E-2</v>
      </c>
      <c r="V67" s="3">
        <f t="shared" si="9"/>
        <v>8.7312770148778099E-2</v>
      </c>
      <c r="W67" s="3">
        <f t="shared" si="9"/>
        <v>0.21973102426650307</v>
      </c>
      <c r="X67" s="3"/>
      <c r="Y67" s="3"/>
      <c r="Z67" s="3">
        <f t="shared" si="9"/>
        <v>8.9778267807640366E-2</v>
      </c>
      <c r="AA67" s="3">
        <f t="shared" si="9"/>
        <v>6.8635918643201635E-2</v>
      </c>
      <c r="AB67" s="3">
        <f t="shared" si="9"/>
        <v>0.14313459892252861</v>
      </c>
      <c r="AC67" s="3">
        <f t="shared" si="9"/>
        <v>9.6474479972506411E-2</v>
      </c>
      <c r="AD67" s="3">
        <f t="shared" si="9"/>
        <v>0.11678511881422253</v>
      </c>
      <c r="AE67" s="3">
        <f t="shared" si="9"/>
        <v>8.1153639748625925E-2</v>
      </c>
      <c r="AF67" s="3">
        <f t="shared" si="9"/>
        <v>6.2121653170147617E-2</v>
      </c>
      <c r="AG67" s="3">
        <f t="shared" si="9"/>
        <v>8.8031254417935398E-2</v>
      </c>
      <c r="AH67" s="3">
        <f t="shared" si="9"/>
        <v>8.7585883592697214E-2</v>
      </c>
      <c r="AI67" s="3">
        <f t="shared" si="9"/>
        <v>0.22582401021115533</v>
      </c>
    </row>
    <row r="69" spans="1:35" x14ac:dyDescent="0.4">
      <c r="B69" s="21" t="s">
        <v>34</v>
      </c>
      <c r="C69" s="21"/>
      <c r="D69" s="21"/>
      <c r="E69" s="21"/>
      <c r="F69" s="21"/>
      <c r="G69" s="21"/>
      <c r="H69" s="21"/>
      <c r="I69" s="21"/>
      <c r="J69" s="21"/>
      <c r="K69" s="21"/>
    </row>
    <row r="70" spans="1:35" x14ac:dyDescent="0.4">
      <c r="B70" s="2" t="s">
        <v>21</v>
      </c>
      <c r="C70" s="2" t="s">
        <v>22</v>
      </c>
      <c r="D70" s="2" t="s">
        <v>23</v>
      </c>
      <c r="E70" s="2" t="s">
        <v>24</v>
      </c>
      <c r="F70" s="2" t="s">
        <v>25</v>
      </c>
      <c r="G70" s="2" t="s">
        <v>26</v>
      </c>
      <c r="H70" s="2" t="s">
        <v>27</v>
      </c>
      <c r="I70" s="2" t="s">
        <v>28</v>
      </c>
      <c r="J70" s="2" t="s">
        <v>29</v>
      </c>
      <c r="K70" s="2" t="s">
        <v>30</v>
      </c>
    </row>
    <row r="71" spans="1:35" x14ac:dyDescent="0.4">
      <c r="B71" s="2" t="s">
        <v>10</v>
      </c>
      <c r="C71" s="2" t="s">
        <v>11</v>
      </c>
      <c r="D71" s="2" t="s">
        <v>12</v>
      </c>
      <c r="E71" s="2" t="s">
        <v>14</v>
      </c>
      <c r="F71" s="2" t="s">
        <v>13</v>
      </c>
      <c r="G71" s="2" t="s">
        <v>15</v>
      </c>
      <c r="H71" s="2" t="s">
        <v>16</v>
      </c>
      <c r="I71" s="2" t="s">
        <v>17</v>
      </c>
      <c r="J71" s="2" t="s">
        <v>18</v>
      </c>
      <c r="K71" s="2" t="s">
        <v>19</v>
      </c>
    </row>
    <row r="72" spans="1:35" x14ac:dyDescent="0.4">
      <c r="A72" s="2" t="s">
        <v>10</v>
      </c>
      <c r="B72" s="3">
        <f>_xlfn.COVARIANCE.P($N$5:$N$63,N$5:N$63)</f>
        <v>7.1490920219251988E-3</v>
      </c>
      <c r="C72" s="3">
        <f t="shared" ref="C72:K72" si="10">_xlfn.COVARIANCE.P($N5:$N63,O$5:O$63)</f>
        <v>3.7304576842158801E-3</v>
      </c>
      <c r="D72" s="3">
        <f t="shared" si="10"/>
        <v>6.5028593739092228E-3</v>
      </c>
      <c r="E72" s="3">
        <f t="shared" si="10"/>
        <v>5.413584139313159E-3</v>
      </c>
      <c r="F72" s="3">
        <f t="shared" si="10"/>
        <v>4.0352734768753611E-3</v>
      </c>
      <c r="G72" s="3">
        <f t="shared" si="10"/>
        <v>3.4712015809376679E-3</v>
      </c>
      <c r="H72" s="3">
        <f t="shared" si="10"/>
        <v>2.4802636919564183E-3</v>
      </c>
      <c r="I72" s="3">
        <f t="shared" si="10"/>
        <v>1.2977643731024613E-3</v>
      </c>
      <c r="J72" s="3">
        <f t="shared" si="10"/>
        <v>3.7087863665758304E-3</v>
      </c>
      <c r="K72" s="3">
        <f t="shared" si="10"/>
        <v>1.3137093808918488E-2</v>
      </c>
    </row>
    <row r="73" spans="1:35" x14ac:dyDescent="0.4">
      <c r="A73" s="2" t="s">
        <v>11</v>
      </c>
      <c r="B73" s="3">
        <f>_xlfn.COVARIANCE.P($O$5:$O$63,N$5:N$63)</f>
        <v>3.7304576842158801E-3</v>
      </c>
      <c r="C73" s="3">
        <f t="shared" ref="C73:K73" si="11">_xlfn.COVARIANCE.P($O$5:$O$63,O$5:O$63)</f>
        <v>4.0882297708514474E-3</v>
      </c>
      <c r="D73" s="3">
        <f t="shared" si="11"/>
        <v>5.9841157574256256E-3</v>
      </c>
      <c r="E73" s="3">
        <f t="shared" si="11"/>
        <v>4.076672016266868E-3</v>
      </c>
      <c r="F73" s="3">
        <f t="shared" si="11"/>
        <v>4.1894391155995105E-3</v>
      </c>
      <c r="G73" s="3">
        <f t="shared" si="11"/>
        <v>3.303101925806302E-3</v>
      </c>
      <c r="H73" s="3">
        <f t="shared" si="11"/>
        <v>1.5893461687662457E-3</v>
      </c>
      <c r="I73" s="3">
        <f t="shared" si="11"/>
        <v>2.3026500606010462E-3</v>
      </c>
      <c r="J73" s="3">
        <f t="shared" si="11"/>
        <v>3.298643056722745E-3</v>
      </c>
      <c r="K73" s="3">
        <f t="shared" si="11"/>
        <v>7.2218724512493554E-3</v>
      </c>
    </row>
    <row r="74" spans="1:35" x14ac:dyDescent="0.4">
      <c r="A74" s="2" t="s">
        <v>12</v>
      </c>
      <c r="B74" s="3">
        <f>_xlfn.COVARIANCE.P($P$5:$P$63,N$5:N$63)</f>
        <v>6.5028593739092228E-3</v>
      </c>
      <c r="C74" s="3">
        <f t="shared" ref="C74:K74" si="12">_xlfn.COVARIANCE.P($P$5:$P$63,O$5:O$63)</f>
        <v>5.9841157574256256E-3</v>
      </c>
      <c r="D74" s="3">
        <f t="shared" si="12"/>
        <v>2.0654787371096727E-2</v>
      </c>
      <c r="E74" s="3">
        <f t="shared" si="12"/>
        <v>8.4886117103402034E-3</v>
      </c>
      <c r="F74" s="3">
        <f t="shared" si="12"/>
        <v>9.2102975050115891E-3</v>
      </c>
      <c r="G74" s="3">
        <f t="shared" si="12"/>
        <v>6.2709647113432529E-3</v>
      </c>
      <c r="H74" s="3">
        <f t="shared" si="12"/>
        <v>3.3402329252546609E-3</v>
      </c>
      <c r="I74" s="3">
        <f t="shared" si="12"/>
        <v>2.0138706101417419E-3</v>
      </c>
      <c r="J74" s="3">
        <f t="shared" si="12"/>
        <v>7.372812541459316E-3</v>
      </c>
      <c r="K74" s="3">
        <f t="shared" si="12"/>
        <v>1.3484930799665297E-2</v>
      </c>
    </row>
    <row r="75" spans="1:35" x14ac:dyDescent="0.4">
      <c r="A75" s="2" t="s">
        <v>14</v>
      </c>
      <c r="B75" s="3">
        <f>_xlfn.COVARIANCE.P($Q$5:$Q$63,N$5:N$63)</f>
        <v>5.413584139313159E-3</v>
      </c>
      <c r="C75" s="3">
        <f t="shared" ref="C75:K75" si="13">_xlfn.COVARIANCE.P($Q$5:$Q$63,O$5:O$63)</f>
        <v>4.076672016266868E-3</v>
      </c>
      <c r="D75" s="3">
        <f t="shared" si="13"/>
        <v>8.4886117103402034E-3</v>
      </c>
      <c r="E75" s="3">
        <f t="shared" si="13"/>
        <v>8.7992137122936426E-3</v>
      </c>
      <c r="F75" s="3">
        <f t="shared" si="13"/>
        <v>5.2734233273856821E-3</v>
      </c>
      <c r="G75" s="3">
        <f t="shared" si="13"/>
        <v>4.5266527723146982E-3</v>
      </c>
      <c r="H75" s="3">
        <f t="shared" si="13"/>
        <v>1.8517501569482097E-3</v>
      </c>
      <c r="I75" s="3">
        <f t="shared" si="13"/>
        <v>1.6245137063917315E-3</v>
      </c>
      <c r="J75" s="3">
        <f t="shared" si="13"/>
        <v>4.0643688116139588E-3</v>
      </c>
      <c r="K75" s="3">
        <f t="shared" si="13"/>
        <v>1.29381692445311E-2</v>
      </c>
    </row>
    <row r="76" spans="1:35" x14ac:dyDescent="0.4">
      <c r="A76" s="2" t="s">
        <v>13</v>
      </c>
      <c r="B76" s="3">
        <f>_xlfn.COVARIANCE.P($R$5:$R$63,N$5:N$63)</f>
        <v>4.0352734768753611E-3</v>
      </c>
      <c r="C76" s="3">
        <f t="shared" ref="C76:K76" si="14">_xlfn.COVARIANCE.P($R$5:$R$63,O$5:O$63)</f>
        <v>4.1894391155995105E-3</v>
      </c>
      <c r="D76" s="3">
        <f t="shared" si="14"/>
        <v>9.2102975050115891E-3</v>
      </c>
      <c r="E76" s="3">
        <f t="shared" si="14"/>
        <v>5.2734233273856821E-3</v>
      </c>
      <c r="F76" s="3">
        <f t="shared" si="14"/>
        <v>1.4029315227624099E-2</v>
      </c>
      <c r="G76" s="3">
        <f t="shared" si="14"/>
        <v>4.1879020973380086E-3</v>
      </c>
      <c r="H76" s="3">
        <f t="shared" si="14"/>
        <v>2.3348938860722926E-3</v>
      </c>
      <c r="I76" s="3">
        <f t="shared" si="14"/>
        <v>1.1663631661356344E-4</v>
      </c>
      <c r="J76" s="3">
        <f t="shared" si="14"/>
        <v>4.6723480945763934E-3</v>
      </c>
      <c r="K76" s="3">
        <f t="shared" si="14"/>
        <v>8.0864302842160746E-3</v>
      </c>
    </row>
    <row r="77" spans="1:35" x14ac:dyDescent="0.4">
      <c r="A77" s="2" t="s">
        <v>15</v>
      </c>
      <c r="B77" s="3">
        <f>_xlfn.COVARIANCE.P($S$5:$S$63,N$5:N$63)</f>
        <v>3.4712015809376679E-3</v>
      </c>
      <c r="C77" s="3">
        <f t="shared" ref="C77:K77" si="15">_xlfn.COVARIANCE.P($S$5:$S$63,O$5:O$63)</f>
        <v>3.303101925806302E-3</v>
      </c>
      <c r="D77" s="3">
        <f t="shared" si="15"/>
        <v>6.2709647113432529E-3</v>
      </c>
      <c r="E77" s="3">
        <f t="shared" si="15"/>
        <v>4.5266527723146982E-3</v>
      </c>
      <c r="F77" s="3">
        <f t="shared" si="15"/>
        <v>4.1879020973380086E-3</v>
      </c>
      <c r="G77" s="3">
        <f t="shared" si="15"/>
        <v>5.9015990646530923E-3</v>
      </c>
      <c r="H77" s="3">
        <f t="shared" si="15"/>
        <v>1.8646129419497995E-3</v>
      </c>
      <c r="I77" s="3">
        <f t="shared" si="15"/>
        <v>1.0011156240200888E-3</v>
      </c>
      <c r="J77" s="3">
        <f t="shared" si="15"/>
        <v>3.6094820037105768E-3</v>
      </c>
      <c r="K77" s="3">
        <f t="shared" si="15"/>
        <v>7.7519179769101453E-3</v>
      </c>
    </row>
    <row r="78" spans="1:35" x14ac:dyDescent="0.4">
      <c r="A78" s="2" t="s">
        <v>16</v>
      </c>
      <c r="B78" s="3">
        <f>_xlfn.COVARIANCE.P($T$5:$T$63,N$5:N$63)</f>
        <v>2.4802636919564183E-3</v>
      </c>
      <c r="C78" s="3">
        <f t="shared" ref="C78:K78" si="16">_xlfn.COVARIANCE.P($T$5:$T$63,O$5:O$63)</f>
        <v>1.5893461687662457E-3</v>
      </c>
      <c r="D78" s="3">
        <f t="shared" si="16"/>
        <v>3.3402329252546609E-3</v>
      </c>
      <c r="E78" s="3">
        <f t="shared" si="16"/>
        <v>1.8517501569482097E-3</v>
      </c>
      <c r="F78" s="3">
        <f t="shared" si="16"/>
        <v>2.3348938860722926E-3</v>
      </c>
      <c r="G78" s="3">
        <f t="shared" si="16"/>
        <v>1.8646129419497995E-3</v>
      </c>
      <c r="H78" s="3">
        <f t="shared" si="16"/>
        <v>3.4354993001285972E-3</v>
      </c>
      <c r="I78" s="3">
        <f t="shared" si="16"/>
        <v>9.9288356899684201E-4</v>
      </c>
      <c r="J78" s="3">
        <f t="shared" si="16"/>
        <v>2.3843137457770897E-3</v>
      </c>
      <c r="K78" s="3">
        <f t="shared" si="16"/>
        <v>3.9444930292078847E-3</v>
      </c>
    </row>
    <row r="79" spans="1:35" x14ac:dyDescent="0.4">
      <c r="A79" s="2" t="s">
        <v>17</v>
      </c>
      <c r="B79" s="3">
        <f>_xlfn.COVARIANCE.P($U$5:$U$63,N$5:N$63)</f>
        <v>1.2977643731024613E-3</v>
      </c>
      <c r="C79" s="3">
        <f t="shared" ref="C79:K79" si="17">_xlfn.COVARIANCE.P($U$5:$U$63,O$5:O$63)</f>
        <v>2.3026500606010462E-3</v>
      </c>
      <c r="D79" s="3">
        <f t="shared" si="17"/>
        <v>2.0138706101417419E-3</v>
      </c>
      <c r="E79" s="3">
        <f t="shared" si="17"/>
        <v>1.6245137063917315E-3</v>
      </c>
      <c r="F79" s="3">
        <f t="shared" si="17"/>
        <v>1.1663631661356344E-4</v>
      </c>
      <c r="G79" s="3">
        <f t="shared" si="17"/>
        <v>1.0011156240200888E-3</v>
      </c>
      <c r="H79" s="3">
        <f t="shared" si="17"/>
        <v>9.9288356899684201E-4</v>
      </c>
      <c r="I79" s="3">
        <f t="shared" si="17"/>
        <v>7.5684353200775973E-3</v>
      </c>
      <c r="J79" s="3">
        <f t="shared" si="17"/>
        <v>2.4594413098059111E-3</v>
      </c>
      <c r="K79" s="3">
        <f t="shared" si="17"/>
        <v>9.4837822948084746E-4</v>
      </c>
    </row>
    <row r="80" spans="1:35" x14ac:dyDescent="0.4">
      <c r="A80" s="2" t="s">
        <v>18</v>
      </c>
      <c r="B80" s="3">
        <f>_xlfn.COVARIANCE.P($V$5:$V$63,N$5:N$63)</f>
        <v>3.7087863665758304E-3</v>
      </c>
      <c r="C80" s="3">
        <f t="shared" ref="C80:K80" si="18">_xlfn.COVARIANCE.P($V$5:$V$63,O$5:O$63)</f>
        <v>3.298643056722745E-3</v>
      </c>
      <c r="D80" s="3">
        <f t="shared" si="18"/>
        <v>7.372812541459316E-3</v>
      </c>
      <c r="E80" s="3">
        <f t="shared" si="18"/>
        <v>4.0643688116139588E-3</v>
      </c>
      <c r="F80" s="3">
        <f t="shared" si="18"/>
        <v>4.6723480945763934E-3</v>
      </c>
      <c r="G80" s="3">
        <f t="shared" si="18"/>
        <v>3.6094820037105768E-3</v>
      </c>
      <c r="H80" s="3">
        <f t="shared" si="18"/>
        <v>2.3843137457770897E-3</v>
      </c>
      <c r="I80" s="3">
        <f t="shared" si="18"/>
        <v>2.4594413098059111E-3</v>
      </c>
      <c r="J80" s="3">
        <f t="shared" si="18"/>
        <v>7.6235198310533542E-3</v>
      </c>
      <c r="K80" s="3">
        <f t="shared" si="18"/>
        <v>6.8427149625223645E-3</v>
      </c>
    </row>
    <row r="81" spans="1:11" x14ac:dyDescent="0.4">
      <c r="A81" s="2" t="s">
        <v>19</v>
      </c>
      <c r="B81" s="3">
        <f>_xlfn.COVARIANCE.P($W$5:$W$63,N$5:N$63)</f>
        <v>1.3137093808918488E-2</v>
      </c>
      <c r="C81" s="3">
        <f t="shared" ref="C81:K81" si="19">_xlfn.COVARIANCE.P($W$5:$W$63,O$5:O$63)</f>
        <v>7.2218724512493554E-3</v>
      </c>
      <c r="D81" s="3">
        <f t="shared" si="19"/>
        <v>1.3484930799665297E-2</v>
      </c>
      <c r="E81" s="3">
        <f t="shared" si="19"/>
        <v>1.29381692445311E-2</v>
      </c>
      <c r="F81" s="3">
        <f t="shared" si="19"/>
        <v>8.0864302842160746E-3</v>
      </c>
      <c r="G81" s="3">
        <f t="shared" si="19"/>
        <v>7.7519179769101453E-3</v>
      </c>
      <c r="H81" s="3">
        <f t="shared" si="19"/>
        <v>3.9444930292078847E-3</v>
      </c>
      <c r="I81" s="3">
        <f t="shared" si="19"/>
        <v>9.4837822948084746E-4</v>
      </c>
      <c r="J81" s="3">
        <f t="shared" si="19"/>
        <v>6.8427149625223645E-3</v>
      </c>
      <c r="K81" s="3">
        <f t="shared" si="19"/>
        <v>4.8281723025206544E-2</v>
      </c>
    </row>
    <row r="83" spans="1:11" x14ac:dyDescent="0.4">
      <c r="B83" s="21" t="s">
        <v>35</v>
      </c>
      <c r="C83" s="21"/>
      <c r="D83" s="21"/>
      <c r="E83" s="21"/>
      <c r="F83" s="21"/>
      <c r="G83" s="21"/>
      <c r="H83" s="21"/>
      <c r="I83" s="21"/>
      <c r="J83" s="21"/>
      <c r="K83" s="21"/>
    </row>
    <row r="84" spans="1:11" x14ac:dyDescent="0.4">
      <c r="B84" s="2" t="s">
        <v>21</v>
      </c>
      <c r="C84" s="2" t="s">
        <v>22</v>
      </c>
      <c r="D84" s="2" t="s">
        <v>23</v>
      </c>
      <c r="E84" s="2" t="s">
        <v>24</v>
      </c>
      <c r="F84" s="2" t="s">
        <v>25</v>
      </c>
      <c r="G84" s="2" t="s">
        <v>26</v>
      </c>
      <c r="H84" s="2" t="s">
        <v>27</v>
      </c>
      <c r="I84" s="2" t="s">
        <v>28</v>
      </c>
      <c r="J84" s="2" t="s">
        <v>29</v>
      </c>
      <c r="K84" s="2" t="s">
        <v>30</v>
      </c>
    </row>
    <row r="85" spans="1:11" x14ac:dyDescent="0.4">
      <c r="B85" s="2" t="s">
        <v>10</v>
      </c>
      <c r="C85" s="2" t="s">
        <v>11</v>
      </c>
      <c r="D85" s="2" t="s">
        <v>12</v>
      </c>
      <c r="E85" s="2" t="s">
        <v>14</v>
      </c>
      <c r="F85" s="2" t="s">
        <v>13</v>
      </c>
      <c r="G85" s="2" t="s">
        <v>15</v>
      </c>
      <c r="H85" s="2" t="s">
        <v>16</v>
      </c>
      <c r="I85" s="2" t="s">
        <v>17</v>
      </c>
      <c r="J85" s="2" t="s">
        <v>18</v>
      </c>
      <c r="K85" s="2" t="s">
        <v>19</v>
      </c>
    </row>
    <row r="86" spans="1:11" x14ac:dyDescent="0.4">
      <c r="A86" s="2" t="s">
        <v>10</v>
      </c>
      <c r="B86" s="7">
        <f>B72/($N$67*N$67)</f>
        <v>1.0000000000000004</v>
      </c>
      <c r="C86" s="7">
        <f t="shared" ref="C86:K86" si="20">C72/($N$67*O$67)</f>
        <v>0.69003167377077024</v>
      </c>
      <c r="D86" s="7">
        <f t="shared" si="20"/>
        <v>0.5351414049216594</v>
      </c>
      <c r="E86" s="7">
        <f t="shared" si="20"/>
        <v>0.68255478334100383</v>
      </c>
      <c r="F86" s="7">
        <f t="shared" si="20"/>
        <v>0.40292971111761822</v>
      </c>
      <c r="G86" s="7">
        <f t="shared" si="20"/>
        <v>0.53440380350197847</v>
      </c>
      <c r="H86" s="7">
        <f t="shared" si="20"/>
        <v>0.50046934377070762</v>
      </c>
      <c r="I86" s="7">
        <f t="shared" si="20"/>
        <v>0.17642793541645543</v>
      </c>
      <c r="J86" s="7">
        <f t="shared" si="20"/>
        <v>0.50237567995806343</v>
      </c>
      <c r="K86" s="7">
        <f t="shared" si="20"/>
        <v>0.70710267030845786</v>
      </c>
    </row>
    <row r="87" spans="1:11" x14ac:dyDescent="0.4">
      <c r="A87" s="2" t="s">
        <v>11</v>
      </c>
      <c r="B87" s="7">
        <f>B73/($O$67*N$67)</f>
        <v>0.69003167377077024</v>
      </c>
      <c r="C87" s="7">
        <f t="shared" ref="C87:K87" si="21">C73/($O$67*O$67)</f>
        <v>0.99999999999999978</v>
      </c>
      <c r="D87" s="7">
        <f t="shared" si="21"/>
        <v>0.65121136827636095</v>
      </c>
      <c r="E87" s="7">
        <f t="shared" si="21"/>
        <v>0.6796983115257742</v>
      </c>
      <c r="F87" s="7">
        <f t="shared" si="21"/>
        <v>0.55318449412697934</v>
      </c>
      <c r="G87" s="7">
        <f t="shared" si="21"/>
        <v>0.67246467597903503</v>
      </c>
      <c r="H87" s="7">
        <f t="shared" si="21"/>
        <v>0.42408793661069155</v>
      </c>
      <c r="I87" s="7">
        <f t="shared" si="21"/>
        <v>0.41395891697122839</v>
      </c>
      <c r="J87" s="7">
        <f t="shared" si="21"/>
        <v>0.59086723508457528</v>
      </c>
      <c r="K87" s="7">
        <f t="shared" si="21"/>
        <v>0.51403274513142738</v>
      </c>
    </row>
    <row r="88" spans="1:11" x14ac:dyDescent="0.4">
      <c r="A88" s="2" t="s">
        <v>12</v>
      </c>
      <c r="B88" s="7">
        <f>B74/($P$67*N$67)</f>
        <v>0.5351414049216594</v>
      </c>
      <c r="C88" s="7">
        <f t="shared" ref="C88:K88" si="22">C74/($P$67*O$67)</f>
        <v>0.65121136827636095</v>
      </c>
      <c r="D88" s="7">
        <f t="shared" si="22"/>
        <v>0.99999999999999944</v>
      </c>
      <c r="E88" s="7">
        <f t="shared" si="22"/>
        <v>0.62965748617839701</v>
      </c>
      <c r="F88" s="7">
        <f t="shared" si="22"/>
        <v>0.54105953839307108</v>
      </c>
      <c r="G88" s="7">
        <f t="shared" si="22"/>
        <v>0.56798797570091208</v>
      </c>
      <c r="H88" s="7">
        <f t="shared" si="22"/>
        <v>0.3965258056283637</v>
      </c>
      <c r="I88" s="7">
        <f t="shared" si="22"/>
        <v>0.16107129404662074</v>
      </c>
      <c r="J88" s="7">
        <f t="shared" si="22"/>
        <v>0.58755031085737253</v>
      </c>
      <c r="K88" s="7">
        <f t="shared" si="22"/>
        <v>0.42701878224289713</v>
      </c>
    </row>
    <row r="89" spans="1:11" x14ac:dyDescent="0.4">
      <c r="A89" s="2" t="s">
        <v>14</v>
      </c>
      <c r="B89" s="7">
        <f>B75/($Q$67*N$67)</f>
        <v>0.68255478334100383</v>
      </c>
      <c r="C89" s="7">
        <f t="shared" ref="C89:K89" si="23">C75/($Q$67*O$67)</f>
        <v>0.6796983115257742</v>
      </c>
      <c r="D89" s="7">
        <f t="shared" si="23"/>
        <v>0.62965748617839701</v>
      </c>
      <c r="E89" s="7">
        <f t="shared" si="23"/>
        <v>0.99999999999999978</v>
      </c>
      <c r="F89" s="7">
        <f t="shared" si="23"/>
        <v>0.47462702851567334</v>
      </c>
      <c r="G89" s="7">
        <f t="shared" si="23"/>
        <v>0.62816017434603322</v>
      </c>
      <c r="H89" s="7">
        <f t="shared" si="23"/>
        <v>0.33679491438802328</v>
      </c>
      <c r="I89" s="7">
        <f t="shared" si="23"/>
        <v>0.19906659827603615</v>
      </c>
      <c r="J89" s="7">
        <f t="shared" si="23"/>
        <v>0.49624187603433584</v>
      </c>
      <c r="K89" s="7">
        <f t="shared" si="23"/>
        <v>0.62771067550961457</v>
      </c>
    </row>
    <row r="90" spans="1:11" x14ac:dyDescent="0.4">
      <c r="A90" s="2" t="s">
        <v>13</v>
      </c>
      <c r="B90" s="7">
        <f>B76/($R$67*N$67)</f>
        <v>0.40292971111761822</v>
      </c>
      <c r="C90" s="7">
        <f t="shared" ref="C90:K90" si="24">C76/($R$67*O$67)</f>
        <v>0.55318449412697934</v>
      </c>
      <c r="D90" s="7">
        <f t="shared" si="24"/>
        <v>0.54105953839307108</v>
      </c>
      <c r="E90" s="7">
        <f t="shared" si="24"/>
        <v>0.47462702851567334</v>
      </c>
      <c r="F90" s="7">
        <f t="shared" si="24"/>
        <v>1.0000000000000002</v>
      </c>
      <c r="G90" s="7">
        <f t="shared" si="24"/>
        <v>0.46024961385363178</v>
      </c>
      <c r="H90" s="7">
        <f t="shared" si="24"/>
        <v>0.33632099482250039</v>
      </c>
      <c r="I90" s="7">
        <f t="shared" si="24"/>
        <v>1.1319115916058036E-2</v>
      </c>
      <c r="J90" s="7">
        <f t="shared" si="24"/>
        <v>0.45179267641656928</v>
      </c>
      <c r="K90" s="7">
        <f t="shared" si="24"/>
        <v>0.3107042756913353</v>
      </c>
    </row>
    <row r="91" spans="1:11" x14ac:dyDescent="0.4">
      <c r="A91" s="2" t="s">
        <v>15</v>
      </c>
      <c r="B91" s="7">
        <f>B77/($S$67*N$67)</f>
        <v>0.53440380350197847</v>
      </c>
      <c r="C91" s="7">
        <f t="shared" ref="C91:K91" si="25">C77/($S$67*O$67)</f>
        <v>0.67246467597903503</v>
      </c>
      <c r="D91" s="7">
        <f t="shared" si="25"/>
        <v>0.56798797570091208</v>
      </c>
      <c r="E91" s="7">
        <f t="shared" si="25"/>
        <v>0.62816017434603322</v>
      </c>
      <c r="F91" s="7">
        <f t="shared" si="25"/>
        <v>0.46024961385363178</v>
      </c>
      <c r="G91" s="7">
        <f t="shared" si="25"/>
        <v>1</v>
      </c>
      <c r="H91" s="7">
        <f t="shared" si="25"/>
        <v>0.41410350960529319</v>
      </c>
      <c r="I91" s="7">
        <f t="shared" si="25"/>
        <v>0.1497946617325456</v>
      </c>
      <c r="J91" s="7">
        <f t="shared" si="25"/>
        <v>0.53812387744966295</v>
      </c>
      <c r="K91" s="7">
        <f t="shared" si="25"/>
        <v>0.45923284071605952</v>
      </c>
    </row>
    <row r="92" spans="1:11" x14ac:dyDescent="0.4">
      <c r="A92" s="2" t="s">
        <v>16</v>
      </c>
      <c r="B92" s="7">
        <f>B78/($T$67*N$67)</f>
        <v>0.50046934377070762</v>
      </c>
      <c r="C92" s="7">
        <f t="shared" ref="C92:K92" si="26">C78/($T$67*O$67)</f>
        <v>0.42408793661069155</v>
      </c>
      <c r="D92" s="7">
        <f t="shared" si="26"/>
        <v>0.3965258056283637</v>
      </c>
      <c r="E92" s="7">
        <f t="shared" si="26"/>
        <v>0.33679491438802328</v>
      </c>
      <c r="F92" s="7">
        <f t="shared" si="26"/>
        <v>0.33632099482250039</v>
      </c>
      <c r="G92" s="7">
        <f t="shared" si="26"/>
        <v>0.41410350960529319</v>
      </c>
      <c r="H92" s="7">
        <f t="shared" si="26"/>
        <v>0.99999999999999989</v>
      </c>
      <c r="I92" s="7">
        <f t="shared" si="26"/>
        <v>0.19471541725185507</v>
      </c>
      <c r="J92" s="7">
        <f t="shared" si="26"/>
        <v>0.46589784662628142</v>
      </c>
      <c r="K92" s="7">
        <f t="shared" si="26"/>
        <v>0.30627029760136903</v>
      </c>
    </row>
    <row r="93" spans="1:11" x14ac:dyDescent="0.4">
      <c r="A93" s="2" t="s">
        <v>17</v>
      </c>
      <c r="B93" s="7">
        <f>B79/($U$67*N$67)</f>
        <v>0.17642793541645543</v>
      </c>
      <c r="C93" s="7">
        <f t="shared" ref="C93:K93" si="27">C79/($U$67*O$67)</f>
        <v>0.41395891697122839</v>
      </c>
      <c r="D93" s="7">
        <f t="shared" si="27"/>
        <v>0.16107129404662074</v>
      </c>
      <c r="E93" s="7">
        <f t="shared" si="27"/>
        <v>0.19906659827603615</v>
      </c>
      <c r="F93" s="7">
        <f t="shared" si="27"/>
        <v>1.1319115916058036E-2</v>
      </c>
      <c r="G93" s="7">
        <f t="shared" si="27"/>
        <v>0.1497946617325456</v>
      </c>
      <c r="H93" s="7">
        <f t="shared" si="27"/>
        <v>0.19471541725185507</v>
      </c>
      <c r="I93" s="7">
        <f t="shared" si="27"/>
        <v>1</v>
      </c>
      <c r="J93" s="7">
        <f t="shared" si="27"/>
        <v>0.32378419404504444</v>
      </c>
      <c r="K93" s="7">
        <f t="shared" si="27"/>
        <v>4.9612046708187967E-2</v>
      </c>
    </row>
    <row r="94" spans="1:11" x14ac:dyDescent="0.4">
      <c r="A94" s="2" t="s">
        <v>18</v>
      </c>
      <c r="B94" s="7">
        <f>B80/($V$67*N$67)</f>
        <v>0.50237567995806343</v>
      </c>
      <c r="C94" s="7">
        <f t="shared" ref="C94:K94" si="28">C80/($V$67*O$67)</f>
        <v>0.59086723508457528</v>
      </c>
      <c r="D94" s="7">
        <f t="shared" si="28"/>
        <v>0.58755031085737253</v>
      </c>
      <c r="E94" s="7">
        <f t="shared" si="28"/>
        <v>0.49624187603433584</v>
      </c>
      <c r="F94" s="7">
        <f t="shared" si="28"/>
        <v>0.45179267641656928</v>
      </c>
      <c r="G94" s="7">
        <f t="shared" si="28"/>
        <v>0.53812387744966295</v>
      </c>
      <c r="H94" s="7">
        <f t="shared" si="28"/>
        <v>0.46589784662628142</v>
      </c>
      <c r="I94" s="7">
        <f t="shared" si="28"/>
        <v>0.32378419404504444</v>
      </c>
      <c r="J94" s="7">
        <f t="shared" si="28"/>
        <v>0.99999999999999978</v>
      </c>
      <c r="K94" s="7">
        <f t="shared" si="28"/>
        <v>0.35666402162559363</v>
      </c>
    </row>
    <row r="95" spans="1:11" x14ac:dyDescent="0.4">
      <c r="A95" s="2" t="s">
        <v>19</v>
      </c>
      <c r="B95" s="7">
        <f>B81/($W$67*N$67)</f>
        <v>0.70710267030845786</v>
      </c>
      <c r="C95" s="7">
        <f t="shared" ref="C95:K95" si="29">C81/($W$67*O$67)</f>
        <v>0.51403274513142738</v>
      </c>
      <c r="D95" s="7">
        <f t="shared" si="29"/>
        <v>0.42701878224289713</v>
      </c>
      <c r="E95" s="7">
        <f t="shared" si="29"/>
        <v>0.62771067550961457</v>
      </c>
      <c r="F95" s="7">
        <f t="shared" si="29"/>
        <v>0.3107042756913353</v>
      </c>
      <c r="G95" s="7">
        <f t="shared" si="29"/>
        <v>0.45923284071605952</v>
      </c>
      <c r="H95" s="7">
        <f t="shared" si="29"/>
        <v>0.30627029760136903</v>
      </c>
      <c r="I95" s="7">
        <f t="shared" si="29"/>
        <v>4.9612046708187967E-2</v>
      </c>
      <c r="J95" s="7">
        <f t="shared" si="29"/>
        <v>0.35666402162559363</v>
      </c>
      <c r="K95" s="7">
        <f t="shared" si="29"/>
        <v>0.99999999999999967</v>
      </c>
    </row>
    <row r="97" spans="1:11" x14ac:dyDescent="0.4">
      <c r="B97" s="21" t="s">
        <v>3</v>
      </c>
      <c r="C97" s="21"/>
      <c r="D97" s="21"/>
      <c r="E97" s="21"/>
      <c r="F97" s="21"/>
      <c r="G97" s="21"/>
      <c r="H97" s="21"/>
      <c r="I97" s="21"/>
      <c r="J97" s="21"/>
      <c r="K97" s="21"/>
    </row>
    <row r="98" spans="1:11" x14ac:dyDescent="0.4">
      <c r="B98" s="4" t="s">
        <v>10</v>
      </c>
      <c r="C98" s="4" t="s">
        <v>11</v>
      </c>
      <c r="D98" s="4" t="s">
        <v>12</v>
      </c>
      <c r="E98" s="4" t="s">
        <v>14</v>
      </c>
      <c r="F98" s="4" t="s">
        <v>13</v>
      </c>
      <c r="G98" s="4" t="s">
        <v>15</v>
      </c>
      <c r="H98" s="4" t="s">
        <v>16</v>
      </c>
      <c r="I98" s="4" t="s">
        <v>17</v>
      </c>
      <c r="J98" s="4" t="s">
        <v>18</v>
      </c>
      <c r="K98" s="15" t="s">
        <v>19</v>
      </c>
    </row>
    <row r="99" spans="1:11" x14ac:dyDescent="0.4">
      <c r="B99" s="11">
        <v>0.55234154380721556</v>
      </c>
      <c r="C99" s="11">
        <v>-1.5136717771928998</v>
      </c>
      <c r="D99" s="11">
        <v>0.97036827097114642</v>
      </c>
      <c r="E99" s="11">
        <v>-1.2703687078580359</v>
      </c>
      <c r="F99" s="11">
        <v>0.22878380760422473</v>
      </c>
      <c r="G99" s="11">
        <v>0.31009744267861455</v>
      </c>
      <c r="H99" s="11">
        <v>-0.24365310485736097</v>
      </c>
      <c r="I99" s="11">
        <v>1.4991423621496101</v>
      </c>
      <c r="J99" s="11">
        <v>0.12050233970560101</v>
      </c>
      <c r="K99" s="11">
        <v>0.34645782299188477</v>
      </c>
    </row>
    <row r="100" spans="1:11" x14ac:dyDescent="0.4">
      <c r="A100" s="1" t="s">
        <v>4</v>
      </c>
      <c r="B100" s="11">
        <f>SUM(B99:K99)</f>
        <v>1.0000000000000004</v>
      </c>
    </row>
    <row r="102" spans="1:11" x14ac:dyDescent="0.4">
      <c r="B102" s="21" t="s">
        <v>5</v>
      </c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4">
      <c r="B103" s="4" t="s">
        <v>10</v>
      </c>
      <c r="C103" s="4" t="s">
        <v>11</v>
      </c>
      <c r="D103" s="4" t="s">
        <v>12</v>
      </c>
      <c r="E103" s="4" t="s">
        <v>14</v>
      </c>
      <c r="F103" s="4" t="s">
        <v>13</v>
      </c>
      <c r="G103" s="4" t="s">
        <v>15</v>
      </c>
      <c r="H103" s="4" t="s">
        <v>16</v>
      </c>
      <c r="I103" s="4" t="s">
        <v>17</v>
      </c>
      <c r="J103" s="4" t="s">
        <v>18</v>
      </c>
      <c r="K103" s="15" t="s">
        <v>19</v>
      </c>
    </row>
    <row r="104" spans="1:11" x14ac:dyDescent="0.4">
      <c r="A104" s="4" t="s">
        <v>10</v>
      </c>
      <c r="B104" s="12">
        <f>$B$99*B$99*B72</f>
        <v>2.181053437236272E-3</v>
      </c>
      <c r="C104" s="12">
        <f t="shared" ref="C104:K104" si="30">$B$99*C$99*C72</f>
        <v>-3.1189006504534554E-3</v>
      </c>
      <c r="D104" s="12">
        <f t="shared" si="30"/>
        <v>3.4853681596218079E-3</v>
      </c>
      <c r="E104" s="12">
        <f t="shared" si="30"/>
        <v>-3.7985897155697009E-3</v>
      </c>
      <c r="F104" s="12">
        <f t="shared" si="30"/>
        <v>5.0992460241102019E-4</v>
      </c>
      <c r="G104" s="12">
        <f t="shared" si="30"/>
        <v>5.9454636618541461E-4</v>
      </c>
      <c r="H104" s="12">
        <f t="shared" si="30"/>
        <v>-3.3379322317688277E-4</v>
      </c>
      <c r="I104" s="12">
        <f t="shared" si="30"/>
        <v>1.0745990033241336E-3</v>
      </c>
      <c r="J104" s="12">
        <f t="shared" si="30"/>
        <v>2.4685106580376172E-4</v>
      </c>
      <c r="K104" s="12">
        <f t="shared" si="30"/>
        <v>2.5139543238488818E-3</v>
      </c>
    </row>
    <row r="105" spans="1:11" x14ac:dyDescent="0.4">
      <c r="A105" s="4" t="s">
        <v>11</v>
      </c>
      <c r="B105" s="12">
        <f>$C$99*B$99*B73</f>
        <v>-3.1189006504534554E-3</v>
      </c>
      <c r="C105" s="12">
        <f t="shared" ref="C105:K105" si="31">$C$99*C$99*C73</f>
        <v>9.3669612456910405E-3</v>
      </c>
      <c r="D105" s="12">
        <f t="shared" si="31"/>
        <v>-8.7895833131846433E-3</v>
      </c>
      <c r="E105" s="12">
        <f t="shared" si="31"/>
        <v>7.8391192889595597E-3</v>
      </c>
      <c r="F105" s="12">
        <f t="shared" si="31"/>
        <v>-1.4508178169173875E-3</v>
      </c>
      <c r="G105" s="12">
        <f t="shared" si="31"/>
        <v>-1.5504289653978623E-3</v>
      </c>
      <c r="H105" s="12">
        <f t="shared" si="31"/>
        <v>5.8616807687547981E-4</v>
      </c>
      <c r="I105" s="12">
        <f t="shared" si="31"/>
        <v>-5.2251953548823294E-3</v>
      </c>
      <c r="J105" s="12">
        <f t="shared" si="31"/>
        <v>-6.0167576150557027E-4</v>
      </c>
      <c r="K105" s="12">
        <f t="shared" si="31"/>
        <v>-3.7873191121608448E-3</v>
      </c>
    </row>
    <row r="106" spans="1:11" x14ac:dyDescent="0.4">
      <c r="A106" s="4" t="s">
        <v>12</v>
      </c>
      <c r="B106" s="12">
        <f>$D$99*B$99*B74</f>
        <v>3.4853681596218079E-3</v>
      </c>
      <c r="C106" s="12">
        <f t="shared" ref="C106:K106" si="32">$D$99*C$99*C74</f>
        <v>-8.7895833131846433E-3</v>
      </c>
      <c r="D106" s="12">
        <f t="shared" si="32"/>
        <v>1.9448848962431351E-2</v>
      </c>
      <c r="E106" s="12">
        <f t="shared" si="32"/>
        <v>-1.0464128000678707E-2</v>
      </c>
      <c r="F106" s="12">
        <f t="shared" si="32"/>
        <v>2.0447279328058648E-3</v>
      </c>
      <c r="G106" s="12">
        <f t="shared" si="32"/>
        <v>1.8869879599693537E-3</v>
      </c>
      <c r="H106" s="12">
        <f t="shared" si="32"/>
        <v>-7.8974209981093172E-4</v>
      </c>
      <c r="I106" s="12">
        <f t="shared" si="32"/>
        <v>2.9296182203058753E-3</v>
      </c>
      <c r="J106" s="12">
        <f t="shared" si="32"/>
        <v>8.6211511370228272E-4</v>
      </c>
      <c r="K106" s="12">
        <f t="shared" si="32"/>
        <v>4.5335215221677426E-3</v>
      </c>
    </row>
    <row r="107" spans="1:11" x14ac:dyDescent="0.4">
      <c r="A107" s="4" t="s">
        <v>14</v>
      </c>
      <c r="B107" s="12">
        <f>$E$99*B$99*B75</f>
        <v>-3.7985897155697009E-3</v>
      </c>
      <c r="C107" s="12">
        <f t="shared" ref="C107:K107" si="33">$E$99*C$99*C75</f>
        <v>7.8391192889595597E-3</v>
      </c>
      <c r="D107" s="12">
        <f t="shared" si="33"/>
        <v>-1.0464128000678707E-2</v>
      </c>
      <c r="E107" s="12">
        <f t="shared" si="33"/>
        <v>1.4200493614442049E-2</v>
      </c>
      <c r="F107" s="12">
        <f t="shared" si="33"/>
        <v>-1.5326666486898876E-3</v>
      </c>
      <c r="G107" s="12">
        <f t="shared" si="33"/>
        <v>-1.7832209361996847E-3</v>
      </c>
      <c r="H107" s="12">
        <f t="shared" si="33"/>
        <v>5.7317089278903879E-4</v>
      </c>
      <c r="I107" s="12">
        <f t="shared" si="33"/>
        <v>-3.0938271329869144E-3</v>
      </c>
      <c r="J107" s="12">
        <f t="shared" si="33"/>
        <v>-6.2218333861177848E-4</v>
      </c>
      <c r="K107" s="12">
        <f t="shared" si="33"/>
        <v>-5.6944657804666515E-3</v>
      </c>
    </row>
    <row r="108" spans="1:11" x14ac:dyDescent="0.4">
      <c r="A108" s="4" t="s">
        <v>13</v>
      </c>
      <c r="B108" s="12">
        <f>$F$99*B$99*B76</f>
        <v>5.0992460241102019E-4</v>
      </c>
      <c r="C108" s="12">
        <f t="shared" ref="C108:K108" si="34">$F$99*C$99*C76</f>
        <v>-1.4508178169173875E-3</v>
      </c>
      <c r="D108" s="12">
        <f t="shared" si="34"/>
        <v>2.0447279328058648E-3</v>
      </c>
      <c r="E108" s="12">
        <f t="shared" si="34"/>
        <v>-1.5326666486898876E-3</v>
      </c>
      <c r="F108" s="12">
        <f t="shared" si="34"/>
        <v>7.3432284724840493E-4</v>
      </c>
      <c r="G108" s="12">
        <f t="shared" si="34"/>
        <v>2.9711186037513471E-4</v>
      </c>
      <c r="H108" s="12">
        <f t="shared" si="34"/>
        <v>-1.3015605642151972E-4</v>
      </c>
      <c r="I108" s="12">
        <f t="shared" si="34"/>
        <v>4.0003865291924128E-5</v>
      </c>
      <c r="J108" s="12">
        <f t="shared" si="34"/>
        <v>1.2881189034336335E-4</v>
      </c>
      <c r="K108" s="12">
        <f t="shared" si="34"/>
        <v>6.4096232420206051E-4</v>
      </c>
    </row>
    <row r="109" spans="1:11" x14ac:dyDescent="0.4">
      <c r="A109" s="4" t="s">
        <v>15</v>
      </c>
      <c r="B109" s="12">
        <f>$G$99*B$99*B77</f>
        <v>5.9454636618541461E-4</v>
      </c>
      <c r="C109" s="12">
        <f t="shared" ref="C109:K109" si="35">$G$99*C$99*C77</f>
        <v>-1.5504289653978623E-3</v>
      </c>
      <c r="D109" s="12">
        <f t="shared" si="35"/>
        <v>1.8869879599693537E-3</v>
      </c>
      <c r="E109" s="12">
        <f t="shared" si="35"/>
        <v>-1.7832209361996847E-3</v>
      </c>
      <c r="F109" s="12">
        <f t="shared" si="35"/>
        <v>2.9711186037513471E-4</v>
      </c>
      <c r="G109" s="12">
        <f t="shared" si="35"/>
        <v>5.6750026807429234E-4</v>
      </c>
      <c r="H109" s="12">
        <f t="shared" si="35"/>
        <v>-1.408830771598744E-4</v>
      </c>
      <c r="I109" s="12">
        <f t="shared" si="35"/>
        <v>4.6539884424553893E-4</v>
      </c>
      <c r="J109" s="12">
        <f t="shared" si="35"/>
        <v>1.3487720103053482E-4</v>
      </c>
      <c r="K109" s="12">
        <f t="shared" si="35"/>
        <v>8.3283261718279764E-4</v>
      </c>
    </row>
    <row r="110" spans="1:11" x14ac:dyDescent="0.4">
      <c r="A110" s="4" t="s">
        <v>16</v>
      </c>
      <c r="B110" s="12">
        <f>$H$99*B$99*B78</f>
        <v>-3.3379322317688277E-4</v>
      </c>
      <c r="C110" s="12">
        <f t="shared" ref="C110:K110" si="36">$H$99*C$99*C78</f>
        <v>5.8616807687547981E-4</v>
      </c>
      <c r="D110" s="12">
        <f t="shared" si="36"/>
        <v>-7.8974209981093172E-4</v>
      </c>
      <c r="E110" s="12">
        <f t="shared" si="36"/>
        <v>5.7317089278903879E-4</v>
      </c>
      <c r="F110" s="12">
        <f t="shared" si="36"/>
        <v>-1.3015605642151972E-4</v>
      </c>
      <c r="G110" s="12">
        <f t="shared" si="36"/>
        <v>-1.408830771598744E-4</v>
      </c>
      <c r="H110" s="12">
        <f t="shared" si="36"/>
        <v>2.0395472183388426E-4</v>
      </c>
      <c r="I110" s="12">
        <f t="shared" si="36"/>
        <v>-3.6267126748982799E-4</v>
      </c>
      <c r="J110" s="12">
        <f t="shared" si="36"/>
        <v>-7.0005285618393511E-5</v>
      </c>
      <c r="K110" s="12">
        <f t="shared" si="36"/>
        <v>-3.3297644705609556E-4</v>
      </c>
    </row>
    <row r="111" spans="1:11" x14ac:dyDescent="0.4">
      <c r="A111" s="4" t="s">
        <v>17</v>
      </c>
      <c r="B111" s="12">
        <f>$I$99*B$99*B79</f>
        <v>1.0745990033241336E-3</v>
      </c>
      <c r="C111" s="12">
        <f t="shared" ref="C111:K111" si="37">$I$99*C$99*C79</f>
        <v>-5.2251953548823294E-3</v>
      </c>
      <c r="D111" s="12">
        <f t="shared" si="37"/>
        <v>2.9296182203058753E-3</v>
      </c>
      <c r="E111" s="12">
        <f t="shared" si="37"/>
        <v>-3.0938271329869144E-3</v>
      </c>
      <c r="F111" s="12">
        <f t="shared" si="37"/>
        <v>4.0003865291924128E-5</v>
      </c>
      <c r="G111" s="12">
        <f t="shared" si="37"/>
        <v>4.6539884424553893E-4</v>
      </c>
      <c r="H111" s="12">
        <f t="shared" si="37"/>
        <v>-3.6267126748982799E-4</v>
      </c>
      <c r="I111" s="12">
        <f t="shared" si="37"/>
        <v>1.7009512107285633E-2</v>
      </c>
      <c r="J111" s="12">
        <f t="shared" si="37"/>
        <v>4.4429847151521471E-4</v>
      </c>
      <c r="K111" s="12">
        <f t="shared" si="37"/>
        <v>4.9257778844815411E-4</v>
      </c>
    </row>
    <row r="112" spans="1:11" x14ac:dyDescent="0.4">
      <c r="A112" s="4" t="s">
        <v>18</v>
      </c>
      <c r="B112" s="12">
        <f>$J$99*B$99*B80</f>
        <v>2.4685106580376172E-4</v>
      </c>
      <c r="C112" s="12">
        <f t="shared" ref="C112:K112" si="38">$J$99*C$99*C80</f>
        <v>-6.0167576150557027E-4</v>
      </c>
      <c r="D112" s="12">
        <f t="shared" si="38"/>
        <v>8.6211511370228272E-4</v>
      </c>
      <c r="E112" s="12">
        <f t="shared" si="38"/>
        <v>-6.2218333861177848E-4</v>
      </c>
      <c r="F112" s="12">
        <f t="shared" si="38"/>
        <v>1.2881189034336335E-4</v>
      </c>
      <c r="G112" s="12">
        <f t="shared" si="38"/>
        <v>1.3487720103053482E-4</v>
      </c>
      <c r="H112" s="12">
        <f t="shared" si="38"/>
        <v>-7.0005285618393511E-5</v>
      </c>
      <c r="I112" s="12">
        <f t="shared" si="38"/>
        <v>4.4429847151521471E-4</v>
      </c>
      <c r="J112" s="12">
        <f t="shared" si="38"/>
        <v>1.1069971253546891E-4</v>
      </c>
      <c r="K112" s="12">
        <f t="shared" si="38"/>
        <v>2.8567635834542132E-4</v>
      </c>
    </row>
    <row r="113" spans="1:11" x14ac:dyDescent="0.4">
      <c r="A113" s="15" t="s">
        <v>19</v>
      </c>
      <c r="B113" s="12">
        <f>$K$99*B$99*B81</f>
        <v>2.5139543238488818E-3</v>
      </c>
      <c r="C113" s="12">
        <f t="shared" ref="C113:K113" si="39">$K$99*C$99*C81</f>
        <v>-3.7873191121608448E-3</v>
      </c>
      <c r="D113" s="12">
        <f t="shared" si="39"/>
        <v>4.5335215221677426E-3</v>
      </c>
      <c r="E113" s="12">
        <f t="shared" si="39"/>
        <v>-5.6944657804666515E-3</v>
      </c>
      <c r="F113" s="12">
        <f t="shared" si="39"/>
        <v>6.4096232420206051E-4</v>
      </c>
      <c r="G113" s="12">
        <f t="shared" si="39"/>
        <v>8.3283261718279764E-4</v>
      </c>
      <c r="H113" s="12">
        <f t="shared" si="39"/>
        <v>-3.3297644705609556E-4</v>
      </c>
      <c r="I113" s="12">
        <f t="shared" si="39"/>
        <v>4.9257778844815411E-4</v>
      </c>
      <c r="J113" s="12">
        <f t="shared" si="39"/>
        <v>2.8567635834542132E-4</v>
      </c>
      <c r="K113" s="12">
        <f t="shared" si="39"/>
        <v>5.7954011757851333E-3</v>
      </c>
    </row>
    <row r="115" spans="1:11" x14ac:dyDescent="0.35">
      <c r="B115" s="13" t="s">
        <v>9</v>
      </c>
      <c r="C115" s="3">
        <f>SUMPRODUCT(B99:K99,N65:W65)*12</f>
        <v>1.4992365101491578</v>
      </c>
    </row>
    <row r="116" spans="1:11" x14ac:dyDescent="0.35">
      <c r="B116" s="13" t="s">
        <v>6</v>
      </c>
      <c r="C116" s="3">
        <f>C115-X65</f>
        <v>1.4745432898101747</v>
      </c>
    </row>
    <row r="117" spans="1:11" x14ac:dyDescent="0.35">
      <c r="B117" s="13" t="s">
        <v>7</v>
      </c>
      <c r="C117" s="19">
        <f>SQRT(SUM(B104:K113))*12^0.5</f>
        <v>0.5915275373794836</v>
      </c>
    </row>
    <row r="118" spans="1:11" x14ac:dyDescent="0.35">
      <c r="B118" s="13" t="s">
        <v>45</v>
      </c>
      <c r="C118" s="19">
        <f>C117^2</f>
        <v>0.34990482747823637</v>
      </c>
    </row>
    <row r="119" spans="1:11" ht="15" customHeight="1" x14ac:dyDescent="0.35">
      <c r="B119" s="13" t="s">
        <v>8</v>
      </c>
      <c r="C119" s="7">
        <f>C116/C117</f>
        <v>2.4927720125127641</v>
      </c>
    </row>
    <row r="120" spans="1:11" x14ac:dyDescent="0.35">
      <c r="B120" s="13"/>
    </row>
  </sheetData>
  <mergeCells count="7">
    <mergeCell ref="B102:K102"/>
    <mergeCell ref="B3:K3"/>
    <mergeCell ref="N3:X3"/>
    <mergeCell ref="Z3:AI3"/>
    <mergeCell ref="B69:K69"/>
    <mergeCell ref="B83:K83"/>
    <mergeCell ref="B97:K97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initial value</vt:lpstr>
      <vt:lpstr>with sovler, no short</vt:lpstr>
      <vt:lpstr>with solver, 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王奇瑞</dc:creator>
  <cp:lastModifiedBy>奇瑞 王</cp:lastModifiedBy>
  <dcterms:created xsi:type="dcterms:W3CDTF">2024-09-06T17:40:07Z</dcterms:created>
  <dcterms:modified xsi:type="dcterms:W3CDTF">2024-09-10T01:23:56Z</dcterms:modified>
</cp:coreProperties>
</file>