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ba77562bcc5210/桌面/ai case/"/>
    </mc:Choice>
  </mc:AlternateContent>
  <xr:revisionPtr revIDLastSave="0" documentId="8_{291E3112-1F85-4CF7-B17E-1867D5FD9F4D}" xr6:coauthVersionLast="47" xr6:coauthVersionMax="47" xr10:uidLastSave="{00000000-0000-0000-0000-000000000000}"/>
  <bookViews>
    <workbookView xWindow="-108" yWindow="-108" windowWidth="23256" windowHeight="12456" xr2:uid="{E09048B3-F94B-43E1-B573-B4BA9AE6DC6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5" i="1"/>
  <c r="I6" i="1"/>
  <c r="J6" i="1" s="1"/>
  <c r="H16" i="1"/>
  <c r="G15" i="1"/>
  <c r="H15" i="1" s="1"/>
  <c r="G12" i="1"/>
  <c r="G11" i="1"/>
  <c r="G10" i="1"/>
  <c r="F6" i="1"/>
  <c r="G6" i="1" s="1"/>
  <c r="H6" i="1" s="1"/>
  <c r="F5" i="1"/>
  <c r="G5" i="1" s="1"/>
  <c r="I5" i="1" s="1"/>
  <c r="I8" i="1" l="1"/>
  <c r="J8" i="1" s="1"/>
  <c r="F7" i="1"/>
  <c r="F8" i="1"/>
  <c r="G8" i="1"/>
  <c r="H5" i="1"/>
  <c r="G7" i="1"/>
  <c r="F9" i="1" l="1"/>
  <c r="H8" i="1"/>
  <c r="J5" i="1"/>
  <c r="I7" i="1"/>
  <c r="J7" i="1" s="1"/>
  <c r="H7" i="1"/>
  <c r="G9" i="1" l="1"/>
  <c r="H9" i="1" s="1"/>
  <c r="I9" i="1" l="1"/>
  <c r="J9" i="1" s="1"/>
</calcChain>
</file>

<file path=xl/sharedStrings.xml><?xml version="1.0" encoding="utf-8"?>
<sst xmlns="http://schemas.openxmlformats.org/spreadsheetml/2006/main" count="41" uniqueCount="33">
  <si>
    <t>Category</t>
  </si>
  <si>
    <t>Details</t>
  </si>
  <si>
    <t>$130/day, 25% margin</t>
  </si>
  <si>
    <t>25% margin</t>
  </si>
  <si>
    <t>Restaurant + Food Truck Profit</t>
  </si>
  <si>
    <t>Chatbot Cost</t>
  </si>
  <si>
    <t>N/A</t>
  </si>
  <si>
    <t>Initial: $5,000, Maintenance: $3,600</t>
  </si>
  <si>
    <t>CRM System Cost</t>
  </si>
  <si>
    <t>HotSpot: $20/month</t>
  </si>
  <si>
    <t>Excel Macros Cost</t>
  </si>
  <si>
    <t>Initial: $3,000, Maintenance: $1,200</t>
  </si>
  <si>
    <t>Social media ads</t>
  </si>
  <si>
    <t>$500/month</t>
  </si>
  <si>
    <t>Acquistion cost (coupons)</t>
  </si>
  <si>
    <t>$1000/year; 200pcs</t>
  </si>
  <si>
    <t>ROI</t>
  </si>
  <si>
    <t>Profit increase - AI costs</t>
  </si>
  <si>
    <t>Total Profit</t>
    <phoneticPr fontId="3" type="noConversion"/>
  </si>
  <si>
    <t>Before AI</t>
    <phoneticPr fontId="3" type="noConversion"/>
  </si>
  <si>
    <t>After AI</t>
    <phoneticPr fontId="3" type="noConversion"/>
  </si>
  <si>
    <t>year2</t>
    <phoneticPr fontId="3" type="noConversion"/>
  </si>
  <si>
    <t>Year1 Increase</t>
    <phoneticPr fontId="3" type="noConversion"/>
  </si>
  <si>
    <t>Year2 Increase</t>
    <phoneticPr fontId="3" type="noConversion"/>
  </si>
  <si>
    <t>45 customers/day, $520/day. Ai increase 1%</t>
    <phoneticPr fontId="3" type="noConversion"/>
  </si>
  <si>
    <t>Growth</t>
    <phoneticPr fontId="3" type="noConversion"/>
  </si>
  <si>
    <t>Revenue</t>
    <phoneticPr fontId="3" type="noConversion"/>
  </si>
  <si>
    <t>Restaurant</t>
    <phoneticPr fontId="3" type="noConversion"/>
  </si>
  <si>
    <t>Food Truck</t>
    <phoneticPr fontId="3" type="noConversion"/>
  </si>
  <si>
    <t>210 bookings/year, $1,000 per booking</t>
    <phoneticPr fontId="3" type="noConversion"/>
  </si>
  <si>
    <t>Profit</t>
    <phoneticPr fontId="3" type="noConversion"/>
  </si>
  <si>
    <t>AI Setup Costs</t>
    <phoneticPr fontId="3" type="noConversion"/>
  </si>
  <si>
    <t>Total Cost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</si>
</sst>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80" formatCode="0.0%"/>
  </numFmts>
  <fonts count="4" x14ac:knownFonts="1">
    <font>
      <sz val="12"/>
      <color theme="1"/>
      <name val="新細明體"/>
      <family val="2"/>
      <charset val="136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8" fontId="0" fillId="0" borderId="0" xfId="0" applyNumberFormat="1">
      <alignment vertic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9" fontId="1" fillId="0" borderId="6" xfId="0" applyNumberFormat="1" applyFont="1" applyBorder="1" applyAlignment="1">
      <alignment wrapText="1"/>
    </xf>
    <xf numFmtId="180" fontId="1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6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6" fontId="1" fillId="0" borderId="4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41BB-1D2F-403D-BC5A-D364CD88986A}">
  <dimension ref="D2:M16"/>
  <sheetViews>
    <sheetView tabSelected="1" zoomScale="86" zoomScaleNormal="86" workbookViewId="0">
      <selection activeCell="J16" sqref="J16"/>
    </sheetView>
  </sheetViews>
  <sheetFormatPr defaultRowHeight="16.2" x14ac:dyDescent="0.3"/>
  <cols>
    <col min="4" max="5" width="27.33203125" customWidth="1"/>
    <col min="6" max="6" width="16.109375" customWidth="1"/>
    <col min="7" max="10" width="22.21875" customWidth="1"/>
    <col min="11" max="11" width="35.5546875" bestFit="1" customWidth="1"/>
    <col min="13" max="13" width="11.77734375" bestFit="1" customWidth="1"/>
  </cols>
  <sheetData>
    <row r="2" spans="4:13" ht="16.8" thickBot="1" x14ac:dyDescent="0.35"/>
    <row r="3" spans="4:13" ht="16.8" thickBot="1" x14ac:dyDescent="0.3">
      <c r="D3" s="1" t="s">
        <v>0</v>
      </c>
      <c r="E3" s="11"/>
      <c r="F3" s="2" t="s">
        <v>19</v>
      </c>
      <c r="G3" s="2" t="s">
        <v>20</v>
      </c>
      <c r="H3" s="2" t="s">
        <v>22</v>
      </c>
      <c r="I3" s="2" t="s">
        <v>21</v>
      </c>
      <c r="J3" s="2" t="s">
        <v>23</v>
      </c>
      <c r="K3" s="2" t="s">
        <v>1</v>
      </c>
    </row>
    <row r="4" spans="4:13" ht="16.8" thickBot="1" x14ac:dyDescent="0.3">
      <c r="D4" s="5" t="s">
        <v>25</v>
      </c>
      <c r="E4" s="12"/>
      <c r="F4" s="6"/>
      <c r="G4" s="7">
        <v>0.01</v>
      </c>
      <c r="H4" s="6"/>
      <c r="I4" s="8">
        <v>1.2E-2</v>
      </c>
      <c r="J4" s="6"/>
      <c r="K4" s="6"/>
    </row>
    <row r="5" spans="4:13" ht="27" thickBot="1" x14ac:dyDescent="0.3">
      <c r="D5" s="9" t="s">
        <v>26</v>
      </c>
      <c r="E5" s="15" t="s">
        <v>27</v>
      </c>
      <c r="F5" s="16">
        <f>130/25%*365</f>
        <v>189800</v>
      </c>
      <c r="G5" s="16">
        <f>F5*(1+G4)</f>
        <v>191698</v>
      </c>
      <c r="H5" s="16">
        <f>G5-F5</f>
        <v>1898</v>
      </c>
      <c r="I5" s="16">
        <f>G5*(1+I4)</f>
        <v>193998.37599999999</v>
      </c>
      <c r="J5" s="16">
        <f>I5-G5</f>
        <v>2300.3759999999893</v>
      </c>
      <c r="K5" s="3" t="s">
        <v>24</v>
      </c>
      <c r="M5" s="4"/>
    </row>
    <row r="6" spans="4:13" ht="16.8" thickBot="1" x14ac:dyDescent="0.3">
      <c r="D6" s="10"/>
      <c r="E6" s="13" t="s">
        <v>28</v>
      </c>
      <c r="F6" s="16">
        <f>210*1000</f>
        <v>210000</v>
      </c>
      <c r="G6" s="16">
        <f>F6*(1+G4)</f>
        <v>212100</v>
      </c>
      <c r="H6" s="16">
        <f>G6-F6</f>
        <v>2100</v>
      </c>
      <c r="I6" s="16">
        <f>G6*(1+I4)</f>
        <v>214645.2</v>
      </c>
      <c r="J6" s="16">
        <f t="shared" ref="J6:J9" si="0">I6-G6</f>
        <v>2545.2000000000116</v>
      </c>
      <c r="K6" s="3" t="s">
        <v>29</v>
      </c>
      <c r="M6" s="4"/>
    </row>
    <row r="7" spans="4:13" ht="28.8" customHeight="1" thickBot="1" x14ac:dyDescent="0.3">
      <c r="D7" s="9" t="s">
        <v>30</v>
      </c>
      <c r="E7" s="15" t="s">
        <v>27</v>
      </c>
      <c r="F7" s="16">
        <f>F5*25%</f>
        <v>47450</v>
      </c>
      <c r="G7" s="16">
        <f>G5*25%</f>
        <v>47924.5</v>
      </c>
      <c r="H7" s="16">
        <f t="shared" ref="H7:H9" si="1">G7-F7</f>
        <v>474.5</v>
      </c>
      <c r="I7" s="16">
        <f>I5*25%</f>
        <v>48499.593999999997</v>
      </c>
      <c r="J7" s="16">
        <f t="shared" si="0"/>
        <v>575.09399999999732</v>
      </c>
      <c r="K7" s="3" t="s">
        <v>2</v>
      </c>
      <c r="M7" s="4"/>
    </row>
    <row r="8" spans="4:13" ht="29.4" customHeight="1" thickBot="1" x14ac:dyDescent="0.3">
      <c r="D8" s="10"/>
      <c r="E8" s="13" t="s">
        <v>28</v>
      </c>
      <c r="F8" s="16">
        <f>F6*0.25</f>
        <v>52500</v>
      </c>
      <c r="G8" s="16">
        <f>G6*25%</f>
        <v>53025</v>
      </c>
      <c r="H8" s="16">
        <f t="shared" si="1"/>
        <v>525</v>
      </c>
      <c r="I8" s="16">
        <f>I6*25%</f>
        <v>53661.3</v>
      </c>
      <c r="J8" s="16">
        <f t="shared" si="0"/>
        <v>636.30000000000291</v>
      </c>
      <c r="K8" s="3" t="s">
        <v>3</v>
      </c>
      <c r="M8" s="4"/>
    </row>
    <row r="9" spans="4:13" ht="32.4" customHeight="1" thickBot="1" x14ac:dyDescent="0.3">
      <c r="D9" s="18" t="s">
        <v>18</v>
      </c>
      <c r="E9" s="19"/>
      <c r="F9" s="20">
        <f>F7+F8</f>
        <v>99950</v>
      </c>
      <c r="G9" s="20">
        <f>G7+G8</f>
        <v>100949.5</v>
      </c>
      <c r="H9" s="20">
        <f t="shared" si="1"/>
        <v>999.5</v>
      </c>
      <c r="I9" s="20">
        <f>I7+I8</f>
        <v>102160.894</v>
      </c>
      <c r="J9" s="20">
        <f t="shared" si="0"/>
        <v>1211.3940000000002</v>
      </c>
      <c r="K9" s="3" t="s">
        <v>4</v>
      </c>
      <c r="M9" s="4"/>
    </row>
    <row r="10" spans="4:13" ht="31.8" customHeight="1" thickBot="1" x14ac:dyDescent="0.3">
      <c r="D10" s="9" t="s">
        <v>31</v>
      </c>
      <c r="E10" s="17" t="s">
        <v>5</v>
      </c>
      <c r="F10" s="22" t="s">
        <v>6</v>
      </c>
      <c r="G10" s="16">
        <f>5000+3600</f>
        <v>8600</v>
      </c>
      <c r="H10" s="3"/>
      <c r="I10" s="16">
        <v>3600</v>
      </c>
      <c r="J10" s="22"/>
      <c r="K10" s="3" t="s">
        <v>7</v>
      </c>
    </row>
    <row r="11" spans="4:13" ht="19.2" customHeight="1" thickBot="1" x14ac:dyDescent="0.3">
      <c r="D11" s="21"/>
      <c r="E11" s="17" t="s">
        <v>8</v>
      </c>
      <c r="F11" s="22" t="s">
        <v>6</v>
      </c>
      <c r="G11" s="16">
        <f>20*12</f>
        <v>240</v>
      </c>
      <c r="H11" s="3"/>
      <c r="I11" s="16">
        <v>240</v>
      </c>
      <c r="J11" s="22"/>
      <c r="K11" s="3" t="s">
        <v>9</v>
      </c>
    </row>
    <row r="12" spans="4:13" ht="25.2" customHeight="1" thickBot="1" x14ac:dyDescent="0.3">
      <c r="D12" s="10"/>
      <c r="E12" s="17" t="s">
        <v>10</v>
      </c>
      <c r="F12" s="22" t="s">
        <v>6</v>
      </c>
      <c r="G12" s="16">
        <f>3000+1200</f>
        <v>4200</v>
      </c>
      <c r="H12" s="3"/>
      <c r="I12" s="16">
        <v>1200</v>
      </c>
      <c r="J12" s="22"/>
      <c r="K12" s="3" t="s">
        <v>11</v>
      </c>
    </row>
    <row r="13" spans="4:13" ht="20.399999999999999" customHeight="1" thickBot="1" x14ac:dyDescent="0.3">
      <c r="D13" s="17" t="s">
        <v>12</v>
      </c>
      <c r="E13" s="14"/>
      <c r="F13" s="22" t="s">
        <v>6</v>
      </c>
      <c r="G13" s="16">
        <v>6000</v>
      </c>
      <c r="H13" s="3"/>
      <c r="I13" s="16">
        <v>6000</v>
      </c>
      <c r="J13" s="22"/>
      <c r="K13" s="3" t="s">
        <v>13</v>
      </c>
    </row>
    <row r="14" spans="4:13" ht="23.4" customHeight="1" thickBot="1" x14ac:dyDescent="0.3">
      <c r="D14" s="17" t="s">
        <v>14</v>
      </c>
      <c r="E14" s="14"/>
      <c r="F14" s="22" t="s">
        <v>6</v>
      </c>
      <c r="G14" s="16">
        <v>1000</v>
      </c>
      <c r="H14" s="3"/>
      <c r="I14" s="16">
        <v>1000</v>
      </c>
      <c r="J14" s="22"/>
      <c r="K14" s="3" t="s">
        <v>15</v>
      </c>
    </row>
    <row r="15" spans="4:13" ht="23.4" customHeight="1" thickBot="1" x14ac:dyDescent="0.3">
      <c r="D15" s="18" t="s">
        <v>32</v>
      </c>
      <c r="E15" s="19"/>
      <c r="F15" s="23"/>
      <c r="G15" s="20">
        <f>SUM(G10:G14)</f>
        <v>20040</v>
      </c>
      <c r="H15" s="20">
        <f>G15</f>
        <v>20040</v>
      </c>
      <c r="I15" s="20">
        <f>SUM(I10:I14)</f>
        <v>12040</v>
      </c>
      <c r="J15" s="22"/>
      <c r="K15" s="3"/>
    </row>
    <row r="16" spans="4:13" ht="22.8" customHeight="1" thickBot="1" x14ac:dyDescent="0.3">
      <c r="D16" s="18" t="s">
        <v>16</v>
      </c>
      <c r="E16" s="14"/>
      <c r="F16" s="22" t="s">
        <v>6</v>
      </c>
      <c r="G16" s="22" t="s">
        <v>6</v>
      </c>
      <c r="H16" s="24">
        <f>H9/H15</f>
        <v>4.9875249500998003E-2</v>
      </c>
      <c r="I16" s="25"/>
      <c r="J16" s="24">
        <f>(I9-G9)/I15</f>
        <v>0.10061411960132892</v>
      </c>
      <c r="K16" s="3" t="s">
        <v>17</v>
      </c>
    </row>
  </sheetData>
  <mergeCells count="3">
    <mergeCell ref="D5:D6"/>
    <mergeCell ref="D7:D8"/>
    <mergeCell ref="D10:D1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奇瑞 王</dc:creator>
  <cp:lastModifiedBy>奇瑞 王</cp:lastModifiedBy>
  <dcterms:created xsi:type="dcterms:W3CDTF">2024-10-31T21:08:08Z</dcterms:created>
  <dcterms:modified xsi:type="dcterms:W3CDTF">2024-10-31T22:16:27Z</dcterms:modified>
</cp:coreProperties>
</file>