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defaultThemeVersion="166925"/>
  <mc:AlternateContent xmlns:mc="http://schemas.openxmlformats.org/markup-compatibility/2006">
    <mc:Choice Requires="x15">
      <x15ac:absPath xmlns:x15ac="http://schemas.microsoft.com/office/spreadsheetml/2010/11/ac" url="/Users/ericagustian/Library/Mobile Documents/com~apple~CloudDocs/Documents/Kerjaan Kantor/Logic/Soal-Soal/"/>
    </mc:Choice>
  </mc:AlternateContent>
  <xr:revisionPtr revIDLastSave="0" documentId="13_ncr:1_{F009ED4B-BE7B-F14A-854C-DAE9E45DCA0D}" xr6:coauthVersionLast="47" xr6:coauthVersionMax="47" xr10:uidLastSave="{00000000-0000-0000-0000-000000000000}"/>
  <bookViews>
    <workbookView xWindow="28800" yWindow="500" windowWidth="20480" windowHeight="14500" activeTab="8" xr2:uid="{00000000-000D-0000-FFFF-FFFF00000000}"/>
  </bookViews>
  <sheets>
    <sheet name="Logic 01" sheetId="1" r:id="rId1"/>
    <sheet name="Logic 02" sheetId="2" r:id="rId2"/>
    <sheet name="Logic 03" sheetId="3" r:id="rId3"/>
    <sheet name="Logic 04" sheetId="4" r:id="rId4"/>
    <sheet name="Logic 05" sheetId="5" r:id="rId5"/>
    <sheet name="Logic 06" sheetId="6" r:id="rId6"/>
    <sheet name="Logic 07" sheetId="7" r:id="rId7"/>
    <sheet name="Warm Up" sheetId="8" r:id="rId8"/>
    <sheet name="Strings" sheetId="9" r:id="rId9"/>
    <sheet name="Sorting" sheetId="14" r:id="rId10"/>
    <sheet name="Search" sheetId="10" r:id="rId11"/>
    <sheet name="Recurtion" sheetId="12" r:id="rId12"/>
    <sheet name="Simulation FT1" sheetId="15" r:id="rId13"/>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38" i="15" l="1"/>
  <c r="Z39" i="15"/>
  <c r="Z40" i="15"/>
  <c r="Z41" i="15"/>
  <c r="Z42" i="15"/>
  <c r="S42" i="15"/>
  <c r="O38" i="15"/>
  <c r="O39" i="15"/>
  <c r="O40" i="15"/>
  <c r="O42" i="15"/>
  <c r="H34" i="15"/>
  <c r="O41" i="15"/>
  <c r="H42" i="15"/>
  <c r="S34" i="15"/>
  <c r="F43" i="12"/>
  <c r="P67" i="12"/>
  <c r="P71" i="12"/>
  <c r="I63" i="12"/>
  <c r="AA67" i="12"/>
  <c r="AA71" i="12"/>
  <c r="T63" i="12"/>
  <c r="P68" i="12"/>
  <c r="AA68" i="12"/>
  <c r="P69" i="12"/>
  <c r="AA69" i="12"/>
  <c r="P70" i="12"/>
  <c r="AA70" i="12"/>
  <c r="I71" i="12"/>
  <c r="T71" i="12"/>
  <c r="J87" i="12"/>
  <c r="J89" i="12"/>
  <c r="J91" i="12"/>
  <c r="J92" i="12"/>
  <c r="V87" i="12"/>
  <c r="V89" i="12"/>
  <c r="V91" i="12"/>
  <c r="V92" i="12"/>
  <c r="C43" i="8"/>
  <c r="C42" i="8"/>
  <c r="C41" i="8"/>
  <c r="Y10" i="3"/>
  <c r="W10" i="3"/>
  <c r="U10" i="3"/>
  <c r="T9" i="3"/>
  <c r="AA9" i="3"/>
  <c r="T8" i="3"/>
  <c r="AA8" i="3"/>
  <c r="T7" i="3"/>
  <c r="AA7" i="3"/>
  <c r="T6" i="3"/>
  <c r="AA6" i="3"/>
  <c r="T5" i="3"/>
  <c r="AA5" i="3"/>
  <c r="T4" i="3"/>
  <c r="AA4" i="3"/>
  <c r="Z9" i="3"/>
  <c r="Y9" i="3"/>
  <c r="X9" i="3"/>
  <c r="W9" i="3"/>
  <c r="V9" i="3"/>
  <c r="U9" i="3"/>
  <c r="Z8" i="3"/>
  <c r="Y8" i="3"/>
  <c r="X8" i="3"/>
  <c r="W8" i="3"/>
  <c r="V8" i="3"/>
  <c r="U8" i="3"/>
  <c r="Z7" i="3"/>
  <c r="Y7" i="3"/>
  <c r="X7" i="3"/>
  <c r="W7" i="3"/>
  <c r="V7" i="3"/>
  <c r="U7" i="3"/>
  <c r="Z6" i="3"/>
  <c r="Y6" i="3"/>
  <c r="X6" i="3"/>
  <c r="W6" i="3"/>
  <c r="V6" i="3"/>
  <c r="U6" i="3"/>
  <c r="Z5" i="3"/>
  <c r="Y5" i="3"/>
  <c r="X5" i="3"/>
  <c r="W5" i="3"/>
  <c r="V5" i="3"/>
  <c r="U5" i="3"/>
  <c r="Z4" i="3"/>
  <c r="Y4" i="3"/>
  <c r="X4" i="3"/>
  <c r="W4" i="3"/>
  <c r="V4" i="3"/>
  <c r="U4" i="3"/>
  <c r="Z3" i="3"/>
  <c r="Z10" i="3"/>
  <c r="Y3" i="3"/>
  <c r="X3" i="3"/>
  <c r="X10" i="3"/>
  <c r="W3" i="3"/>
  <c r="V3" i="3"/>
  <c r="V10" i="3"/>
  <c r="U3" i="3"/>
  <c r="T3" i="3"/>
  <c r="T10" i="3"/>
  <c r="L3" i="3"/>
  <c r="M3" i="3"/>
  <c r="N3" i="3"/>
  <c r="O3" i="3"/>
  <c r="P3" i="3"/>
  <c r="Q3" i="3"/>
  <c r="Q4" i="3"/>
  <c r="Q5" i="3"/>
  <c r="Q6" i="3"/>
  <c r="Q7" i="3"/>
  <c r="Q8" i="3"/>
  <c r="K4" i="3"/>
  <c r="K5" i="3"/>
  <c r="K6" i="3"/>
  <c r="K7" i="3"/>
  <c r="K8" i="3"/>
  <c r="K9" i="3"/>
  <c r="L9" i="3"/>
  <c r="M9" i="3"/>
  <c r="N9" i="3"/>
  <c r="O9" i="3"/>
  <c r="P9" i="3"/>
  <c r="Q9" i="3"/>
  <c r="K3" i="3"/>
  <c r="Q20" i="7"/>
  <c r="O20" i="7"/>
  <c r="N20" i="7"/>
  <c r="M20" i="7"/>
  <c r="S17" i="7"/>
  <c r="Q17" i="7"/>
  <c r="P17" i="7"/>
  <c r="N17" i="7"/>
  <c r="M17" i="7"/>
  <c r="R16" i="7"/>
  <c r="N13" i="7"/>
  <c r="M13" i="7"/>
  <c r="O12" i="7"/>
  <c r="O13" i="7"/>
  <c r="N12" i="7"/>
  <c r="N9" i="7"/>
  <c r="N10" i="7"/>
  <c r="M10" i="7"/>
  <c r="Q6" i="7"/>
  <c r="P6" i="7"/>
  <c r="O6" i="7"/>
  <c r="N6" i="7"/>
  <c r="M6" i="7"/>
  <c r="S3" i="7"/>
  <c r="R3" i="7"/>
  <c r="Q3" i="7"/>
  <c r="P3" i="7"/>
  <c r="O3" i="7"/>
  <c r="N3" i="7"/>
  <c r="M3" i="7"/>
  <c r="C4" i="7"/>
  <c r="D4" i="7"/>
  <c r="E4" i="7"/>
  <c r="F4" i="7"/>
  <c r="C2" i="7"/>
  <c r="D2" i="7"/>
  <c r="E2" i="7"/>
  <c r="F2" i="7"/>
  <c r="G2" i="7"/>
  <c r="H2" i="7"/>
  <c r="C10" i="2"/>
  <c r="F10" i="2"/>
  <c r="E10" i="2"/>
  <c r="D10" i="2"/>
  <c r="AK12" i="2"/>
  <c r="AJ12" i="2"/>
  <c r="AI12" i="2"/>
  <c r="AH12" i="2"/>
  <c r="AG12" i="2"/>
  <c r="Y12" i="2"/>
  <c r="X12" i="2"/>
  <c r="W12" i="2"/>
  <c r="AM8" i="2"/>
  <c r="AL8" i="2"/>
  <c r="AK8" i="2"/>
  <c r="AJ8" i="2"/>
  <c r="AI8" i="2"/>
  <c r="AH8" i="2"/>
  <c r="AG8" i="2"/>
  <c r="S14" i="2"/>
  <c r="R14" i="2"/>
  <c r="P14" i="2"/>
  <c r="O14" i="2"/>
  <c r="N14" i="2"/>
  <c r="S13" i="2"/>
  <c r="R13" i="2"/>
  <c r="Q13" i="2"/>
  <c r="Q14" i="2"/>
  <c r="P13" i="2"/>
  <c r="O13" i="2"/>
  <c r="N13" i="2"/>
  <c r="M13" i="2"/>
  <c r="M14" i="2"/>
  <c r="P9" i="2"/>
  <c r="F9" i="2"/>
  <c r="P4" i="2"/>
  <c r="Q3" i="2"/>
  <c r="R3" i="2"/>
  <c r="S3" i="2"/>
  <c r="G3" i="2"/>
  <c r="H3" i="2"/>
  <c r="I3" i="2"/>
  <c r="F4" i="2"/>
  <c r="O14" i="1"/>
  <c r="P14" i="1"/>
  <c r="Q14" i="1"/>
  <c r="N11" i="1"/>
  <c r="O11" i="1"/>
  <c r="Q11" i="1"/>
  <c r="N8" i="1"/>
  <c r="O8" i="1"/>
  <c r="P8" i="1"/>
  <c r="Q8" i="1"/>
  <c r="F44" i="12"/>
  <c r="F45" i="12"/>
  <c r="P12" i="7"/>
  <c r="AA10" i="3"/>
  <c r="O9" i="7"/>
  <c r="AA3" i="3"/>
  <c r="P13" i="7"/>
  <c r="Q12" i="7"/>
  <c r="Q13" i="7"/>
  <c r="P9" i="7"/>
  <c r="O10" i="7"/>
  <c r="Q9" i="7"/>
  <c r="P10" i="7"/>
  <c r="Q10" i="7"/>
  <c r="R9" i="7"/>
  <c r="S9" i="7"/>
  <c r="S10" i="7"/>
  <c r="R10" i="7"/>
</calcChain>
</file>

<file path=xl/sharedStrings.xml><?xml version="1.0" encoding="utf-8"?>
<sst xmlns="http://schemas.openxmlformats.org/spreadsheetml/2006/main" count="834" uniqueCount="363">
  <si>
    <t>Soal 01</t>
  </si>
  <si>
    <t>N =&gt; 7</t>
  </si>
  <si>
    <t>Soal 02</t>
  </si>
  <si>
    <t>Soal 03</t>
  </si>
  <si>
    <t>Soal 04</t>
  </si>
  <si>
    <t>*</t>
  </si>
  <si>
    <t>Soal 05</t>
  </si>
  <si>
    <t>Soal 06</t>
  </si>
  <si>
    <t>Soal 07</t>
  </si>
  <si>
    <t>Soal 08</t>
  </si>
  <si>
    <t>Soal 09</t>
  </si>
  <si>
    <t>XXX</t>
  </si>
  <si>
    <t>Soal 10</t>
  </si>
  <si>
    <t>N1 = 7</t>
  </si>
  <si>
    <t>N2 = 3</t>
  </si>
  <si>
    <t>Deret =&gt;</t>
  </si>
  <si>
    <t>1 + 3 + 9   =</t>
  </si>
  <si>
    <t>1 *3 * -9   =</t>
  </si>
  <si>
    <t>24 - 12 - 6  =</t>
  </si>
  <si>
    <t>Perhitungan =&gt;</t>
  </si>
  <si>
    <t>N2 = 5</t>
  </si>
  <si>
    <t>5 + 10 + 15   =</t>
  </si>
  <si>
    <t>Input :</t>
  </si>
  <si>
    <t>Aku Sayang Kamu'</t>
  </si>
  <si>
    <t>Output :</t>
  </si>
  <si>
    <t>A*u S****g K**u</t>
  </si>
  <si>
    <t>AkuSayangKamuTapiKamu</t>
  </si>
  <si>
    <t>Output:</t>
  </si>
  <si>
    <t>N=7</t>
  </si>
  <si>
    <t>M=3</t>
  </si>
  <si>
    <t>O = 2</t>
  </si>
  <si>
    <t>Sample 07</t>
  </si>
  <si>
    <t>String - Camel Case</t>
  </si>
  <si>
    <t>String - Caesar Cipher</t>
  </si>
  <si>
    <t>Soal 3</t>
  </si>
  <si>
    <t>String - Strong Password</t>
  </si>
  <si>
    <t>String - Mars Exploration</t>
  </si>
  <si>
    <t>Soal 5</t>
  </si>
  <si>
    <t>String  - Separated The Number</t>
  </si>
  <si>
    <t>Soal 1</t>
  </si>
  <si>
    <t>Sorting - Correctness and the Loop Invariant</t>
  </si>
  <si>
    <t>Soal 2</t>
  </si>
  <si>
    <t>Sorting - Find the Median</t>
  </si>
  <si>
    <t>Sort - Closest Numbers</t>
  </si>
  <si>
    <t>Sorting - Insertion Sort 02</t>
  </si>
  <si>
    <t>Sorting - Insertion Sort 01</t>
  </si>
  <si>
    <t>Sorting -Counting Sort</t>
  </si>
  <si>
    <t>Sorting - Counting Sort 02</t>
  </si>
  <si>
    <t>Search - Sherlock and Array</t>
  </si>
  <si>
    <t>Search - Pairs</t>
  </si>
  <si>
    <t>Search - Minimum Loss</t>
  </si>
  <si>
    <t>Soal 4</t>
  </si>
  <si>
    <t>Search - Cut the Tree</t>
  </si>
  <si>
    <t>Search - Connected Cells in a Grid</t>
  </si>
  <si>
    <t>Input:</t>
  </si>
  <si>
    <t>* Sorting ascending</t>
  </si>
  <si>
    <t>5, 3, 6, 7, 2, 6</t>
  </si>
  <si>
    <t>2, 3, 5, 6, 6, 7</t>
  </si>
  <si>
    <t>* Sorting ascending, normalisasi &amp; counting</t>
  </si>
  <si>
    <t>1, 1, 1, 2, 1</t>
  </si>
  <si>
    <t>2, 3, 5, 6, 7</t>
  </si>
  <si>
    <t>* Modus &amp; median</t>
  </si>
  <si>
    <t>Modus: 6</t>
  </si>
  <si>
    <t>Median: 2, 3, 5, 7</t>
  </si>
  <si>
    <t>Keterangan:
- 6 paling banyak muncul</t>
  </si>
  <si>
    <t>- 2, 3, 5, 7 sama2 muncul 1 kali</t>
  </si>
  <si>
    <t>* Time convertion to 24-hour format</t>
  </si>
  <si>
    <t>09:12:45PM</t>
  </si>
  <si>
    <t>21:12:45</t>
  </si>
  <si>
    <t>09:12:45AM</t>
  </si>
  <si>
    <t>09:12:45</t>
  </si>
  <si>
    <t>16, 24</t>
  </si>
  <si>
    <t>* Sum max &amp; sum min 4 numbers
Keterangan:
- Min: 2+3+5+6
- Max: 5+6+6+7</t>
  </si>
  <si>
    <t>APA</t>
  </si>
  <si>
    <t>* Mirror</t>
  </si>
  <si>
    <t>AKU</t>
  </si>
  <si>
    <t>KODOK</t>
  </si>
  <si>
    <t>KOLAK</t>
  </si>
  <si>
    <t>1, 2, 3, 4, 5</t>
  </si>
  <si>
    <t>4, 5, 6, 7</t>
  </si>
  <si>
    <t>4, 5</t>
  </si>
  <si>
    <t>* Inner. Sama2 diada 
di kedua array</t>
  </si>
  <si>
    <t>1, 2, 3, 6, 7</t>
  </si>
  <si>
    <t>* Outer. Yg tdk ada di kedua array</t>
  </si>
  <si>
    <t>Extra 01</t>
  </si>
  <si>
    <t>Extra 02</t>
  </si>
  <si>
    <t>N =&gt; 5</t>
  </si>
  <si>
    <t>Extra 03</t>
  </si>
  <si>
    <t>Extra 04</t>
  </si>
  <si>
    <t>N = 7</t>
  </si>
  <si>
    <t>N = 5</t>
  </si>
  <si>
    <t>N1 =</t>
  </si>
  <si>
    <t>N2 =</t>
  </si>
  <si>
    <t>N3 =</t>
  </si>
  <si>
    <t>n=</t>
  </si>
  <si>
    <t>n1=</t>
  </si>
  <si>
    <t>n2=</t>
  </si>
  <si>
    <t>N=</t>
  </si>
  <si>
    <t>Simple Array Sum</t>
  </si>
  <si>
    <t>Sample Input</t>
  </si>
  <si>
    <t>1,2,3,4,10,11</t>
  </si>
  <si>
    <t>Sample Output</t>
  </si>
  <si>
    <t>Explanation</t>
  </si>
  <si>
    <t>We print the sum of the array's elements: 1+2+3+4+10+11=31.</t>
  </si>
  <si>
    <t>Diagonal Difference</t>
  </si>
  <si>
    <t>The primary diagonal is:</t>
  </si>
  <si>
    <t>Sum across the primary diagonal: 11 + 5 - 12 = 4</t>
  </si>
  <si>
    <t>The secondary diagonal is:</t>
  </si>
  <si>
    <t>Sum across the secondary diagonal: 4 + 5 + 10 = 19</t>
  </si>
  <si>
    <t>Difference: |4 - 19| = 15</t>
  </si>
  <si>
    <t>Plus Minus</t>
  </si>
  <si>
    <t xml:space="preserve">-4 3 -9 0 4 1         </t>
  </si>
  <si>
    <t>There are 3 positive numbers, 2 negative numbers, and 1 zero in the array.</t>
  </si>
  <si>
    <t>The proportions of occurrence are positive: 3/6 = 0.500000, negative: 2/6 = 0.333333 and zeros: 1/6 = 0.166667.</t>
  </si>
  <si>
    <t>Mini-Max Sum</t>
  </si>
  <si>
    <t>Complete the miniMaxSum function in the editor below. It should print two space-separated integers on one line: the minimum sum and the maximum sum of 4 of 5 elements.</t>
  </si>
  <si>
    <t>1,2,3,4,5</t>
  </si>
  <si>
    <t>10 14</t>
  </si>
  <si>
    <t>Four smaller number addition 1+2+3+4=10</t>
  </si>
  <si>
    <t>Four greater number addition 2+3+4+5=14</t>
  </si>
  <si>
    <t>Staircase</t>
  </si>
  <si>
    <t>Input Format</t>
  </si>
  <si>
    <t>A single integer, n, denoting the size of the staircase.</t>
  </si>
  <si>
    <t>Output Format</t>
  </si>
  <si>
    <t>Print a staircase of size  using # symbols and spaces.</t>
  </si>
  <si>
    <t>Note: The last line must have  spaces in it.</t>
  </si>
  <si>
    <t xml:space="preserve"> </t>
  </si>
  <si>
    <t xml:space="preserve">     #</t>
  </si>
  <si>
    <t xml:space="preserve">    ##</t>
  </si>
  <si>
    <t xml:space="preserve">   ###</t>
  </si>
  <si>
    <t xml:space="preserve">  ####</t>
  </si>
  <si>
    <t xml:space="preserve"> #####</t>
  </si>
  <si>
    <t>######</t>
  </si>
  <si>
    <t>The staircase is right-aligned, composed of # symbols and spaces, and has a height and width of n = 6.</t>
  </si>
  <si>
    <t>Birthday Cake Candles</t>
  </si>
  <si>
    <t>You are in charge of the cake for your niece's birthday and have decided the cake will have one candle for each year of her total age. When she blows out the candles, she’ll only be able to blow out the tallest ones. Your task is to find out how many candles she can successfully blow out.</t>
  </si>
  <si>
    <t>3 2 1 3</t>
  </si>
  <si>
    <t>We have one candle of height 1, one candle of height 2, and two candles of height 3. Your niece only blows out the tallest candles, meaning the candles where height=3. Because there are 2 such candles, we print 2 on a new line.</t>
  </si>
  <si>
    <t>Time Conversion</t>
  </si>
  <si>
    <t>Given a time in -hour AM/PM format, convert it to military (24-hour) time.</t>
  </si>
  <si>
    <t>Note: Midnight is 12:00:00AM on a 12-hour clock, and 00:00:00 on a 24-hour clock. Noon is 12:00:00PM on a 12-hour clock, and 12:00:00 on a 24-hour clock.</t>
  </si>
  <si>
    <t>Function Description</t>
  </si>
  <si>
    <t>Complete the timeConversion function in the editor below. It should return a new string representing the input time in 24 hour format.</t>
  </si>
  <si>
    <t>A single string s containing a time in 12-hour clock format (i.e.:hh:mm:ssAM or hh:mm:ssPM), where 01&lt;=hh&lt;=12 and 00&lt;=mm,ss&lt;=59.</t>
  </si>
  <si>
    <t>Convert and print the given time in 24-hour format, where 00&lt;=hh&lt;=23.</t>
  </si>
  <si>
    <t>07:05:45PM</t>
  </si>
  <si>
    <t>Warm Up</t>
  </si>
  <si>
    <t>Strings</t>
  </si>
  <si>
    <t>CamelCase</t>
  </si>
  <si>
    <t>Alice wrote a sequence of words in CamelCase as a string of letters, s, having the following properties:</t>
  </si>
  <si>
    <t>A single line containing string s.</t>
  </si>
  <si>
    <t>saveChangesInTheEditor</t>
  </si>
  <si>
    <t>String s contains five words:</t>
  </si>
  <si>
    <t>save</t>
  </si>
  <si>
    <t>Changes</t>
  </si>
  <si>
    <t>In</t>
  </si>
  <si>
    <t>The</t>
  </si>
  <si>
    <t>Editor</t>
  </si>
  <si>
    <t>- It is a concatenation of one or more words consisting of English letters.</t>
  </si>
  <si>
    <t>- All letters in the first word are lowercase.</t>
  </si>
  <si>
    <t>- For each of the subsequent words, the first letter is uppercase and rest of the letters are lowercase.</t>
  </si>
  <si>
    <t>Strong Password</t>
  </si>
  <si>
    <t>Note: Here's the set of types of characters in a form you can paste in your solution:</t>
  </si>
  <si>
    <t>Sample Input 0</t>
  </si>
  <si>
    <t>Ab1</t>
  </si>
  <si>
    <t>Sample Output 0</t>
  </si>
  <si>
    <t>Explanation 0</t>
  </si>
  <si>
    <t>The password isn't strong.</t>
  </si>
  <si>
    <t>Sample Input 1</t>
  </si>
  <si>
    <t>PswOk1#</t>
  </si>
  <si>
    <t>Sample Output 1</t>
  </si>
  <si>
    <t>Explanation 1</t>
  </si>
  <si>
    <t>The password is strong.</t>
  </si>
  <si>
    <t>Louise joined a social networking site to stay in touch with her friends. The signup page required her to input a name and a password. However, the password must be strong.</t>
  </si>
  <si>
    <t>The website considers a password to be strong if it satisfies the following criteria:</t>
  </si>
  <si>
    <t>- Its length is at least 6.</t>
  </si>
  <si>
    <t>- It contains at least one digit.</t>
  </si>
  <si>
    <t>- It contains at least one lowercase English character.</t>
  </si>
  <si>
    <t>- It contains at least one uppercase English character.</t>
  </si>
  <si>
    <t>- It contains at least one special character. The special characters are: !@#$%^&amp;*()-+</t>
  </si>
  <si>
    <t>- numbers = "0123456789"</t>
  </si>
  <si>
    <t>- lower_case = "abcdefghijklmnopqrstuvwxyz"</t>
  </si>
  <si>
    <t>- upper_case = "ABCDEFGHIJKLMNOPQRSTUVWXYZ"</t>
  </si>
  <si>
    <t>- special_characters = "!@#$%^&amp;*()-+"</t>
  </si>
  <si>
    <t>2 characters and 1 digit aren't enough since the length must be at least 6.</t>
  </si>
  <si>
    <t>Caesar Cipher</t>
  </si>
  <si>
    <t>Julius Caesar protected his confidential information by encrypting it using a cipher. Caesar's cipher shifts each letter by a number of letters.</t>
  </si>
  <si>
    <t>Rotate rule:</t>
  </si>
  <si>
    <t>a -&gt; c</t>
  </si>
  <si>
    <t>b -&gt; d</t>
  </si>
  <si>
    <t>c -&gt; e</t>
  </si>
  <si>
    <t>...</t>
  </si>
  <si>
    <t>m -&gt; o</t>
  </si>
  <si>
    <t>n -&gt; p</t>
  </si>
  <si>
    <t>y -&gt; a</t>
  </si>
  <si>
    <t>z -&gt; b</t>
  </si>
  <si>
    <t>middle-Outz</t>
  </si>
  <si>
    <t>okffng-Qwvb</t>
  </si>
  <si>
    <t>Original alphabet:      abcdefghijklmnopqrstuvwxyz</t>
  </si>
  <si>
    <t>Alphabet rotated +2:    cdefghijklmnopqrstuvwxyzab</t>
  </si>
  <si>
    <t>Mars Exploration</t>
  </si>
  <si>
    <t>Letters in some of the SOS messages are altered by cosmic radiation during transmission. Given the signal received by Earth as a string, s, determine how many letters of Sami's SOS have been changed by radiation.</t>
  </si>
  <si>
    <t>SOSSPSSQSSOR</t>
  </si>
  <si>
    <t>Expected signal: SOSSOSSOSSOS</t>
  </si>
  <si>
    <t>Recieved signal: SOSSPSSQSSOR</t>
  </si>
  <si>
    <t>Difference:          X  X   X</t>
  </si>
  <si>
    <t>We print the number of changed letters.</t>
  </si>
  <si>
    <t>SOSSOT</t>
  </si>
  <si>
    <t>s = SOSSOT, and signal length . Sami sent  SOS messages (i.e.: ).</t>
  </si>
  <si>
    <t xml:space="preserve">Expected Signal: SOSSOS     </t>
  </si>
  <si>
    <t>Received Signal: SOSSOT</t>
  </si>
  <si>
    <t>Difference:           X</t>
  </si>
  <si>
    <t>We print the number of changed letters, which is .</t>
  </si>
  <si>
    <t>Sample Input 2</t>
  </si>
  <si>
    <t>SOSSOSSOS</t>
  </si>
  <si>
    <t>Sample Output 2</t>
  </si>
  <si>
    <t>Explanation 2</t>
  </si>
  <si>
    <t>Since no character is altered, we print 0.</t>
  </si>
  <si>
    <t>HackerRank in a String!</t>
  </si>
  <si>
    <t>For each query, print YES on a new line if s contains hackerrank, otherwise, print NO.</t>
  </si>
  <si>
    <t>hereiamstackerrank</t>
  </si>
  <si>
    <t>hackerworld</t>
  </si>
  <si>
    <t>YES</t>
  </si>
  <si>
    <t>NO</t>
  </si>
  <si>
    <t>rhbaasdndfsdskgbfefdbrsdfhuyatrjtcrtyytktjjt</t>
  </si>
  <si>
    <t>hhaacckkekraraannk</t>
  </si>
  <si>
    <r>
      <t xml:space="preserve">We say that a string contains the word </t>
    </r>
    <r>
      <rPr>
        <b/>
        <sz val="11"/>
        <color theme="1"/>
        <rFont val="Calibri"/>
        <family val="2"/>
        <scheme val="minor"/>
      </rPr>
      <t>"hackerrank"</t>
    </r>
    <r>
      <rPr>
        <sz val="11"/>
        <color theme="1"/>
        <rFont val="Calibri"/>
        <family val="2"/>
        <scheme val="minor"/>
      </rPr>
      <t xml:space="preserve"> if a subsequence of its characters spell the word hackerrank.</t>
    </r>
  </si>
  <si>
    <t>Pangrams</t>
  </si>
  <si>
    <t>This sentence is known as a pangram because it contains every letter of the alphabet a to z.</t>
  </si>
  <si>
    <t>We promptly judged antique ivory buckles for the next prize</t>
  </si>
  <si>
    <t>We promptly judged antique ivory buckles for the prize</t>
  </si>
  <si>
    <t>pangram</t>
  </si>
  <si>
    <t>not pangram</t>
  </si>
  <si>
    <t>Separate the Numbers</t>
  </si>
  <si>
    <t>A numeric string, s, is beautiful if it can be split into a sequence of two or more positive integers.</t>
  </si>
  <si>
    <t>YES 1</t>
  </si>
  <si>
    <t>YES 9</t>
  </si>
  <si>
    <t>YES 99</t>
  </si>
  <si>
    <t>YES 999</t>
  </si>
  <si>
    <t>YES 7</t>
  </si>
  <si>
    <t>YES 98</t>
  </si>
  <si>
    <t>Gemstones</t>
  </si>
  <si>
    <t>John has collected various rocks. Each rock has various minerals embeded in it. Each type of mineral is designated by a lowercase letter in the range ascii[a-z].</t>
  </si>
  <si>
    <t>Complete the gemstones function in the editor below. It should return an integer representing the number of gemstones found in the list of rocks.</t>
  </si>
  <si>
    <t>abcdde</t>
  </si>
  <si>
    <t>baccd</t>
  </si>
  <si>
    <t>eeabg</t>
  </si>
  <si>
    <t>Only a and b are gemstones because they are the only types that occur in every rock.</t>
  </si>
  <si>
    <t>Making Anagrams</t>
  </si>
  <si>
    <t>We consider two strings to be anagrams of each other if the first string's letters can be rearranged to form the second string.</t>
  </si>
  <si>
    <t>Print a single integer denoting the minimum number of characters which must be deleted to make the two strings anagrams of each other.</t>
  </si>
  <si>
    <t>cde</t>
  </si>
  <si>
    <t>abc</t>
  </si>
  <si>
    <t>We delete the following characters from our two strings to turn them into anagrams of each other:</t>
  </si>
  <si>
    <t>Remove d and e from cde to get c.</t>
  </si>
  <si>
    <t>Remove a and b from abc to get c.</t>
  </si>
  <si>
    <t>We had to delete  characters to make both strings anagrams.</t>
  </si>
  <si>
    <t>Two Strings</t>
  </si>
  <si>
    <t>Given two strings, determine if they share a common substring. A substring may be as small as one character.</t>
  </si>
  <si>
    <t>world</t>
  </si>
  <si>
    <t>hi</t>
  </si>
  <si>
    <r>
      <t>he</t>
    </r>
    <r>
      <rPr>
        <b/>
        <sz val="11"/>
        <color theme="1"/>
        <rFont val="Calibri"/>
        <family val="2"/>
        <scheme val="minor"/>
      </rPr>
      <t>llo</t>
    </r>
  </si>
  <si>
    <r>
      <t>w</t>
    </r>
    <r>
      <rPr>
        <b/>
        <sz val="11"/>
        <color theme="1"/>
        <rFont val="Calibri"/>
        <family val="2"/>
        <scheme val="minor"/>
      </rPr>
      <t>o</t>
    </r>
    <r>
      <rPr>
        <sz val="11"/>
        <color theme="1"/>
        <rFont val="Calibri"/>
        <family val="2"/>
        <scheme val="minor"/>
      </rPr>
      <t>r</t>
    </r>
    <r>
      <rPr>
        <b/>
        <sz val="11"/>
        <color theme="1"/>
        <rFont val="Calibri"/>
        <family val="2"/>
        <scheme val="minor"/>
      </rPr>
      <t>l</t>
    </r>
    <r>
      <rPr>
        <sz val="11"/>
        <color theme="1"/>
        <rFont val="Calibri"/>
        <family val="2"/>
        <scheme val="minor"/>
      </rPr>
      <t>d</t>
    </r>
  </si>
  <si>
    <t>Missing Numbers</t>
  </si>
  <si>
    <t>Numeros the Artist had two lists that were permutations of one another. He was very proud. Unfortunately, while transporting them from one exhibition to another, some numbers were lost out of the first list.</t>
  </si>
  <si>
    <t>203 204 205 206 207 208 203 204 205 206</t>
  </si>
  <si>
    <t>203 204 204 205 206 207 205 208 203 206 205 206 204</t>
  </si>
  <si>
    <t>204 205 206</t>
  </si>
  <si>
    <t>Minimum Loss</t>
  </si>
  <si>
    <t>Lauren has a chart of distinct projected prices for a house over the next several years. She must buy the house in one year and sell it in another, and she must do so at a loss. She wants to minimize her financial loss.</t>
  </si>
  <si>
    <t>5 10 3</t>
  </si>
  <si>
    <t>Lauren buys the house in year 1 at 5 and sells it in year 3 at 3 for a minimal loss of 2.</t>
  </si>
  <si>
    <t>20 7 8 2 5</t>
  </si>
  <si>
    <t>Lauren buys the house in year 2 at 7 and sells it in year 5 at 5 for a minimal loss of 2.</t>
  </si>
  <si>
    <t>Pairs</t>
  </si>
  <si>
    <t>You will be given an array of integers and a target value. Determine the number of pairs of array elements that have a difference equal to a target value.</t>
  </si>
  <si>
    <t xml:space="preserve">1 5 3 4 2  </t>
  </si>
  <si>
    <t>There are 3 pairs of integers in the set with a difference of 2: [3,1], [5,3] and [4,2].</t>
  </si>
  <si>
    <t>Recursive Digit Sum</t>
  </si>
  <si>
    <t>Here 148 and 3, so 148148148.</t>
  </si>
  <si>
    <t>1+4+8+1+4+8+1+4+8=39</t>
  </si>
  <si>
    <t>3+9=12</t>
  </si>
  <si>
    <t>1+2=3</t>
  </si>
  <si>
    <r>
      <t xml:space="preserve">Return the super digit of </t>
    </r>
    <r>
      <rPr>
        <i/>
        <sz val="11"/>
        <color theme="1"/>
        <rFont val="Calibri"/>
        <family val="2"/>
        <scheme val="minor"/>
      </rPr>
      <t>p</t>
    </r>
    <r>
      <rPr>
        <sz val="11"/>
        <color theme="1"/>
        <rFont val="Calibri"/>
        <family val="2"/>
        <scheme val="minor"/>
      </rPr>
      <t xml:space="preserve">, where </t>
    </r>
    <r>
      <rPr>
        <i/>
        <sz val="11"/>
        <color theme="1"/>
        <rFont val="Calibri"/>
        <family val="2"/>
        <scheme val="minor"/>
      </rPr>
      <t>p</t>
    </r>
    <r>
      <rPr>
        <sz val="11"/>
        <color theme="1"/>
        <rFont val="Calibri"/>
        <family val="2"/>
        <scheme val="minor"/>
      </rPr>
      <t xml:space="preserve"> is created as described above.</t>
    </r>
  </si>
  <si>
    <t>148     3</t>
  </si>
  <si>
    <t>Simplified Chess Engine</t>
  </si>
  <si>
    <t>Q: B2</t>
  </si>
  <si>
    <r>
      <t xml:space="preserve">Chess is a very popular game played by hundreds of millions of people. Save position from </t>
    </r>
    <r>
      <rPr>
        <i/>
        <sz val="11"/>
        <color theme="1"/>
        <rFont val="Calibri"/>
        <family val="2"/>
        <scheme val="minor"/>
      </rPr>
      <t>Queen</t>
    </r>
    <r>
      <rPr>
        <sz val="11"/>
        <color theme="1"/>
        <rFont val="Calibri"/>
        <family val="2"/>
        <scheme val="minor"/>
      </rPr>
      <t>.</t>
    </r>
  </si>
  <si>
    <t xml:space="preserve">Explanation </t>
  </si>
  <si>
    <t>A</t>
  </si>
  <si>
    <t>B</t>
  </si>
  <si>
    <t>C</t>
  </si>
  <si>
    <t>D</t>
  </si>
  <si>
    <t>Q</t>
  </si>
  <si>
    <t>N: C4</t>
  </si>
  <si>
    <t>N</t>
  </si>
  <si>
    <t>Q: C1</t>
  </si>
  <si>
    <t>N: A3</t>
  </si>
  <si>
    <t>Sort the String</t>
  </si>
  <si>
    <t>efacbd</t>
  </si>
  <si>
    <t>abcdef</t>
  </si>
  <si>
    <t>Find the Median</t>
  </si>
  <si>
    <t>The median of a list of numbers is essentially it's middle element after sorting.</t>
  </si>
  <si>
    <t>0 1 2 4 6 5 3</t>
  </si>
  <si>
    <t>The sorted arr=[0,1,2,3,4,5,6]. It's middle element is at arr[3] = 3.</t>
  </si>
  <si>
    <t>Tax</t>
  </si>
  <si>
    <t>Instruction:</t>
  </si>
  <si>
    <t>Albert bought the chicken friest package from fast food store. He paid 10% value-added tax (VAT), and he want to know basic price &amp; tax.</t>
  </si>
  <si>
    <t>VAT = Basic Price + VAT</t>
  </si>
  <si>
    <t>VAT</t>
  </si>
  <si>
    <t>Basic Value</t>
  </si>
  <si>
    <t>Basic Value = 23.25/1.1, Tax = 21.14 x 10% &amp; VAT=21.14 + 2.11</t>
  </si>
  <si>
    <t>Value-Added Tax</t>
  </si>
  <si>
    <t>Progressive Tax</t>
  </si>
  <si>
    <t>Range</t>
  </si>
  <si>
    <t>25000-50000</t>
  </si>
  <si>
    <t>50000-100000</t>
  </si>
  <si>
    <t>100000-200000</t>
  </si>
  <si>
    <t>&gt; 200000</t>
  </si>
  <si>
    <t>Less then 25.000 = 0</t>
  </si>
  <si>
    <t>Gross Up Tax</t>
  </si>
  <si>
    <t>Income</t>
  </si>
  <si>
    <t>Tax Allowance</t>
  </si>
  <si>
    <t>+</t>
  </si>
  <si>
    <t>Total Income</t>
  </si>
  <si>
    <t>Free Tax</t>
  </si>
  <si>
    <t>-</t>
  </si>
  <si>
    <t>Tax Payable</t>
  </si>
  <si>
    <t>Recursion calculates tax through Tax Allowance the same as Tax Payable</t>
  </si>
  <si>
    <t>Taxable-Income</t>
  </si>
  <si>
    <t>Taxable Income 180.000 - 25.000 = 155.000</t>
  </si>
  <si>
    <t>x</t>
  </si>
  <si>
    <t>=</t>
  </si>
  <si>
    <t>Taxable Income 330.000 - 25.000 = 305.000</t>
  </si>
  <si>
    <t>Bubble Sort</t>
  </si>
  <si>
    <t>9,2,5,3,4,1,2</t>
  </si>
  <si>
    <t>1,2,2,3,4,5,9</t>
  </si>
  <si>
    <t>Employee salary cut by progressive tax when they get more than 25.000.</t>
  </si>
  <si>
    <t>Emplanation 0</t>
  </si>
  <si>
    <t>Library</t>
  </si>
  <si>
    <t>Tittle</t>
  </si>
  <si>
    <t>Some book have difference duration to borrow, but single fine 250 of daily late returning every book.</t>
  </si>
  <si>
    <t>History</t>
  </si>
  <si>
    <t>Math</t>
  </si>
  <si>
    <t>Biology</t>
  </si>
  <si>
    <t>Borrow:</t>
  </si>
  <si>
    <t>Return:</t>
  </si>
  <si>
    <t>Duration of borrow: 4 days</t>
  </si>
  <si>
    <t>Max</t>
  </si>
  <si>
    <t>Dur</t>
  </si>
  <si>
    <t>Over Due</t>
  </si>
  <si>
    <t>Fine: 250 x 1 = 250</t>
  </si>
  <si>
    <t>Duration of borrow: 8 days</t>
  </si>
  <si>
    <t>Fine: 250 x 12 = 3000</t>
  </si>
  <si>
    <t>Rotation</t>
  </si>
  <si>
    <t>Change position of number from index 0 to the end of index n times.</t>
  </si>
  <si>
    <t>arr: 5,6,7,0,1</t>
  </si>
  <si>
    <t>rot: 2</t>
  </si>
  <si>
    <t>1: 6,7,0,1,5</t>
  </si>
  <si>
    <t>2: 7,0,1,5,6</t>
  </si>
  <si>
    <t>SIMULATION TEST</t>
  </si>
  <si>
    <r>
      <t>he</t>
    </r>
    <r>
      <rPr>
        <b/>
        <sz val="14"/>
        <color theme="1"/>
        <rFont val="Calibri"/>
        <family val="2"/>
        <scheme val="minor"/>
      </rPr>
      <t>llo</t>
    </r>
  </si>
  <si>
    <r>
      <t>w</t>
    </r>
    <r>
      <rPr>
        <b/>
        <sz val="14"/>
        <color theme="1"/>
        <rFont val="Calibri"/>
        <family val="2"/>
        <scheme val="minor"/>
      </rPr>
      <t>o</t>
    </r>
    <r>
      <rPr>
        <sz val="14"/>
        <color theme="1"/>
        <rFont val="Calibri"/>
        <family val="2"/>
        <scheme val="minor"/>
      </rPr>
      <t>r</t>
    </r>
    <r>
      <rPr>
        <b/>
        <sz val="14"/>
        <color theme="1"/>
        <rFont val="Calibri"/>
        <family val="2"/>
        <scheme val="minor"/>
      </rPr>
      <t>l</t>
    </r>
    <r>
      <rPr>
        <sz val="14"/>
        <color theme="1"/>
        <rFont val="Calibri"/>
        <family val="2"/>
        <scheme val="minor"/>
      </rPr>
      <t>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</si>
</sst>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0"/>
    <numFmt numFmtId="165" formatCode="_(* #,##0_);_(* \(#,##0\);_(* &quot;-&quot;??_);_(@_)"/>
    <numFmt numFmtId="166" formatCode="dd/mmm/yyyy"/>
  </numFmts>
  <fonts count="21" x14ac:knownFonts="1">
    <font>
      <sz val="11"/>
      <color theme="1"/>
      <name val="Calibri"/>
      <family val="2"/>
      <scheme val="minor"/>
    </font>
    <font>
      <sz val="9"/>
      <color theme="1"/>
      <name val="Calibri"/>
      <family val="2"/>
      <scheme val="minor"/>
    </font>
    <font>
      <sz val="10"/>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6"/>
      <color theme="1"/>
      <name val="Calibri"/>
      <family val="2"/>
      <scheme val="minor"/>
    </font>
    <font>
      <sz val="7"/>
      <color theme="1"/>
      <name val="Calibri"/>
      <family val="2"/>
      <scheme val="minor"/>
    </font>
    <font>
      <sz val="18"/>
      <color theme="1"/>
      <name val="Calibri"/>
      <family val="2"/>
      <scheme val="minor"/>
    </font>
    <font>
      <b/>
      <sz val="20"/>
      <color theme="1"/>
      <name val="Calibri"/>
      <family val="2"/>
      <scheme val="minor"/>
    </font>
    <font>
      <sz val="11"/>
      <color theme="1"/>
      <name val="Courier New"/>
      <family val="3"/>
    </font>
    <font>
      <sz val="11"/>
      <color theme="1"/>
      <name val="Calibri"/>
      <family val="2"/>
      <scheme val="minor"/>
    </font>
    <font>
      <u/>
      <sz val="11"/>
      <color theme="11"/>
      <name val="Calibri"/>
      <family val="2"/>
      <scheme val="minor"/>
    </font>
    <font>
      <sz val="18"/>
      <color rgb="FF000000"/>
      <name val="Calibri"/>
      <family val="2"/>
      <scheme val="minor"/>
    </font>
    <font>
      <sz val="11"/>
      <color rgb="FF000000"/>
      <name val="Calibri"/>
      <family val="2"/>
      <scheme val="minor"/>
    </font>
    <font>
      <b/>
      <sz val="14"/>
      <color theme="1"/>
      <name val="Calibri"/>
      <family val="2"/>
      <scheme val="minor"/>
    </font>
    <font>
      <sz val="14"/>
      <color theme="1"/>
      <name val="Calibri"/>
      <family val="2"/>
      <scheme val="minor"/>
    </font>
    <font>
      <sz val="20"/>
      <color theme="1"/>
      <name val="Calibri"/>
      <family val="2"/>
      <scheme val="minor"/>
    </font>
    <font>
      <sz val="14"/>
      <color rgb="FF000000"/>
      <name val="Calibri"/>
      <family val="2"/>
      <scheme val="minor"/>
    </font>
    <font>
      <i/>
      <sz val="14"/>
      <color rgb="FF000000"/>
      <name val="Calibri"/>
      <family val="2"/>
      <scheme val="minor"/>
    </font>
    <font>
      <i/>
      <sz val="14"/>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rgb="FFF2F2F2"/>
        <bgColor rgb="FF000000"/>
      </patternFill>
    </fill>
    <fill>
      <patternFill patternType="solid">
        <fgColor theme="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theme="0" tint="-0.34998626667073579"/>
      </left>
      <right/>
      <top/>
      <bottom/>
      <diagonal/>
    </border>
    <border>
      <left style="thin">
        <color theme="0" tint="-0.34998626667073579"/>
      </left>
      <right style="thin">
        <color theme="0" tint="-0.34998626667073579"/>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right style="medium">
        <color rgb="FF000000"/>
      </right>
      <top/>
      <bottom/>
      <diagonal/>
    </border>
  </borders>
  <cellStyleXfs count="11">
    <xf numFmtId="0" fontId="0" fillId="0" borderId="0"/>
    <xf numFmtId="0" fontId="3" fillId="0" borderId="0" applyNumberFormat="0" applyFill="0" applyBorder="0" applyAlignment="0" applyProtection="0"/>
    <xf numFmtId="43" fontId="11"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97">
    <xf numFmtId="0" fontId="0" fillId="0" borderId="0" xfId="0"/>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0" xfId="0" quotePrefix="1"/>
    <xf numFmtId="0" fontId="0" fillId="0" borderId="0" xfId="0" applyAlignment="1">
      <alignment horizontal="left"/>
    </xf>
    <xf numFmtId="0" fontId="0" fillId="0" borderId="0" xfId="0" applyBorder="1"/>
    <xf numFmtId="0" fontId="0" fillId="0" borderId="0" xfId="0" applyBorder="1" applyAlignment="1">
      <alignment horizontal="center" vertical="center"/>
    </xf>
    <xf numFmtId="0" fontId="3" fillId="0" borderId="0" xfId="1"/>
    <xf numFmtId="0" fontId="0" fillId="0" borderId="0" xfId="0" applyAlignment="1">
      <alignment vertical="center"/>
    </xf>
    <xf numFmtId="0" fontId="5" fillId="0" borderId="0" xfId="0" applyFont="1"/>
    <xf numFmtId="0" fontId="0" fillId="0" borderId="0" xfId="0" applyFont="1"/>
    <xf numFmtId="0" fontId="4" fillId="0" borderId="0" xfId="0" applyFont="1"/>
    <xf numFmtId="0" fontId="0" fillId="0" borderId="0" xfId="0" applyAlignment="1">
      <alignment vertical="top"/>
    </xf>
    <xf numFmtId="0" fontId="0" fillId="0" borderId="0" xfId="0" quotePrefix="1" applyAlignment="1">
      <alignment vertical="top"/>
    </xf>
    <xf numFmtId="21" fontId="0" fillId="0" borderId="0" xfId="0" quotePrefix="1" applyNumberFormat="1"/>
    <xf numFmtId="0" fontId="4" fillId="0" borderId="0" xfId="0" applyFont="1" applyAlignment="1">
      <alignment vertical="top"/>
    </xf>
    <xf numFmtId="0" fontId="5" fillId="0" borderId="0" xfId="0" applyFont="1" applyAlignment="1">
      <alignment vertical="top"/>
    </xf>
    <xf numFmtId="0" fontId="5" fillId="0" borderId="0" xfId="0" applyFont="1" applyAlignment="1"/>
    <xf numFmtId="0" fontId="0" fillId="0" borderId="0" xfId="0" applyFont="1" applyAlignment="1">
      <alignment horizontal="left" vertical="center"/>
    </xf>
    <xf numFmtId="0" fontId="4" fillId="0" borderId="3" xfId="0" applyFont="1" applyBorder="1"/>
    <xf numFmtId="0" fontId="4" fillId="0" borderId="2" xfId="0" applyFont="1" applyBorder="1"/>
    <xf numFmtId="0" fontId="0" fillId="0" borderId="3" xfId="0" applyBorder="1" applyAlignment="1">
      <alignment vertical="center"/>
    </xf>
    <xf numFmtId="0" fontId="0" fillId="0" borderId="2" xfId="0" applyBorder="1" applyAlignment="1">
      <alignment vertical="center"/>
    </xf>
    <xf numFmtId="0" fontId="0" fillId="0" borderId="3" xfId="0" applyFont="1" applyBorder="1" applyAlignment="1">
      <alignment horizontal="left" vertical="center"/>
    </xf>
    <xf numFmtId="0" fontId="0" fillId="0" borderId="2" xfId="0" applyFont="1" applyBorder="1" applyAlignment="1">
      <alignment horizontal="left" vertical="center"/>
    </xf>
    <xf numFmtId="0" fontId="6" fillId="0" borderId="0" xfId="0" applyFont="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0" fillId="0" borderId="0" xfId="0" applyFill="1" applyAlignment="1">
      <alignment vertical="center"/>
    </xf>
    <xf numFmtId="0" fontId="8" fillId="2" borderId="4" xfId="0" applyFont="1"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2" borderId="0" xfId="0" applyFill="1" applyBorder="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7" xfId="0" applyFill="1" applyBorder="1" applyAlignment="1">
      <alignment horizontal="center" vertical="center"/>
    </xf>
    <xf numFmtId="0" fontId="0" fillId="2" borderId="0" xfId="0" applyFill="1" applyBorder="1" applyAlignment="1">
      <alignment horizontal="center" vertical="center"/>
    </xf>
    <xf numFmtId="0" fontId="5" fillId="2" borderId="7" xfId="0" applyFont="1" applyFill="1" applyBorder="1" applyAlignment="1">
      <alignment vertical="center"/>
    </xf>
    <xf numFmtId="0" fontId="10" fillId="2" borderId="7" xfId="0" applyFont="1" applyFill="1" applyBorder="1" applyAlignment="1">
      <alignment vertical="center"/>
    </xf>
    <xf numFmtId="0" fontId="0" fillId="2" borderId="5" xfId="0" applyFill="1" applyBorder="1"/>
    <xf numFmtId="0" fontId="0" fillId="2" borderId="6" xfId="0" applyFill="1" applyBorder="1"/>
    <xf numFmtId="0" fontId="0" fillId="2" borderId="7" xfId="0" applyFill="1" applyBorder="1"/>
    <xf numFmtId="0" fontId="0" fillId="2" borderId="0" xfId="0" applyFill="1" applyBorder="1"/>
    <xf numFmtId="0" fontId="0" fillId="2" borderId="8" xfId="0" applyFill="1" applyBorder="1"/>
    <xf numFmtId="0" fontId="0" fillId="2" borderId="7" xfId="0" quotePrefix="1" applyFill="1" applyBorder="1"/>
    <xf numFmtId="0" fontId="5" fillId="2" borderId="7" xfId="0" applyFont="1" applyFill="1" applyBorder="1"/>
    <xf numFmtId="0" fontId="0" fillId="2" borderId="9" xfId="0" applyFill="1" applyBorder="1"/>
    <xf numFmtId="0" fontId="0" fillId="2" borderId="10" xfId="0" applyFill="1" applyBorder="1"/>
    <xf numFmtId="0" fontId="0" fillId="2" borderId="11" xfId="0" applyFill="1" applyBorder="1"/>
    <xf numFmtId="0" fontId="10" fillId="2" borderId="7" xfId="0" applyFont="1" applyFill="1" applyBorder="1"/>
    <xf numFmtId="0" fontId="0" fillId="2" borderId="12" xfId="0" applyFill="1" applyBorder="1"/>
    <xf numFmtId="0" fontId="0" fillId="2" borderId="13" xfId="0" applyFill="1" applyBorder="1"/>
    <xf numFmtId="0" fontId="0" fillId="2" borderId="7" xfId="0" applyFill="1" applyBorder="1" applyAlignment="1">
      <alignment horizontal="left"/>
    </xf>
    <xf numFmtId="0" fontId="0" fillId="0" borderId="0" xfId="0" applyAlignment="1">
      <alignment horizontal="right" vertical="center"/>
    </xf>
    <xf numFmtId="0" fontId="0" fillId="2" borderId="7" xfId="0" applyFill="1" applyBorder="1" applyAlignment="1">
      <alignment horizontal="left" wrapText="1"/>
    </xf>
    <xf numFmtId="0" fontId="0" fillId="2" borderId="0" xfId="0" applyFill="1" applyBorder="1" applyAlignment="1">
      <alignment horizontal="left" wrapText="1"/>
    </xf>
    <xf numFmtId="0" fontId="0" fillId="2" borderId="8" xfId="0" applyFill="1" applyBorder="1" applyAlignment="1">
      <alignment horizontal="left" wrapText="1"/>
    </xf>
    <xf numFmtId="0" fontId="0" fillId="2" borderId="7" xfId="0" applyFill="1" applyBorder="1" applyAlignment="1">
      <alignment horizontal="right" vertical="center"/>
    </xf>
    <xf numFmtId="0" fontId="0" fillId="2" borderId="1" xfId="0" applyFill="1" applyBorder="1" applyAlignment="1">
      <alignment horizontal="center" vertical="center"/>
    </xf>
    <xf numFmtId="0" fontId="0" fillId="2" borderId="0" xfId="0" applyFill="1" applyBorder="1" applyAlignment="1">
      <alignment horizontal="right" vertical="center"/>
    </xf>
    <xf numFmtId="0" fontId="0" fillId="2" borderId="10" xfId="0" applyFill="1" applyBorder="1" applyAlignment="1">
      <alignment horizontal="center" vertical="top"/>
    </xf>
    <xf numFmtId="0" fontId="5" fillId="2" borderId="0" xfId="0" applyFont="1" applyFill="1" applyBorder="1"/>
    <xf numFmtId="0" fontId="0" fillId="3" borderId="1" xfId="0" applyFill="1" applyBorder="1" applyAlignment="1">
      <alignment horizontal="center" vertical="center"/>
    </xf>
    <xf numFmtId="0" fontId="4" fillId="3" borderId="1" xfId="0" applyFont="1" applyFill="1" applyBorder="1" applyAlignment="1">
      <alignment horizontal="center" vertical="center"/>
    </xf>
    <xf numFmtId="0" fontId="0" fillId="2" borderId="0" xfId="0" applyFill="1" applyBorder="1" applyAlignment="1">
      <alignment horizontal="center"/>
    </xf>
    <xf numFmtId="43" fontId="0" fillId="2" borderId="7" xfId="0" applyNumberFormat="1" applyFill="1" applyBorder="1" applyAlignment="1">
      <alignment horizontal="center"/>
    </xf>
    <xf numFmtId="43" fontId="0" fillId="2" borderId="0" xfId="0" applyNumberFormat="1" applyFill="1" applyBorder="1" applyAlignment="1">
      <alignment horizontal="center"/>
    </xf>
    <xf numFmtId="43" fontId="0" fillId="2" borderId="0" xfId="0" applyNumberFormat="1" applyFill="1" applyBorder="1" applyAlignment="1"/>
    <xf numFmtId="0" fontId="0" fillId="2" borderId="7" xfId="0" applyFill="1" applyBorder="1" applyAlignment="1">
      <alignment horizontal="center"/>
    </xf>
    <xf numFmtId="9" fontId="0" fillId="2" borderId="0" xfId="0" applyNumberFormat="1" applyFill="1" applyBorder="1" applyAlignment="1">
      <alignment horizontal="center"/>
    </xf>
    <xf numFmtId="0" fontId="0" fillId="2" borderId="0" xfId="0" applyFill="1" applyBorder="1" applyAlignment="1">
      <alignment horizontal="right"/>
    </xf>
    <xf numFmtId="0" fontId="13" fillId="4" borderId="4" xfId="0" applyFont="1" applyFill="1" applyBorder="1" applyAlignment="1">
      <alignment vertical="center"/>
    </xf>
    <xf numFmtId="0" fontId="13" fillId="4" borderId="5" xfId="0" applyFont="1" applyFill="1" applyBorder="1" applyAlignment="1">
      <alignment vertical="center"/>
    </xf>
    <xf numFmtId="0" fontId="14" fillId="4" borderId="5" xfId="0" applyFont="1" applyFill="1" applyBorder="1"/>
    <xf numFmtId="0" fontId="14" fillId="4" borderId="6" xfId="0" applyFont="1" applyFill="1" applyBorder="1"/>
    <xf numFmtId="0" fontId="14" fillId="4" borderId="0" xfId="0" applyFont="1" applyFill="1"/>
    <xf numFmtId="0" fontId="14" fillId="4" borderId="14" xfId="0" applyFont="1" applyFill="1" applyBorder="1"/>
    <xf numFmtId="0" fontId="14" fillId="4" borderId="8" xfId="0" applyFont="1" applyFill="1" applyBorder="1"/>
    <xf numFmtId="0" fontId="14" fillId="4" borderId="10" xfId="0" applyFont="1" applyFill="1" applyBorder="1"/>
    <xf numFmtId="0" fontId="14" fillId="4" borderId="11" xfId="0" applyFont="1" applyFill="1" applyBorder="1"/>
    <xf numFmtId="0" fontId="15" fillId="0" borderId="0" xfId="0" applyFont="1"/>
    <xf numFmtId="0" fontId="14" fillId="4" borderId="5" xfId="0" applyFont="1" applyFill="1" applyBorder="1" applyAlignment="1">
      <alignment vertical="center"/>
    </xf>
    <xf numFmtId="0" fontId="14" fillId="4" borderId="6" xfId="0" applyFont="1" applyFill="1" applyBorder="1" applyAlignment="1">
      <alignment vertical="center"/>
    </xf>
    <xf numFmtId="0" fontId="14" fillId="4" borderId="7" xfId="0" applyFont="1" applyFill="1" applyBorder="1" applyAlignment="1">
      <alignment vertical="center"/>
    </xf>
    <xf numFmtId="0" fontId="14" fillId="4" borderId="0" xfId="0" applyFont="1" applyFill="1" applyAlignment="1">
      <alignment vertical="center"/>
    </xf>
    <xf numFmtId="0" fontId="14" fillId="4" borderId="8" xfId="0" applyFont="1" applyFill="1" applyBorder="1" applyAlignment="1">
      <alignment vertical="center"/>
    </xf>
    <xf numFmtId="0" fontId="14" fillId="4" borderId="14" xfId="0" applyFont="1" applyFill="1" applyBorder="1" applyAlignment="1">
      <alignment vertical="center"/>
    </xf>
    <xf numFmtId="0" fontId="14" fillId="4" borderId="10" xfId="0" applyFont="1" applyFill="1" applyBorder="1" applyAlignment="1">
      <alignment vertical="center"/>
    </xf>
    <xf numFmtId="0" fontId="14" fillId="4" borderId="11" xfId="0" applyFont="1" applyFill="1" applyBorder="1" applyAlignment="1">
      <alignment vertical="center"/>
    </xf>
    <xf numFmtId="0" fontId="18" fillId="4" borderId="7" xfId="0" applyFont="1" applyFill="1" applyBorder="1"/>
    <xf numFmtId="0" fontId="18" fillId="4" borderId="0" xfId="0" applyFont="1" applyFill="1"/>
    <xf numFmtId="0" fontId="19" fillId="4" borderId="7" xfId="0" applyFont="1" applyFill="1" applyBorder="1"/>
    <xf numFmtId="0" fontId="19" fillId="4" borderId="0" xfId="0" applyFont="1" applyFill="1"/>
    <xf numFmtId="43" fontId="18" fillId="4" borderId="0" xfId="0" applyNumberFormat="1" applyFont="1" applyFill="1"/>
    <xf numFmtId="43" fontId="18" fillId="4" borderId="7" xfId="0" applyNumberFormat="1" applyFont="1" applyFill="1" applyBorder="1" applyAlignment="1">
      <alignment horizontal="center"/>
    </xf>
    <xf numFmtId="43" fontId="18" fillId="4" borderId="0" xfId="0" applyNumberFormat="1" applyFont="1" applyFill="1" applyAlignment="1">
      <alignment horizontal="center"/>
    </xf>
    <xf numFmtId="0" fontId="18" fillId="4" borderId="9" xfId="0" applyFont="1" applyFill="1" applyBorder="1"/>
    <xf numFmtId="0" fontId="18" fillId="4" borderId="10" xfId="0" applyFont="1" applyFill="1" applyBorder="1"/>
    <xf numFmtId="0" fontId="16" fillId="2" borderId="7" xfId="0" applyFont="1" applyFill="1" applyBorder="1"/>
    <xf numFmtId="0" fontId="16" fillId="2" borderId="0" xfId="0" applyFont="1" applyFill="1" applyBorder="1"/>
    <xf numFmtId="0" fontId="16" fillId="2" borderId="8" xfId="0" applyFont="1" applyFill="1" applyBorder="1"/>
    <xf numFmtId="0" fontId="20" fillId="2" borderId="7" xfId="0" applyFont="1" applyFill="1" applyBorder="1"/>
    <xf numFmtId="0" fontId="20" fillId="2" borderId="0" xfId="0" applyFont="1" applyFill="1" applyBorder="1"/>
    <xf numFmtId="0" fontId="16" fillId="2" borderId="7" xfId="0" applyFont="1" applyFill="1" applyBorder="1" applyAlignment="1">
      <alignment horizontal="left"/>
    </xf>
    <xf numFmtId="0" fontId="16" fillId="2" borderId="9" xfId="0" applyFont="1" applyFill="1" applyBorder="1"/>
    <xf numFmtId="0" fontId="16" fillId="2" borderId="10" xfId="0" applyFont="1" applyFill="1" applyBorder="1"/>
    <xf numFmtId="0" fontId="16" fillId="2" borderId="11" xfId="0" applyFont="1" applyFill="1" applyBorder="1"/>
    <xf numFmtId="0" fontId="16" fillId="2" borderId="0" xfId="0" applyFont="1" applyFill="1" applyBorder="1" applyAlignment="1">
      <alignment horizontal="right"/>
    </xf>
    <xf numFmtId="0" fontId="16" fillId="2" borderId="7" xfId="0" applyFont="1" applyFill="1" applyBorder="1" applyAlignment="1">
      <alignment horizontal="left" wrapText="1"/>
    </xf>
    <xf numFmtId="0" fontId="16" fillId="2" borderId="0" xfId="0" applyFont="1" applyFill="1" applyBorder="1" applyAlignment="1">
      <alignment horizontal="left" wrapText="1"/>
    </xf>
    <xf numFmtId="0" fontId="16" fillId="2" borderId="8" xfId="0" applyFont="1" applyFill="1" applyBorder="1" applyAlignment="1">
      <alignment horizontal="left" wrapText="1"/>
    </xf>
    <xf numFmtId="0" fontId="18" fillId="4" borderId="14" xfId="0" applyFont="1" applyFill="1" applyBorder="1"/>
    <xf numFmtId="0" fontId="18" fillId="4" borderId="8" xfId="0" applyFont="1" applyFill="1" applyBorder="1"/>
    <xf numFmtId="0" fontId="18" fillId="4" borderId="11" xfId="0" applyFont="1" applyFill="1" applyBorder="1"/>
    <xf numFmtId="0" fontId="18" fillId="4" borderId="7" xfId="0" applyFont="1" applyFill="1" applyBorder="1" applyAlignment="1">
      <alignment vertical="center"/>
    </xf>
    <xf numFmtId="0" fontId="18" fillId="4" borderId="0" xfId="0" applyFont="1" applyFill="1" applyAlignment="1">
      <alignment vertical="center"/>
    </xf>
    <xf numFmtId="0" fontId="19" fillId="4" borderId="7" xfId="0" applyFont="1" applyFill="1" applyBorder="1" applyAlignment="1">
      <alignment vertical="center"/>
    </xf>
    <xf numFmtId="0" fontId="19" fillId="4" borderId="0" xfId="0" applyFont="1" applyFill="1" applyAlignment="1">
      <alignment vertical="center"/>
    </xf>
    <xf numFmtId="0" fontId="18" fillId="4" borderId="9" xfId="0" applyFont="1" applyFill="1" applyBorder="1" applyAlignment="1">
      <alignment vertical="center"/>
    </xf>
    <xf numFmtId="0" fontId="18" fillId="4" borderId="10" xfId="0" applyFont="1" applyFill="1" applyBorder="1" applyAlignment="1">
      <alignment vertical="center"/>
    </xf>
    <xf numFmtId="0" fontId="16" fillId="2" borderId="7" xfId="0" applyFont="1" applyFill="1" applyBorder="1" applyAlignment="1">
      <alignment vertical="center"/>
    </xf>
    <xf numFmtId="0" fontId="16" fillId="2" borderId="0" xfId="0" applyFont="1" applyFill="1" applyBorder="1" applyAlignment="1">
      <alignment vertical="center"/>
    </xf>
    <xf numFmtId="0" fontId="16" fillId="2" borderId="8" xfId="0" applyFont="1" applyFill="1" applyBorder="1" applyAlignment="1">
      <alignment vertical="center"/>
    </xf>
    <xf numFmtId="0" fontId="8" fillId="5" borderId="0" xfId="0" applyFont="1" applyFill="1" applyAlignment="1">
      <alignment vertical="center"/>
    </xf>
    <xf numFmtId="0" fontId="5" fillId="0" borderId="0" xfId="0" applyFont="1" applyAlignment="1">
      <alignment horizontal="left" vertical="top" wrapText="1"/>
    </xf>
    <xf numFmtId="0" fontId="5" fillId="0" borderId="0" xfId="0" applyFont="1" applyAlignment="1">
      <alignment horizontal="left" vertical="center" wrapText="1"/>
    </xf>
    <xf numFmtId="0" fontId="0" fillId="0" borderId="0" xfId="0" applyAlignment="1">
      <alignment horizontal="left" wrapText="1"/>
    </xf>
    <xf numFmtId="21" fontId="0" fillId="2" borderId="9" xfId="0" applyNumberFormat="1" applyFill="1" applyBorder="1" applyAlignment="1">
      <alignment horizontal="left" vertical="center"/>
    </xf>
    <xf numFmtId="21" fontId="0" fillId="2" borderId="10" xfId="0" applyNumberFormat="1" applyFill="1" applyBorder="1" applyAlignment="1">
      <alignment horizontal="left" vertical="center"/>
    </xf>
    <xf numFmtId="164" fontId="0" fillId="2" borderId="7" xfId="0" applyNumberFormat="1" applyFill="1" applyBorder="1" applyAlignment="1">
      <alignment horizontal="left" vertical="center"/>
    </xf>
    <xf numFmtId="164" fontId="0" fillId="2" borderId="0" xfId="0" applyNumberFormat="1" applyFill="1" applyBorder="1" applyAlignment="1">
      <alignment horizontal="left" vertical="center"/>
    </xf>
    <xf numFmtId="0" fontId="0" fillId="2" borderId="7" xfId="0" applyFill="1" applyBorder="1" applyAlignment="1">
      <alignment horizontal="left" vertical="center" wrapText="1"/>
    </xf>
    <xf numFmtId="0" fontId="0" fillId="2" borderId="0"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2" borderId="7" xfId="0" applyFill="1" applyBorder="1" applyAlignment="1">
      <alignment horizontal="left"/>
    </xf>
    <xf numFmtId="0" fontId="0" fillId="2" borderId="0" xfId="0" applyFill="1" applyBorder="1" applyAlignment="1">
      <alignment horizontal="left"/>
    </xf>
    <xf numFmtId="0" fontId="0" fillId="2" borderId="7" xfId="0" applyFill="1" applyBorder="1" applyAlignment="1">
      <alignment horizontal="left" wrapText="1"/>
    </xf>
    <xf numFmtId="0" fontId="0" fillId="2" borderId="0" xfId="0" applyFill="1" applyBorder="1" applyAlignment="1">
      <alignment horizontal="left" wrapText="1"/>
    </xf>
    <xf numFmtId="0" fontId="0" fillId="2" borderId="8" xfId="0" applyFill="1" applyBorder="1" applyAlignment="1">
      <alignment horizontal="left" wrapText="1"/>
    </xf>
    <xf numFmtId="9" fontId="0" fillId="2" borderId="0" xfId="0" applyNumberFormat="1" applyFill="1" applyBorder="1" applyAlignment="1">
      <alignment horizontal="center"/>
    </xf>
    <xf numFmtId="165" fontId="0" fillId="2" borderId="0" xfId="2" applyNumberFormat="1" applyFont="1" applyFill="1" applyBorder="1" applyAlignment="1">
      <alignment horizontal="center"/>
    </xf>
    <xf numFmtId="0" fontId="0" fillId="2" borderId="0" xfId="0" applyFill="1" applyBorder="1" applyAlignment="1">
      <alignment horizontal="center"/>
    </xf>
    <xf numFmtId="165" fontId="4" fillId="2" borderId="0" xfId="2" applyNumberFormat="1" applyFont="1" applyFill="1" applyBorder="1" applyAlignment="1">
      <alignment horizontal="center"/>
    </xf>
    <xf numFmtId="165" fontId="0" fillId="2" borderId="13" xfId="2" applyNumberFormat="1" applyFont="1" applyFill="1" applyBorder="1" applyAlignment="1">
      <alignment horizontal="center"/>
    </xf>
    <xf numFmtId="43" fontId="4" fillId="2" borderId="10" xfId="2" applyFont="1" applyFill="1" applyBorder="1" applyAlignment="1">
      <alignment horizontal="right"/>
    </xf>
    <xf numFmtId="0" fontId="0" fillId="2" borderId="0" xfId="0" applyFont="1" applyFill="1" applyBorder="1" applyAlignment="1">
      <alignment horizontal="center"/>
    </xf>
    <xf numFmtId="0" fontId="0" fillId="2" borderId="7" xfId="0" applyFont="1" applyFill="1" applyBorder="1" applyAlignment="1">
      <alignment horizontal="center"/>
    </xf>
    <xf numFmtId="43" fontId="0" fillId="2" borderId="0" xfId="2" applyFont="1" applyFill="1" applyBorder="1" applyAlignment="1">
      <alignment horizontal="right"/>
    </xf>
    <xf numFmtId="43" fontId="4" fillId="2" borderId="13" xfId="2" applyFont="1" applyFill="1" applyBorder="1" applyAlignment="1">
      <alignment horizontal="right"/>
    </xf>
    <xf numFmtId="43" fontId="0" fillId="2" borderId="13" xfId="2" applyFont="1" applyFill="1" applyBorder="1" applyAlignment="1">
      <alignment horizontal="right"/>
    </xf>
    <xf numFmtId="0" fontId="0" fillId="2" borderId="7" xfId="0" applyFill="1" applyBorder="1" applyAlignment="1">
      <alignment horizontal="center"/>
    </xf>
    <xf numFmtId="0" fontId="0" fillId="2" borderId="7" xfId="0" quotePrefix="1" applyFill="1" applyBorder="1" applyAlignment="1">
      <alignment horizontal="center"/>
    </xf>
    <xf numFmtId="0" fontId="0" fillId="2" borderId="0" xfId="0" quotePrefix="1" applyFill="1" applyBorder="1" applyAlignment="1">
      <alignment horizontal="center"/>
    </xf>
    <xf numFmtId="166" fontId="0" fillId="2" borderId="0" xfId="0" applyNumberFormat="1" applyFill="1" applyBorder="1" applyAlignment="1">
      <alignment horizontal="center"/>
    </xf>
    <xf numFmtId="43" fontId="0" fillId="2" borderId="7" xfId="2" applyFont="1" applyFill="1" applyBorder="1" applyAlignment="1">
      <alignment horizontal="center"/>
    </xf>
    <xf numFmtId="43" fontId="0" fillId="2" borderId="0" xfId="2" applyFont="1" applyFill="1" applyBorder="1" applyAlignment="1">
      <alignment horizontal="center"/>
    </xf>
    <xf numFmtId="43" fontId="0" fillId="2" borderId="0" xfId="0" applyNumberFormat="1" applyFill="1" applyBorder="1" applyAlignment="1">
      <alignment horizontal="center"/>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6" fillId="2" borderId="8" xfId="0" applyFont="1" applyFill="1" applyBorder="1" applyAlignment="1">
      <alignment horizontal="left" vertical="center" wrapText="1"/>
    </xf>
    <xf numFmtId="0" fontId="16" fillId="2" borderId="9" xfId="0" applyFont="1" applyFill="1" applyBorder="1" applyAlignment="1">
      <alignment horizontal="left" vertical="center" wrapText="1"/>
    </xf>
    <xf numFmtId="0" fontId="16" fillId="2" borderId="10" xfId="0" applyFont="1" applyFill="1" applyBorder="1" applyAlignment="1">
      <alignment horizontal="left" vertical="center" wrapText="1"/>
    </xf>
    <xf numFmtId="0" fontId="16" fillId="2" borderId="11" xfId="0" applyFont="1" applyFill="1" applyBorder="1" applyAlignment="1">
      <alignment horizontal="left" vertical="center" wrapText="1"/>
    </xf>
    <xf numFmtId="0" fontId="17" fillId="0" borderId="0" xfId="0" applyFont="1" applyAlignment="1">
      <alignment horizontal="center"/>
    </xf>
    <xf numFmtId="166" fontId="16" fillId="2" borderId="0" xfId="0" applyNumberFormat="1" applyFont="1" applyFill="1" applyBorder="1" applyAlignment="1">
      <alignment horizontal="center"/>
    </xf>
    <xf numFmtId="0" fontId="16" fillId="2" borderId="7" xfId="0" applyFont="1" applyFill="1" applyBorder="1" applyAlignment="1">
      <alignment horizontal="center"/>
    </xf>
    <xf numFmtId="0" fontId="16" fillId="2" borderId="0" xfId="0" applyFont="1" applyFill="1" applyBorder="1" applyAlignment="1">
      <alignment horizontal="center"/>
    </xf>
    <xf numFmtId="0" fontId="16" fillId="2" borderId="7" xfId="0" applyFont="1" applyFill="1" applyBorder="1" applyAlignment="1">
      <alignment horizontal="left" wrapText="1"/>
    </xf>
    <xf numFmtId="0" fontId="16" fillId="2" borderId="0" xfId="0" applyFont="1" applyFill="1" applyBorder="1" applyAlignment="1">
      <alignment horizontal="left" wrapText="1"/>
    </xf>
    <xf numFmtId="0" fontId="16" fillId="2" borderId="8" xfId="0" applyFont="1" applyFill="1" applyBorder="1" applyAlignment="1">
      <alignment horizontal="left" wrapText="1"/>
    </xf>
    <xf numFmtId="165" fontId="16" fillId="2" borderId="0" xfId="2" applyNumberFormat="1" applyFont="1" applyFill="1" applyBorder="1" applyAlignment="1">
      <alignment horizontal="center"/>
    </xf>
    <xf numFmtId="165" fontId="15" fillId="2" borderId="0" xfId="2" applyNumberFormat="1" applyFont="1" applyFill="1" applyBorder="1" applyAlignment="1">
      <alignment horizontal="center"/>
    </xf>
    <xf numFmtId="165" fontId="16" fillId="2" borderId="13" xfId="2" applyNumberFormat="1" applyFont="1" applyFill="1" applyBorder="1" applyAlignment="1">
      <alignment horizontal="center"/>
    </xf>
    <xf numFmtId="9" fontId="16" fillId="2" borderId="0" xfId="0" applyNumberFormat="1" applyFont="1" applyFill="1" applyBorder="1" applyAlignment="1">
      <alignment horizontal="center"/>
    </xf>
    <xf numFmtId="0" fontId="16" fillId="2" borderId="7" xfId="0" quotePrefix="1" applyFont="1" applyFill="1" applyBorder="1" applyAlignment="1">
      <alignment horizontal="center"/>
    </xf>
    <xf numFmtId="0" fontId="16" fillId="2" borderId="0" xfId="0" quotePrefix="1" applyFont="1" applyFill="1" applyBorder="1" applyAlignment="1">
      <alignment horizontal="center"/>
    </xf>
    <xf numFmtId="0" fontId="16" fillId="2" borderId="7" xfId="0" applyFont="1" applyFill="1" applyBorder="1" applyAlignment="1">
      <alignment horizontal="left"/>
    </xf>
    <xf numFmtId="0" fontId="16" fillId="2" borderId="0" xfId="0" applyFont="1" applyFill="1" applyBorder="1" applyAlignment="1">
      <alignment horizontal="left"/>
    </xf>
    <xf numFmtId="43" fontId="18" fillId="4" borderId="7" xfId="0" applyNumberFormat="1" applyFont="1" applyFill="1" applyBorder="1" applyAlignment="1">
      <alignment horizontal="center"/>
    </xf>
    <xf numFmtId="43" fontId="18" fillId="4" borderId="0" xfId="0" applyNumberFormat="1" applyFont="1" applyFill="1" applyBorder="1" applyAlignment="1">
      <alignment horizontal="center"/>
    </xf>
    <xf numFmtId="43" fontId="18" fillId="4" borderId="0" xfId="0" applyNumberFormat="1" applyFont="1" applyFill="1" applyAlignment="1">
      <alignment horizontal="center"/>
    </xf>
  </cellXfs>
  <cellStyles count="11">
    <cellStyle name="Comma" xfId="2" builtinId="3"/>
    <cellStyle name="Followed Hyperlink" xfId="7" builtinId="9" hidden="1"/>
    <cellStyle name="Followed Hyperlink" xfId="8" builtinId="9" hidden="1"/>
    <cellStyle name="Followed Hyperlink" xfId="10"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s>
  <dxfs count="8">
    <dxf>
      <fill>
        <patternFill>
          <bgColor rgb="FF00B0F0"/>
        </patternFill>
      </fill>
    </dxf>
    <dxf>
      <fill>
        <patternFill>
          <bgColor rgb="FFFFC000"/>
        </patternFill>
      </fill>
    </dxf>
    <dxf>
      <fill>
        <patternFill>
          <bgColor theme="5" tint="0.39994506668294322"/>
        </patternFill>
      </fill>
    </dxf>
    <dxf>
      <fill>
        <patternFill>
          <bgColor rgb="FFAA72D4"/>
        </patternFill>
      </fill>
    </dxf>
    <dxf>
      <fill>
        <patternFill>
          <bgColor rgb="FF00B0F0"/>
        </patternFill>
      </fill>
    </dxf>
    <dxf>
      <fill>
        <patternFill>
          <bgColor rgb="FFFFC000"/>
        </patternFill>
      </fill>
    </dxf>
    <dxf>
      <fill>
        <patternFill>
          <bgColor theme="5" tint="0.39994506668294322"/>
        </patternFill>
      </fill>
    </dxf>
    <dxf>
      <fill>
        <patternFill>
          <bgColor rgb="FFAA72D4"/>
        </patternFill>
      </fill>
    </dxf>
  </dxfs>
  <tableStyles count="0" defaultTableStyle="TableStyleMedium2" defaultPivotStyle="PivotStyleLight16"/>
  <colors>
    <mruColors>
      <color rgb="FFAA72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22</xdr:row>
      <xdr:rowOff>28575</xdr:rowOff>
    </xdr:from>
    <xdr:to>
      <xdr:col>22</xdr:col>
      <xdr:colOff>18052</xdr:colOff>
      <xdr:row>39</xdr:row>
      <xdr:rowOff>170764</xdr:rowOff>
    </xdr:to>
    <xdr:pic>
      <xdr:nvPicPr>
        <xdr:cNvPr id="2" name="Picture 1">
          <a:extLst>
            <a:ext uri="{FF2B5EF4-FFF2-40B4-BE49-F238E27FC236}">
              <a16:creationId xmlns:a16="http://schemas.microsoft.com/office/drawing/2014/main" id="{59D64883-2271-49D7-BFA9-F3840BC103D5}"/>
            </a:ext>
          </a:extLst>
        </xdr:cNvPr>
        <xdr:cNvPicPr>
          <a:picLocks noChangeAspect="1"/>
        </xdr:cNvPicPr>
      </xdr:nvPicPr>
      <xdr:blipFill>
        <a:blip xmlns:r="http://schemas.openxmlformats.org/officeDocument/2006/relationships" r:embed="rId1"/>
        <a:stretch>
          <a:fillRect/>
        </a:stretch>
      </xdr:blipFill>
      <xdr:spPr>
        <a:xfrm>
          <a:off x="0" y="6943725"/>
          <a:ext cx="7980952" cy="5485714"/>
        </a:xfrm>
        <a:prstGeom prst="rect">
          <a:avLst/>
        </a:prstGeom>
      </xdr:spPr>
    </xdr:pic>
    <xdr:clientData/>
  </xdr:twoCellAnchor>
  <xdr:twoCellAnchor editAs="oneCell">
    <xdr:from>
      <xdr:col>0</xdr:col>
      <xdr:colOff>0</xdr:colOff>
      <xdr:row>41</xdr:row>
      <xdr:rowOff>0</xdr:rowOff>
    </xdr:from>
    <xdr:to>
      <xdr:col>21</xdr:col>
      <xdr:colOff>313336</xdr:colOff>
      <xdr:row>56</xdr:row>
      <xdr:rowOff>1316</xdr:rowOff>
    </xdr:to>
    <xdr:pic>
      <xdr:nvPicPr>
        <xdr:cNvPr id="3" name="Picture 2">
          <a:extLst>
            <a:ext uri="{FF2B5EF4-FFF2-40B4-BE49-F238E27FC236}">
              <a16:creationId xmlns:a16="http://schemas.microsoft.com/office/drawing/2014/main" id="{32B68EB9-1E4E-496C-86FA-5E59C5DE60DE}"/>
            </a:ext>
          </a:extLst>
        </xdr:cNvPr>
        <xdr:cNvPicPr>
          <a:picLocks noChangeAspect="1"/>
        </xdr:cNvPicPr>
      </xdr:nvPicPr>
      <xdr:blipFill>
        <a:blip xmlns:r="http://schemas.openxmlformats.org/officeDocument/2006/relationships" r:embed="rId2"/>
        <a:stretch>
          <a:fillRect/>
        </a:stretch>
      </xdr:blipFill>
      <xdr:spPr>
        <a:xfrm>
          <a:off x="0" y="12887325"/>
          <a:ext cx="7914286" cy="4714286"/>
        </a:xfrm>
        <a:prstGeom prst="rect">
          <a:avLst/>
        </a:prstGeom>
      </xdr:spPr>
    </xdr:pic>
    <xdr:clientData/>
  </xdr:twoCellAnchor>
  <xdr:twoCellAnchor editAs="oneCell">
    <xdr:from>
      <xdr:col>0</xdr:col>
      <xdr:colOff>0</xdr:colOff>
      <xdr:row>58</xdr:row>
      <xdr:rowOff>0</xdr:rowOff>
    </xdr:from>
    <xdr:to>
      <xdr:col>22</xdr:col>
      <xdr:colOff>141862</xdr:colOff>
      <xdr:row>71</xdr:row>
      <xdr:rowOff>256632</xdr:rowOff>
    </xdr:to>
    <xdr:pic>
      <xdr:nvPicPr>
        <xdr:cNvPr id="4" name="Picture 3">
          <a:extLst>
            <a:ext uri="{FF2B5EF4-FFF2-40B4-BE49-F238E27FC236}">
              <a16:creationId xmlns:a16="http://schemas.microsoft.com/office/drawing/2014/main" id="{CAC1CC30-3DAC-4113-857C-DCC4949C1F8E}"/>
            </a:ext>
          </a:extLst>
        </xdr:cNvPr>
        <xdr:cNvPicPr>
          <a:picLocks noChangeAspect="1"/>
        </xdr:cNvPicPr>
      </xdr:nvPicPr>
      <xdr:blipFill>
        <a:blip xmlns:r="http://schemas.openxmlformats.org/officeDocument/2006/relationships" r:embed="rId3"/>
        <a:stretch>
          <a:fillRect/>
        </a:stretch>
      </xdr:blipFill>
      <xdr:spPr>
        <a:xfrm>
          <a:off x="0" y="18230850"/>
          <a:ext cx="8104762" cy="4342857"/>
        </a:xfrm>
        <a:prstGeom prst="rect">
          <a:avLst/>
        </a:prstGeom>
      </xdr:spPr>
    </xdr:pic>
    <xdr:clientData/>
  </xdr:twoCellAnchor>
  <xdr:twoCellAnchor editAs="oneCell">
    <xdr:from>
      <xdr:col>0</xdr:col>
      <xdr:colOff>0</xdr:colOff>
      <xdr:row>74</xdr:row>
      <xdr:rowOff>0</xdr:rowOff>
    </xdr:from>
    <xdr:to>
      <xdr:col>22</xdr:col>
      <xdr:colOff>46624</xdr:colOff>
      <xdr:row>83</xdr:row>
      <xdr:rowOff>47265</xdr:rowOff>
    </xdr:to>
    <xdr:pic>
      <xdr:nvPicPr>
        <xdr:cNvPr id="5" name="Picture 4">
          <a:extLst>
            <a:ext uri="{FF2B5EF4-FFF2-40B4-BE49-F238E27FC236}">
              <a16:creationId xmlns:a16="http://schemas.microsoft.com/office/drawing/2014/main" id="{2BCC2258-FF22-4DD3-A8F5-BF297A1B3C45}"/>
            </a:ext>
          </a:extLst>
        </xdr:cNvPr>
        <xdr:cNvPicPr>
          <a:picLocks noChangeAspect="1"/>
        </xdr:cNvPicPr>
      </xdr:nvPicPr>
      <xdr:blipFill>
        <a:blip xmlns:r="http://schemas.openxmlformats.org/officeDocument/2006/relationships" r:embed="rId4"/>
        <a:stretch>
          <a:fillRect/>
        </a:stretch>
      </xdr:blipFill>
      <xdr:spPr>
        <a:xfrm>
          <a:off x="0" y="23260050"/>
          <a:ext cx="8009524" cy="2876190"/>
        </a:xfrm>
        <a:prstGeom prst="rect">
          <a:avLst/>
        </a:prstGeom>
      </xdr:spPr>
    </xdr:pic>
    <xdr:clientData/>
  </xdr:twoCellAnchor>
  <xdr:twoCellAnchor editAs="oneCell">
    <xdr:from>
      <xdr:col>0</xdr:col>
      <xdr:colOff>0</xdr:colOff>
      <xdr:row>85</xdr:row>
      <xdr:rowOff>9525</xdr:rowOff>
    </xdr:from>
    <xdr:to>
      <xdr:col>19</xdr:col>
      <xdr:colOff>313426</xdr:colOff>
      <xdr:row>101</xdr:row>
      <xdr:rowOff>275563</xdr:rowOff>
    </xdr:to>
    <xdr:pic>
      <xdr:nvPicPr>
        <xdr:cNvPr id="6" name="Picture 5">
          <a:extLst>
            <a:ext uri="{FF2B5EF4-FFF2-40B4-BE49-F238E27FC236}">
              <a16:creationId xmlns:a16="http://schemas.microsoft.com/office/drawing/2014/main" id="{DB91D4B4-BD69-4AB8-99B5-6229346A4729}"/>
            </a:ext>
          </a:extLst>
        </xdr:cNvPr>
        <xdr:cNvPicPr>
          <a:picLocks noChangeAspect="1"/>
        </xdr:cNvPicPr>
      </xdr:nvPicPr>
      <xdr:blipFill>
        <a:blip xmlns:r="http://schemas.openxmlformats.org/officeDocument/2006/relationships" r:embed="rId5"/>
        <a:stretch>
          <a:fillRect/>
        </a:stretch>
      </xdr:blipFill>
      <xdr:spPr>
        <a:xfrm>
          <a:off x="0" y="26727150"/>
          <a:ext cx="7190476" cy="5295238"/>
        </a:xfrm>
        <a:prstGeom prst="rect">
          <a:avLst/>
        </a:prstGeom>
      </xdr:spPr>
    </xdr:pic>
    <xdr:clientData/>
  </xdr:twoCellAnchor>
  <xdr:twoCellAnchor editAs="oneCell">
    <xdr:from>
      <xdr:col>0</xdr:col>
      <xdr:colOff>19050</xdr:colOff>
      <xdr:row>103</xdr:row>
      <xdr:rowOff>0</xdr:rowOff>
    </xdr:from>
    <xdr:to>
      <xdr:col>22</xdr:col>
      <xdr:colOff>18055</xdr:colOff>
      <xdr:row>113</xdr:row>
      <xdr:rowOff>228179</xdr:rowOff>
    </xdr:to>
    <xdr:pic>
      <xdr:nvPicPr>
        <xdr:cNvPr id="7" name="Picture 6">
          <a:extLst>
            <a:ext uri="{FF2B5EF4-FFF2-40B4-BE49-F238E27FC236}">
              <a16:creationId xmlns:a16="http://schemas.microsoft.com/office/drawing/2014/main" id="{99F8E559-05A5-4813-A292-0711405A3986}"/>
            </a:ext>
          </a:extLst>
        </xdr:cNvPr>
        <xdr:cNvPicPr>
          <a:picLocks noChangeAspect="1"/>
        </xdr:cNvPicPr>
      </xdr:nvPicPr>
      <xdr:blipFill>
        <a:blip xmlns:r="http://schemas.openxmlformats.org/officeDocument/2006/relationships" r:embed="rId6"/>
        <a:stretch>
          <a:fillRect/>
        </a:stretch>
      </xdr:blipFill>
      <xdr:spPr>
        <a:xfrm>
          <a:off x="19050" y="32375475"/>
          <a:ext cx="7961905" cy="3371429"/>
        </a:xfrm>
        <a:prstGeom prst="rect">
          <a:avLst/>
        </a:prstGeom>
      </xdr:spPr>
    </xdr:pic>
    <xdr:clientData/>
  </xdr:twoCellAnchor>
  <xdr:twoCellAnchor editAs="oneCell">
    <xdr:from>
      <xdr:col>0</xdr:col>
      <xdr:colOff>47625</xdr:colOff>
      <xdr:row>115</xdr:row>
      <xdr:rowOff>0</xdr:rowOff>
    </xdr:from>
    <xdr:to>
      <xdr:col>22</xdr:col>
      <xdr:colOff>208534</xdr:colOff>
      <xdr:row>129</xdr:row>
      <xdr:rowOff>104212</xdr:rowOff>
    </xdr:to>
    <xdr:pic>
      <xdr:nvPicPr>
        <xdr:cNvPr id="8" name="Picture 7">
          <a:extLst>
            <a:ext uri="{FF2B5EF4-FFF2-40B4-BE49-F238E27FC236}">
              <a16:creationId xmlns:a16="http://schemas.microsoft.com/office/drawing/2014/main" id="{FC80F2D5-F4F4-4959-AE53-DC87971EC087}"/>
            </a:ext>
          </a:extLst>
        </xdr:cNvPr>
        <xdr:cNvPicPr>
          <a:picLocks noChangeAspect="1"/>
        </xdr:cNvPicPr>
      </xdr:nvPicPr>
      <xdr:blipFill>
        <a:blip xmlns:r="http://schemas.openxmlformats.org/officeDocument/2006/relationships" r:embed="rId7"/>
        <a:stretch>
          <a:fillRect/>
        </a:stretch>
      </xdr:blipFill>
      <xdr:spPr>
        <a:xfrm>
          <a:off x="47625" y="36147375"/>
          <a:ext cx="8123809" cy="45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76200</xdr:rowOff>
    </xdr:from>
    <xdr:to>
      <xdr:col>9</xdr:col>
      <xdr:colOff>18587</xdr:colOff>
      <xdr:row>11</xdr:row>
      <xdr:rowOff>285212</xdr:rowOff>
    </xdr:to>
    <xdr:pic>
      <xdr:nvPicPr>
        <xdr:cNvPr id="2" name="Picture 1">
          <a:extLst>
            <a:ext uri="{FF2B5EF4-FFF2-40B4-BE49-F238E27FC236}">
              <a16:creationId xmlns:a16="http://schemas.microsoft.com/office/drawing/2014/main" id="{3003C9BB-FFDF-4666-96D8-AAB9C3EC6A5A}"/>
            </a:ext>
          </a:extLst>
        </xdr:cNvPr>
        <xdr:cNvPicPr>
          <a:picLocks noChangeAspect="1"/>
        </xdr:cNvPicPr>
      </xdr:nvPicPr>
      <xdr:blipFill>
        <a:blip xmlns:r="http://schemas.openxmlformats.org/officeDocument/2006/relationships" r:embed="rId1"/>
        <a:stretch>
          <a:fillRect/>
        </a:stretch>
      </xdr:blipFill>
      <xdr:spPr>
        <a:xfrm>
          <a:off x="0" y="485775"/>
          <a:ext cx="3704762" cy="4304762"/>
        </a:xfrm>
        <a:prstGeom prst="rect">
          <a:avLst/>
        </a:prstGeom>
      </xdr:spPr>
    </xdr:pic>
    <xdr:clientData/>
  </xdr:twoCellAnchor>
  <xdr:twoCellAnchor editAs="oneCell">
    <xdr:from>
      <xdr:col>0</xdr:col>
      <xdr:colOff>0</xdr:colOff>
      <xdr:row>13</xdr:row>
      <xdr:rowOff>0</xdr:rowOff>
    </xdr:from>
    <xdr:to>
      <xdr:col>10</xdr:col>
      <xdr:colOff>237583</xdr:colOff>
      <xdr:row>27</xdr:row>
      <xdr:rowOff>199283</xdr:rowOff>
    </xdr:to>
    <xdr:pic>
      <xdr:nvPicPr>
        <xdr:cNvPr id="3" name="Picture 2">
          <a:extLst>
            <a:ext uri="{FF2B5EF4-FFF2-40B4-BE49-F238E27FC236}">
              <a16:creationId xmlns:a16="http://schemas.microsoft.com/office/drawing/2014/main" id="{A8D4E289-E83F-4F0F-B826-48ED19D6C528}"/>
            </a:ext>
          </a:extLst>
        </xdr:cNvPr>
        <xdr:cNvPicPr>
          <a:picLocks noChangeAspect="1"/>
        </xdr:cNvPicPr>
      </xdr:nvPicPr>
      <xdr:blipFill>
        <a:blip xmlns:r="http://schemas.openxmlformats.org/officeDocument/2006/relationships" r:embed="rId2"/>
        <a:stretch>
          <a:fillRect/>
        </a:stretch>
      </xdr:blipFill>
      <xdr:spPr>
        <a:xfrm>
          <a:off x="0" y="5324475"/>
          <a:ext cx="4333333" cy="5933333"/>
        </a:xfrm>
        <a:prstGeom prst="rect">
          <a:avLst/>
        </a:prstGeom>
      </xdr:spPr>
    </xdr:pic>
    <xdr:clientData/>
  </xdr:twoCellAnchor>
  <xdr:twoCellAnchor editAs="oneCell">
    <xdr:from>
      <xdr:col>0</xdr:col>
      <xdr:colOff>0</xdr:colOff>
      <xdr:row>29</xdr:row>
      <xdr:rowOff>0</xdr:rowOff>
    </xdr:from>
    <xdr:to>
      <xdr:col>17</xdr:col>
      <xdr:colOff>370558</xdr:colOff>
      <xdr:row>44</xdr:row>
      <xdr:rowOff>27804</xdr:rowOff>
    </xdr:to>
    <xdr:pic>
      <xdr:nvPicPr>
        <xdr:cNvPr id="4" name="Picture 3">
          <a:extLst>
            <a:ext uri="{FF2B5EF4-FFF2-40B4-BE49-F238E27FC236}">
              <a16:creationId xmlns:a16="http://schemas.microsoft.com/office/drawing/2014/main" id="{04E7C51B-529E-4868-8748-E11B11B54219}"/>
            </a:ext>
          </a:extLst>
        </xdr:cNvPr>
        <xdr:cNvPicPr>
          <a:picLocks noChangeAspect="1"/>
        </xdr:cNvPicPr>
      </xdr:nvPicPr>
      <xdr:blipFill>
        <a:blip xmlns:r="http://schemas.openxmlformats.org/officeDocument/2006/relationships" r:embed="rId3"/>
        <a:stretch>
          <a:fillRect/>
        </a:stretch>
      </xdr:blipFill>
      <xdr:spPr>
        <a:xfrm>
          <a:off x="0" y="11877675"/>
          <a:ext cx="7333333" cy="6171429"/>
        </a:xfrm>
        <a:prstGeom prst="rect">
          <a:avLst/>
        </a:prstGeom>
      </xdr:spPr>
    </xdr:pic>
    <xdr:clientData/>
  </xdr:twoCellAnchor>
  <xdr:twoCellAnchor editAs="oneCell">
    <xdr:from>
      <xdr:col>0</xdr:col>
      <xdr:colOff>0</xdr:colOff>
      <xdr:row>46</xdr:row>
      <xdr:rowOff>0</xdr:rowOff>
    </xdr:from>
    <xdr:to>
      <xdr:col>14</xdr:col>
      <xdr:colOff>189759</xdr:colOff>
      <xdr:row>55</xdr:row>
      <xdr:rowOff>361444</xdr:rowOff>
    </xdr:to>
    <xdr:pic>
      <xdr:nvPicPr>
        <xdr:cNvPr id="5" name="Picture 4">
          <a:extLst>
            <a:ext uri="{FF2B5EF4-FFF2-40B4-BE49-F238E27FC236}">
              <a16:creationId xmlns:a16="http://schemas.microsoft.com/office/drawing/2014/main" id="{0870B53E-9254-4281-AA10-58769317DCC0}"/>
            </a:ext>
          </a:extLst>
        </xdr:cNvPr>
        <xdr:cNvPicPr>
          <a:picLocks noChangeAspect="1"/>
        </xdr:cNvPicPr>
      </xdr:nvPicPr>
      <xdr:blipFill>
        <a:blip xmlns:r="http://schemas.openxmlformats.org/officeDocument/2006/relationships" r:embed="rId4"/>
        <a:stretch>
          <a:fillRect/>
        </a:stretch>
      </xdr:blipFill>
      <xdr:spPr>
        <a:xfrm>
          <a:off x="0" y="18840450"/>
          <a:ext cx="5923809" cy="4047619"/>
        </a:xfrm>
        <a:prstGeom prst="rect">
          <a:avLst/>
        </a:prstGeom>
      </xdr:spPr>
    </xdr:pic>
    <xdr:clientData/>
  </xdr:twoCellAnchor>
  <xdr:twoCellAnchor editAs="oneCell">
    <xdr:from>
      <xdr:col>0</xdr:col>
      <xdr:colOff>0</xdr:colOff>
      <xdr:row>57</xdr:row>
      <xdr:rowOff>0</xdr:rowOff>
    </xdr:from>
    <xdr:to>
      <xdr:col>19</xdr:col>
      <xdr:colOff>103789</xdr:colOff>
      <xdr:row>69</xdr:row>
      <xdr:rowOff>8992</xdr:rowOff>
    </xdr:to>
    <xdr:pic>
      <xdr:nvPicPr>
        <xdr:cNvPr id="6" name="Picture 5">
          <a:extLst>
            <a:ext uri="{FF2B5EF4-FFF2-40B4-BE49-F238E27FC236}">
              <a16:creationId xmlns:a16="http://schemas.microsoft.com/office/drawing/2014/main" id="{B23E25B3-AFC2-4A82-A7E8-BF7AF33B725F}"/>
            </a:ext>
          </a:extLst>
        </xdr:cNvPr>
        <xdr:cNvPicPr>
          <a:picLocks noChangeAspect="1"/>
        </xdr:cNvPicPr>
      </xdr:nvPicPr>
      <xdr:blipFill>
        <a:blip xmlns:r="http://schemas.openxmlformats.org/officeDocument/2006/relationships" r:embed="rId5"/>
        <a:stretch>
          <a:fillRect/>
        </a:stretch>
      </xdr:blipFill>
      <xdr:spPr>
        <a:xfrm>
          <a:off x="0" y="23345775"/>
          <a:ext cx="7885714" cy="4266667"/>
        </a:xfrm>
        <a:prstGeom prst="rect">
          <a:avLst/>
        </a:prstGeom>
      </xdr:spPr>
    </xdr:pic>
    <xdr:clientData/>
  </xdr:twoCellAnchor>
  <xdr:twoCellAnchor editAs="oneCell">
    <xdr:from>
      <xdr:col>0</xdr:col>
      <xdr:colOff>238759</xdr:colOff>
      <xdr:row>69</xdr:row>
      <xdr:rowOff>145626</xdr:rowOff>
    </xdr:from>
    <xdr:to>
      <xdr:col>16</xdr:col>
      <xdr:colOff>98997</xdr:colOff>
      <xdr:row>95</xdr:row>
      <xdr:rowOff>114299</xdr:rowOff>
    </xdr:to>
    <xdr:pic>
      <xdr:nvPicPr>
        <xdr:cNvPr id="8" name="Picture 7">
          <a:extLst>
            <a:ext uri="{FF2B5EF4-FFF2-40B4-BE49-F238E27FC236}">
              <a16:creationId xmlns:a16="http://schemas.microsoft.com/office/drawing/2014/main" id="{7CE2633B-4FB4-8E49-AD90-02DDD72EBAE4}"/>
            </a:ext>
            <a:ext uri="{147F2762-F138-4A5C-976F-8EAC2B608ADB}">
              <a16:predDERef xmlns:a16="http://schemas.microsoft.com/office/drawing/2014/main" pred="{B23E25B3-AFC2-4A82-A7E8-BF7AF33B725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38759" y="28098326"/>
          <a:ext cx="6904505" cy="4921673"/>
        </a:xfrm>
        <a:prstGeom prst="rect">
          <a:avLst/>
        </a:prstGeom>
      </xdr:spPr>
    </xdr:pic>
    <xdr:clientData/>
  </xdr:twoCellAnchor>
  <xdr:twoCellAnchor editAs="oneCell">
    <xdr:from>
      <xdr:col>0</xdr:col>
      <xdr:colOff>298027</xdr:colOff>
      <xdr:row>96</xdr:row>
      <xdr:rowOff>10160</xdr:rowOff>
    </xdr:from>
    <xdr:to>
      <xdr:col>14</xdr:col>
      <xdr:colOff>93134</xdr:colOff>
      <xdr:row>123</xdr:row>
      <xdr:rowOff>139104</xdr:rowOff>
    </xdr:to>
    <xdr:pic>
      <xdr:nvPicPr>
        <xdr:cNvPr id="9" name="Picture 8">
          <a:extLst>
            <a:ext uri="{FF2B5EF4-FFF2-40B4-BE49-F238E27FC236}">
              <a16:creationId xmlns:a16="http://schemas.microsoft.com/office/drawing/2014/main" id="{B54BD1AE-5057-834B-AC53-5D0447C0BC5E}"/>
            </a:ext>
            <a:ext uri="{147F2762-F138-4A5C-976F-8EAC2B608ADB}">
              <a16:predDERef xmlns:a16="http://schemas.microsoft.com/office/drawing/2014/main" pred="{7CE2633B-4FB4-8E49-AD90-02DDD72EBAE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98027" y="33106360"/>
          <a:ext cx="5958840" cy="5272444"/>
        </a:xfrm>
        <a:prstGeom prst="rect">
          <a:avLst/>
        </a:prstGeom>
      </xdr:spPr>
    </xdr:pic>
    <xdr:clientData/>
  </xdr:twoCellAnchor>
  <xdr:twoCellAnchor editAs="oneCell">
    <xdr:from>
      <xdr:col>0</xdr:col>
      <xdr:colOff>314960</xdr:colOff>
      <xdr:row>123</xdr:row>
      <xdr:rowOff>162560</xdr:rowOff>
    </xdr:from>
    <xdr:to>
      <xdr:col>16</xdr:col>
      <xdr:colOff>281183</xdr:colOff>
      <xdr:row>140</xdr:row>
      <xdr:rowOff>16933</xdr:rowOff>
    </xdr:to>
    <xdr:pic>
      <xdr:nvPicPr>
        <xdr:cNvPr id="10" name="Picture 9">
          <a:extLst>
            <a:ext uri="{FF2B5EF4-FFF2-40B4-BE49-F238E27FC236}">
              <a16:creationId xmlns:a16="http://schemas.microsoft.com/office/drawing/2014/main" id="{ECC0524D-E295-2947-B38F-C01B4ADB7D27}"/>
            </a:ext>
            <a:ext uri="{147F2762-F138-4A5C-976F-8EAC2B608ADB}">
              <a16:predDERef xmlns:a16="http://schemas.microsoft.com/office/drawing/2014/main" pred="{B54BD1AE-5057-834B-AC53-5D0447C0BC5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4960" y="38402260"/>
          <a:ext cx="7010490" cy="30928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142476</xdr:colOff>
      <xdr:row>14</xdr:row>
      <xdr:rowOff>275587</xdr:rowOff>
    </xdr:to>
    <xdr:pic>
      <xdr:nvPicPr>
        <xdr:cNvPr id="2" name="Picture 1">
          <a:extLst>
            <a:ext uri="{FF2B5EF4-FFF2-40B4-BE49-F238E27FC236}">
              <a16:creationId xmlns:a16="http://schemas.microsoft.com/office/drawing/2014/main" id="{C976ADE2-4BB0-4370-9BC4-EFE74E30AE62}"/>
            </a:ext>
          </a:extLst>
        </xdr:cNvPr>
        <xdr:cNvPicPr>
          <a:picLocks noChangeAspect="1"/>
        </xdr:cNvPicPr>
      </xdr:nvPicPr>
      <xdr:blipFill>
        <a:blip xmlns:r="http://schemas.openxmlformats.org/officeDocument/2006/relationships" r:embed="rId1"/>
        <a:stretch>
          <a:fillRect/>
        </a:stretch>
      </xdr:blipFill>
      <xdr:spPr>
        <a:xfrm>
          <a:off x="21717000" y="371475"/>
          <a:ext cx="3190476" cy="5104762"/>
        </a:xfrm>
        <a:prstGeom prst="rect">
          <a:avLst/>
        </a:prstGeom>
      </xdr:spPr>
    </xdr:pic>
    <xdr:clientData/>
  </xdr:twoCellAnchor>
  <xdr:twoCellAnchor editAs="oneCell">
    <xdr:from>
      <xdr:col>0</xdr:col>
      <xdr:colOff>0</xdr:colOff>
      <xdr:row>16</xdr:row>
      <xdr:rowOff>0</xdr:rowOff>
    </xdr:from>
    <xdr:to>
      <xdr:col>12</xdr:col>
      <xdr:colOff>256571</xdr:colOff>
      <xdr:row>24</xdr:row>
      <xdr:rowOff>18676</xdr:rowOff>
    </xdr:to>
    <xdr:pic>
      <xdr:nvPicPr>
        <xdr:cNvPr id="3" name="Picture 2">
          <a:extLst>
            <a:ext uri="{FF2B5EF4-FFF2-40B4-BE49-F238E27FC236}">
              <a16:creationId xmlns:a16="http://schemas.microsoft.com/office/drawing/2014/main" id="{036DEA6E-44F7-4048-A50A-CEE42FCCF0B1}"/>
            </a:ext>
          </a:extLst>
        </xdr:cNvPr>
        <xdr:cNvPicPr>
          <a:picLocks noChangeAspect="1"/>
        </xdr:cNvPicPr>
      </xdr:nvPicPr>
      <xdr:blipFill>
        <a:blip xmlns:r="http://schemas.openxmlformats.org/officeDocument/2006/relationships" r:embed="rId2"/>
        <a:stretch>
          <a:fillRect/>
        </a:stretch>
      </xdr:blipFill>
      <xdr:spPr>
        <a:xfrm>
          <a:off x="21717000" y="5943600"/>
          <a:ext cx="4828571" cy="2990476"/>
        </a:xfrm>
        <a:prstGeom prst="rect">
          <a:avLst/>
        </a:prstGeom>
      </xdr:spPr>
    </xdr:pic>
    <xdr:clientData/>
  </xdr:twoCellAnchor>
  <xdr:twoCellAnchor editAs="oneCell">
    <xdr:from>
      <xdr:col>0</xdr:col>
      <xdr:colOff>0</xdr:colOff>
      <xdr:row>26</xdr:row>
      <xdr:rowOff>0</xdr:rowOff>
    </xdr:from>
    <xdr:to>
      <xdr:col>20</xdr:col>
      <xdr:colOff>46667</xdr:colOff>
      <xdr:row>41</xdr:row>
      <xdr:rowOff>227875</xdr:rowOff>
    </xdr:to>
    <xdr:pic>
      <xdr:nvPicPr>
        <xdr:cNvPr id="4" name="Picture 3">
          <a:extLst>
            <a:ext uri="{FF2B5EF4-FFF2-40B4-BE49-F238E27FC236}">
              <a16:creationId xmlns:a16="http://schemas.microsoft.com/office/drawing/2014/main" id="{2E49E5D9-8D4E-4C30-8777-5011B8C2E61A}"/>
            </a:ext>
          </a:extLst>
        </xdr:cNvPr>
        <xdr:cNvPicPr>
          <a:picLocks noChangeAspect="1"/>
        </xdr:cNvPicPr>
      </xdr:nvPicPr>
      <xdr:blipFill>
        <a:blip xmlns:r="http://schemas.openxmlformats.org/officeDocument/2006/relationships" r:embed="rId3"/>
        <a:stretch>
          <a:fillRect/>
        </a:stretch>
      </xdr:blipFill>
      <xdr:spPr>
        <a:xfrm>
          <a:off x="21717000" y="9658350"/>
          <a:ext cx="7666667" cy="5800000"/>
        </a:xfrm>
        <a:prstGeom prst="rect">
          <a:avLst/>
        </a:prstGeom>
      </xdr:spPr>
    </xdr:pic>
    <xdr:clientData/>
  </xdr:twoCellAnchor>
  <xdr:twoCellAnchor editAs="oneCell">
    <xdr:from>
      <xdr:col>0</xdr:col>
      <xdr:colOff>0</xdr:colOff>
      <xdr:row>43</xdr:row>
      <xdr:rowOff>0</xdr:rowOff>
    </xdr:from>
    <xdr:to>
      <xdr:col>11</xdr:col>
      <xdr:colOff>94714</xdr:colOff>
      <xdr:row>56</xdr:row>
      <xdr:rowOff>304158</xdr:rowOff>
    </xdr:to>
    <xdr:pic>
      <xdr:nvPicPr>
        <xdr:cNvPr id="5" name="Picture 4">
          <a:extLst>
            <a:ext uri="{FF2B5EF4-FFF2-40B4-BE49-F238E27FC236}">
              <a16:creationId xmlns:a16="http://schemas.microsoft.com/office/drawing/2014/main" id="{D99EFB17-6CAE-4703-8435-294F4B8DE378}"/>
            </a:ext>
          </a:extLst>
        </xdr:cNvPr>
        <xdr:cNvPicPr>
          <a:picLocks noChangeAspect="1"/>
        </xdr:cNvPicPr>
      </xdr:nvPicPr>
      <xdr:blipFill>
        <a:blip xmlns:r="http://schemas.openxmlformats.org/officeDocument/2006/relationships" r:embed="rId4"/>
        <a:stretch>
          <a:fillRect/>
        </a:stretch>
      </xdr:blipFill>
      <xdr:spPr>
        <a:xfrm>
          <a:off x="21717000" y="15973425"/>
          <a:ext cx="4285714" cy="5133333"/>
        </a:xfrm>
        <a:prstGeom prst="rect">
          <a:avLst/>
        </a:prstGeom>
      </xdr:spPr>
    </xdr:pic>
    <xdr:clientData/>
  </xdr:twoCellAnchor>
  <xdr:twoCellAnchor editAs="oneCell">
    <xdr:from>
      <xdr:col>14</xdr:col>
      <xdr:colOff>0</xdr:colOff>
      <xdr:row>43</xdr:row>
      <xdr:rowOff>0</xdr:rowOff>
    </xdr:from>
    <xdr:to>
      <xdr:col>27</xdr:col>
      <xdr:colOff>27809</xdr:colOff>
      <xdr:row>61</xdr:row>
      <xdr:rowOff>170593</xdr:rowOff>
    </xdr:to>
    <xdr:pic>
      <xdr:nvPicPr>
        <xdr:cNvPr id="6" name="Picture 5">
          <a:extLst>
            <a:ext uri="{FF2B5EF4-FFF2-40B4-BE49-F238E27FC236}">
              <a16:creationId xmlns:a16="http://schemas.microsoft.com/office/drawing/2014/main" id="{625C1965-FCB7-4A9B-8983-ADB9FE3269D3}"/>
            </a:ext>
          </a:extLst>
        </xdr:cNvPr>
        <xdr:cNvPicPr>
          <a:picLocks noChangeAspect="1"/>
        </xdr:cNvPicPr>
      </xdr:nvPicPr>
      <xdr:blipFill>
        <a:blip xmlns:r="http://schemas.openxmlformats.org/officeDocument/2006/relationships" r:embed="rId5"/>
        <a:stretch>
          <a:fillRect/>
        </a:stretch>
      </xdr:blipFill>
      <xdr:spPr>
        <a:xfrm>
          <a:off x="27051000" y="15973425"/>
          <a:ext cx="6123809" cy="6857143"/>
        </a:xfrm>
        <a:prstGeom prst="rect">
          <a:avLst/>
        </a:prstGeom>
      </xdr:spPr>
    </xdr:pic>
    <xdr:clientData/>
  </xdr:twoCellAnchor>
  <xdr:twoCellAnchor editAs="oneCell">
    <xdr:from>
      <xdr:col>0</xdr:col>
      <xdr:colOff>0</xdr:colOff>
      <xdr:row>63</xdr:row>
      <xdr:rowOff>0</xdr:rowOff>
    </xdr:from>
    <xdr:to>
      <xdr:col>20</xdr:col>
      <xdr:colOff>37143</xdr:colOff>
      <xdr:row>74</xdr:row>
      <xdr:rowOff>275680</xdr:rowOff>
    </xdr:to>
    <xdr:pic>
      <xdr:nvPicPr>
        <xdr:cNvPr id="7" name="Picture 6">
          <a:extLst>
            <a:ext uri="{FF2B5EF4-FFF2-40B4-BE49-F238E27FC236}">
              <a16:creationId xmlns:a16="http://schemas.microsoft.com/office/drawing/2014/main" id="{F4096575-8031-415B-BDEB-8FDCE9701403}"/>
            </a:ext>
          </a:extLst>
        </xdr:cNvPr>
        <xdr:cNvPicPr>
          <a:picLocks noChangeAspect="1"/>
        </xdr:cNvPicPr>
      </xdr:nvPicPr>
      <xdr:blipFill>
        <a:blip xmlns:r="http://schemas.openxmlformats.org/officeDocument/2006/relationships" r:embed="rId6"/>
        <a:stretch>
          <a:fillRect/>
        </a:stretch>
      </xdr:blipFill>
      <xdr:spPr>
        <a:xfrm>
          <a:off x="21717000" y="23402925"/>
          <a:ext cx="7657143" cy="4361905"/>
        </a:xfrm>
        <a:prstGeom prst="rect">
          <a:avLst/>
        </a:prstGeom>
      </xdr:spPr>
    </xdr:pic>
    <xdr:clientData/>
  </xdr:twoCellAnchor>
  <xdr:twoCellAnchor editAs="oneCell">
    <xdr:from>
      <xdr:col>21</xdr:col>
      <xdr:colOff>0</xdr:colOff>
      <xdr:row>63</xdr:row>
      <xdr:rowOff>0</xdr:rowOff>
    </xdr:from>
    <xdr:to>
      <xdr:col>34</xdr:col>
      <xdr:colOff>170467</xdr:colOff>
      <xdr:row>72</xdr:row>
      <xdr:rowOff>313868</xdr:rowOff>
    </xdr:to>
    <xdr:pic>
      <xdr:nvPicPr>
        <xdr:cNvPr id="8" name="Picture 7">
          <a:extLst>
            <a:ext uri="{FF2B5EF4-FFF2-40B4-BE49-F238E27FC236}">
              <a16:creationId xmlns:a16="http://schemas.microsoft.com/office/drawing/2014/main" id="{27AB07CE-E93F-4513-9FAB-8EFA8204F327}"/>
            </a:ext>
          </a:extLst>
        </xdr:cNvPr>
        <xdr:cNvPicPr>
          <a:picLocks noChangeAspect="1"/>
        </xdr:cNvPicPr>
      </xdr:nvPicPr>
      <xdr:blipFill>
        <a:blip xmlns:r="http://schemas.openxmlformats.org/officeDocument/2006/relationships" r:embed="rId7"/>
        <a:stretch>
          <a:fillRect/>
        </a:stretch>
      </xdr:blipFill>
      <xdr:spPr>
        <a:xfrm>
          <a:off x="29718000" y="23402925"/>
          <a:ext cx="7866667" cy="36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18448</xdr:colOff>
      <xdr:row>16</xdr:row>
      <xdr:rowOff>47014</xdr:rowOff>
    </xdr:to>
    <xdr:pic>
      <xdr:nvPicPr>
        <xdr:cNvPr id="2" name="Picture 1">
          <a:extLst>
            <a:ext uri="{FF2B5EF4-FFF2-40B4-BE49-F238E27FC236}">
              <a16:creationId xmlns:a16="http://schemas.microsoft.com/office/drawing/2014/main" id="{756506A9-25A3-4B44-857A-D01A4806594A}"/>
            </a:ext>
          </a:extLst>
        </xdr:cNvPr>
        <xdr:cNvPicPr>
          <a:picLocks noChangeAspect="1"/>
        </xdr:cNvPicPr>
      </xdr:nvPicPr>
      <xdr:blipFill>
        <a:blip xmlns:r="http://schemas.openxmlformats.org/officeDocument/2006/relationships" r:embed="rId1"/>
        <a:stretch>
          <a:fillRect/>
        </a:stretch>
      </xdr:blipFill>
      <xdr:spPr>
        <a:xfrm>
          <a:off x="0" y="342900"/>
          <a:ext cx="4819048" cy="4885714"/>
        </a:xfrm>
        <a:prstGeom prst="rect">
          <a:avLst/>
        </a:prstGeom>
      </xdr:spPr>
    </xdr:pic>
    <xdr:clientData/>
  </xdr:twoCellAnchor>
  <xdr:twoCellAnchor editAs="oneCell">
    <xdr:from>
      <xdr:col>0</xdr:col>
      <xdr:colOff>0</xdr:colOff>
      <xdr:row>18</xdr:row>
      <xdr:rowOff>28575</xdr:rowOff>
    </xdr:from>
    <xdr:to>
      <xdr:col>15</xdr:col>
      <xdr:colOff>27929</xdr:colOff>
      <xdr:row>27</xdr:row>
      <xdr:rowOff>190115</xdr:rowOff>
    </xdr:to>
    <xdr:pic>
      <xdr:nvPicPr>
        <xdr:cNvPr id="3" name="Picture 2">
          <a:extLst>
            <a:ext uri="{FF2B5EF4-FFF2-40B4-BE49-F238E27FC236}">
              <a16:creationId xmlns:a16="http://schemas.microsoft.com/office/drawing/2014/main" id="{CB8F5B44-319C-42BC-9FD7-1CD24EBC3FEA}"/>
            </a:ext>
          </a:extLst>
        </xdr:cNvPr>
        <xdr:cNvPicPr>
          <a:picLocks noChangeAspect="1"/>
        </xdr:cNvPicPr>
      </xdr:nvPicPr>
      <xdr:blipFill>
        <a:blip xmlns:r="http://schemas.openxmlformats.org/officeDocument/2006/relationships" r:embed="rId2"/>
        <a:stretch>
          <a:fillRect/>
        </a:stretch>
      </xdr:blipFill>
      <xdr:spPr>
        <a:xfrm>
          <a:off x="0" y="5857875"/>
          <a:ext cx="5171429" cy="3076190"/>
        </a:xfrm>
        <a:prstGeom prst="rect">
          <a:avLst/>
        </a:prstGeom>
      </xdr:spPr>
    </xdr:pic>
    <xdr:clientData/>
  </xdr:twoCellAnchor>
  <xdr:twoCellAnchor editAs="oneCell">
    <xdr:from>
      <xdr:col>0</xdr:col>
      <xdr:colOff>0</xdr:colOff>
      <xdr:row>29</xdr:row>
      <xdr:rowOff>19050</xdr:rowOff>
    </xdr:from>
    <xdr:to>
      <xdr:col>22</xdr:col>
      <xdr:colOff>65724</xdr:colOff>
      <xdr:row>47</xdr:row>
      <xdr:rowOff>142131</xdr:rowOff>
    </xdr:to>
    <xdr:pic>
      <xdr:nvPicPr>
        <xdr:cNvPr id="4" name="Picture 3">
          <a:extLst>
            <a:ext uri="{FF2B5EF4-FFF2-40B4-BE49-F238E27FC236}">
              <a16:creationId xmlns:a16="http://schemas.microsoft.com/office/drawing/2014/main" id="{8E0B53EC-8CE5-4DF7-B564-D8031BDD8473}"/>
            </a:ext>
          </a:extLst>
        </xdr:cNvPr>
        <xdr:cNvPicPr>
          <a:picLocks noChangeAspect="1"/>
        </xdr:cNvPicPr>
      </xdr:nvPicPr>
      <xdr:blipFill>
        <a:blip xmlns:r="http://schemas.openxmlformats.org/officeDocument/2006/relationships" r:embed="rId3"/>
        <a:stretch>
          <a:fillRect/>
        </a:stretch>
      </xdr:blipFill>
      <xdr:spPr>
        <a:xfrm>
          <a:off x="0" y="9410700"/>
          <a:ext cx="7609524" cy="5952381"/>
        </a:xfrm>
        <a:prstGeom prst="rect">
          <a:avLst/>
        </a:prstGeom>
      </xdr:spPr>
    </xdr:pic>
    <xdr:clientData/>
  </xdr:twoCellAnchor>
  <xdr:twoCellAnchor editAs="oneCell">
    <xdr:from>
      <xdr:col>0</xdr:col>
      <xdr:colOff>0</xdr:colOff>
      <xdr:row>50</xdr:row>
      <xdr:rowOff>0</xdr:rowOff>
    </xdr:from>
    <xdr:to>
      <xdr:col>8</xdr:col>
      <xdr:colOff>9181</xdr:colOff>
      <xdr:row>70</xdr:row>
      <xdr:rowOff>142048</xdr:rowOff>
    </xdr:to>
    <xdr:pic>
      <xdr:nvPicPr>
        <xdr:cNvPr id="5" name="Picture 4">
          <a:extLst>
            <a:ext uri="{FF2B5EF4-FFF2-40B4-BE49-F238E27FC236}">
              <a16:creationId xmlns:a16="http://schemas.microsoft.com/office/drawing/2014/main" id="{A7F4B8D6-D187-43AE-A38A-9F7EB11857EB}"/>
            </a:ext>
          </a:extLst>
        </xdr:cNvPr>
        <xdr:cNvPicPr>
          <a:picLocks noChangeAspect="1"/>
        </xdr:cNvPicPr>
      </xdr:nvPicPr>
      <xdr:blipFill>
        <a:blip xmlns:r="http://schemas.openxmlformats.org/officeDocument/2006/relationships" r:embed="rId4"/>
        <a:stretch>
          <a:fillRect/>
        </a:stretch>
      </xdr:blipFill>
      <xdr:spPr>
        <a:xfrm>
          <a:off x="0" y="16192500"/>
          <a:ext cx="2752381" cy="6619048"/>
        </a:xfrm>
        <a:prstGeom prst="rect">
          <a:avLst/>
        </a:prstGeom>
      </xdr:spPr>
    </xdr:pic>
    <xdr:clientData/>
  </xdr:twoCellAnchor>
  <xdr:twoCellAnchor editAs="oneCell">
    <xdr:from>
      <xdr:col>0</xdr:col>
      <xdr:colOff>0</xdr:colOff>
      <xdr:row>72</xdr:row>
      <xdr:rowOff>0</xdr:rowOff>
    </xdr:from>
    <xdr:to>
      <xdr:col>22</xdr:col>
      <xdr:colOff>141914</xdr:colOff>
      <xdr:row>101</xdr:row>
      <xdr:rowOff>161214</xdr:rowOff>
    </xdr:to>
    <xdr:pic>
      <xdr:nvPicPr>
        <xdr:cNvPr id="6" name="Picture 5">
          <a:extLst>
            <a:ext uri="{FF2B5EF4-FFF2-40B4-BE49-F238E27FC236}">
              <a16:creationId xmlns:a16="http://schemas.microsoft.com/office/drawing/2014/main" id="{FABBC1F6-DEC1-4043-BEF2-7B9A02FD671B}"/>
            </a:ext>
          </a:extLst>
        </xdr:cNvPr>
        <xdr:cNvPicPr>
          <a:picLocks noChangeAspect="1"/>
        </xdr:cNvPicPr>
      </xdr:nvPicPr>
      <xdr:blipFill>
        <a:blip xmlns:r="http://schemas.openxmlformats.org/officeDocument/2006/relationships" r:embed="rId5"/>
        <a:stretch>
          <a:fillRect/>
        </a:stretch>
      </xdr:blipFill>
      <xdr:spPr>
        <a:xfrm>
          <a:off x="0" y="23317200"/>
          <a:ext cx="7685714" cy="56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hackerrank.com/challenges/strong-password/problem" TargetMode="External"/><Relationship Id="rId2" Type="http://schemas.openxmlformats.org/officeDocument/2006/relationships/hyperlink" Target="https://www.hackerrank.com/challenges/caesar-cipher-1/problem" TargetMode="External"/><Relationship Id="rId1" Type="http://schemas.openxmlformats.org/officeDocument/2006/relationships/hyperlink" Target="https://www.hackerrank.com/challenges/camelcase/problem" TargetMode="External"/><Relationship Id="rId5" Type="http://schemas.openxmlformats.org/officeDocument/2006/relationships/drawing" Target="../drawings/drawing2.xml"/><Relationship Id="rId4" Type="http://schemas.openxmlformats.org/officeDocument/2006/relationships/hyperlink" Target="https://www.hackerrank.com/challenges/mars-exploration/problem"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hackerrank.com/challenges/closest-numbers/problem" TargetMode="External"/><Relationship Id="rId7" Type="http://schemas.openxmlformats.org/officeDocument/2006/relationships/hyperlink" Target="https://www.hackerrank.com/challenges/countingsort2/problem" TargetMode="External"/><Relationship Id="rId2" Type="http://schemas.openxmlformats.org/officeDocument/2006/relationships/hyperlink" Target="https://www.hackerrank.com/challenges/find-the-median/problem" TargetMode="External"/><Relationship Id="rId1" Type="http://schemas.openxmlformats.org/officeDocument/2006/relationships/hyperlink" Target="https://www.hackerrank.com/challenges/correctness-invariant/problem" TargetMode="External"/><Relationship Id="rId6" Type="http://schemas.openxmlformats.org/officeDocument/2006/relationships/hyperlink" Target="https://www.hackerrank.com/challenges/countingsort1/problem" TargetMode="External"/><Relationship Id="rId5" Type="http://schemas.openxmlformats.org/officeDocument/2006/relationships/hyperlink" Target="https://www.hackerrank.com/challenges/insertionsort2/problem" TargetMode="External"/><Relationship Id="rId4" Type="http://schemas.openxmlformats.org/officeDocument/2006/relationships/hyperlink" Target="https://www.hackerrank.com/challenges/insertionsort1/problem" TargetMode="External"/><Relationship Id="rId9"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minimum-loss/problem" TargetMode="External"/><Relationship Id="rId2" Type="http://schemas.openxmlformats.org/officeDocument/2006/relationships/hyperlink" Target="https://www.hackerrank.com/challenges/pairs/problem" TargetMode="External"/><Relationship Id="rId1" Type="http://schemas.openxmlformats.org/officeDocument/2006/relationships/hyperlink" Target="https://www.hackerrank.com/challenges/sherlock-and-array/problem" TargetMode="External"/><Relationship Id="rId6" Type="http://schemas.openxmlformats.org/officeDocument/2006/relationships/drawing" Target="../drawings/drawing4.xml"/><Relationship Id="rId5" Type="http://schemas.openxmlformats.org/officeDocument/2006/relationships/hyperlink" Target="https://www.hackerrank.com/challenges/connected-cell-in-a-grid/problem" TargetMode="External"/><Relationship Id="rId4" Type="http://schemas.openxmlformats.org/officeDocument/2006/relationships/hyperlink" Target="https://www.hackerrank.com/challenges/cut-the-tree/proble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6"/>
  <sheetViews>
    <sheetView showGridLines="0" topLeftCell="G5" zoomScale="200" zoomScaleNormal="130" workbookViewId="0">
      <selection activeCell="K11" sqref="K11:Q11"/>
    </sheetView>
  </sheetViews>
  <sheetFormatPr baseColWidth="10" defaultColWidth="9.1640625" defaultRowHeight="15" x14ac:dyDescent="0.2"/>
  <cols>
    <col min="1" max="68" width="4.33203125" style="1" customWidth="1"/>
    <col min="69" max="16384" width="9.1640625" style="1"/>
  </cols>
  <sheetData>
    <row r="1" spans="1:17" ht="20.25" customHeight="1" x14ac:dyDescent="0.2">
      <c r="A1" s="2" t="s">
        <v>0</v>
      </c>
      <c r="D1" s="2" t="s">
        <v>1</v>
      </c>
      <c r="K1" s="2" t="s">
        <v>7</v>
      </c>
      <c r="N1" s="2" t="s">
        <v>1</v>
      </c>
    </row>
    <row r="2" spans="1:17" ht="20.25" customHeight="1" x14ac:dyDescent="0.2">
      <c r="A2" s="4">
        <v>1</v>
      </c>
      <c r="B2" s="4">
        <v>3</v>
      </c>
      <c r="C2" s="4">
        <v>5</v>
      </c>
      <c r="D2" s="4">
        <v>7</v>
      </c>
      <c r="E2" s="4">
        <v>9</v>
      </c>
      <c r="F2" s="4">
        <v>11</v>
      </c>
      <c r="G2" s="4">
        <v>13</v>
      </c>
      <c r="K2" s="4">
        <v>1</v>
      </c>
      <c r="L2" s="4">
        <v>5</v>
      </c>
      <c r="M2" s="4" t="s">
        <v>5</v>
      </c>
      <c r="N2" s="4">
        <v>13</v>
      </c>
      <c r="O2" s="4">
        <v>17</v>
      </c>
      <c r="P2" s="4" t="s">
        <v>5</v>
      </c>
      <c r="Q2" s="4">
        <v>25</v>
      </c>
    </row>
    <row r="3" spans="1:17" ht="20.25" customHeight="1" x14ac:dyDescent="0.2"/>
    <row r="4" spans="1:17" ht="20.25" customHeight="1" x14ac:dyDescent="0.2">
      <c r="A4" s="2" t="s">
        <v>2</v>
      </c>
      <c r="D4" s="2" t="s">
        <v>1</v>
      </c>
      <c r="K4" s="2" t="s">
        <v>8</v>
      </c>
      <c r="N4" s="2" t="s">
        <v>1</v>
      </c>
    </row>
    <row r="5" spans="1:17" ht="20.25" customHeight="1" x14ac:dyDescent="0.2">
      <c r="A5" s="4">
        <v>2</v>
      </c>
      <c r="B5" s="4">
        <v>4</v>
      </c>
      <c r="C5" s="4">
        <v>6</v>
      </c>
      <c r="D5" s="4">
        <v>8</v>
      </c>
      <c r="E5" s="4">
        <v>10</v>
      </c>
      <c r="F5" s="4">
        <v>12</v>
      </c>
      <c r="G5" s="4">
        <v>14</v>
      </c>
      <c r="K5" s="4">
        <v>2</v>
      </c>
      <c r="L5" s="4">
        <v>4</v>
      </c>
      <c r="M5" s="4">
        <v>8</v>
      </c>
      <c r="N5" s="4">
        <v>16</v>
      </c>
      <c r="O5" s="4">
        <v>32</v>
      </c>
      <c r="P5" s="4">
        <v>64</v>
      </c>
      <c r="Q5" s="4">
        <v>128</v>
      </c>
    </row>
    <row r="6" spans="1:17" ht="20.25" customHeight="1" x14ac:dyDescent="0.2"/>
    <row r="7" spans="1:17" ht="20.25" customHeight="1" x14ac:dyDescent="0.2">
      <c r="A7" s="2" t="s">
        <v>3</v>
      </c>
      <c r="D7" s="2" t="s">
        <v>1</v>
      </c>
      <c r="K7" s="2" t="s">
        <v>9</v>
      </c>
      <c r="N7" s="2" t="s">
        <v>1</v>
      </c>
    </row>
    <row r="8" spans="1:17" ht="20.25" customHeight="1" x14ac:dyDescent="0.2">
      <c r="A8" s="4">
        <v>1</v>
      </c>
      <c r="B8" s="4">
        <v>4</v>
      </c>
      <c r="C8" s="4">
        <v>7</v>
      </c>
      <c r="D8" s="4">
        <v>10</v>
      </c>
      <c r="E8" s="4">
        <v>13</v>
      </c>
      <c r="F8" s="4">
        <v>16</v>
      </c>
      <c r="G8" s="4">
        <v>19</v>
      </c>
      <c r="K8" s="3">
        <v>3</v>
      </c>
      <c r="L8" s="3">
        <v>9</v>
      </c>
      <c r="M8" s="3">
        <v>27</v>
      </c>
      <c r="N8" s="3">
        <f>M8*3</f>
        <v>81</v>
      </c>
      <c r="O8" s="3">
        <f>N8*3</f>
        <v>243</v>
      </c>
      <c r="P8" s="3">
        <f>O8*3</f>
        <v>729</v>
      </c>
      <c r="Q8" s="3">
        <f>P8*3</f>
        <v>2187</v>
      </c>
    </row>
    <row r="9" spans="1:17" ht="20.25" customHeight="1" x14ac:dyDescent="0.2"/>
    <row r="10" spans="1:17" ht="20.25" customHeight="1" x14ac:dyDescent="0.2">
      <c r="A10" s="2" t="s">
        <v>4</v>
      </c>
      <c r="D10" s="2" t="s">
        <v>1</v>
      </c>
      <c r="K10" s="2" t="s">
        <v>10</v>
      </c>
      <c r="N10" s="2" t="s">
        <v>1</v>
      </c>
    </row>
    <row r="11" spans="1:17" ht="20.25" customHeight="1" x14ac:dyDescent="0.2">
      <c r="A11" s="4">
        <v>1</v>
      </c>
      <c r="B11" s="4">
        <v>5</v>
      </c>
      <c r="C11" s="4">
        <v>9</v>
      </c>
      <c r="D11" s="4">
        <v>13</v>
      </c>
      <c r="E11" s="4">
        <v>17</v>
      </c>
      <c r="F11" s="4">
        <v>21</v>
      </c>
      <c r="G11" s="4">
        <v>25</v>
      </c>
      <c r="K11" s="3">
        <v>4</v>
      </c>
      <c r="L11" s="3">
        <v>16</v>
      </c>
      <c r="M11" s="3" t="s">
        <v>5</v>
      </c>
      <c r="N11" s="3">
        <f>L11*4</f>
        <v>64</v>
      </c>
      <c r="O11" s="3">
        <f>N11*4</f>
        <v>256</v>
      </c>
      <c r="P11" s="3" t="s">
        <v>5</v>
      </c>
      <c r="Q11" s="3">
        <f>O11*4</f>
        <v>1024</v>
      </c>
    </row>
    <row r="12" spans="1:17" ht="20.25" customHeight="1" x14ac:dyDescent="0.2"/>
    <row r="13" spans="1:17" ht="20.25" customHeight="1" x14ac:dyDescent="0.2">
      <c r="A13" s="2" t="s">
        <v>6</v>
      </c>
      <c r="D13" s="2" t="s">
        <v>1</v>
      </c>
      <c r="K13" s="2" t="s">
        <v>12</v>
      </c>
      <c r="N13" s="2" t="s">
        <v>1</v>
      </c>
    </row>
    <row r="14" spans="1:17" ht="20.25" customHeight="1" x14ac:dyDescent="0.2">
      <c r="A14" s="4">
        <v>1</v>
      </c>
      <c r="B14" s="4">
        <v>5</v>
      </c>
      <c r="C14" s="4" t="s">
        <v>5</v>
      </c>
      <c r="D14" s="4">
        <v>9</v>
      </c>
      <c r="E14" s="4">
        <v>13</v>
      </c>
      <c r="F14" s="4" t="s">
        <v>5</v>
      </c>
      <c r="G14" s="4">
        <v>17</v>
      </c>
      <c r="K14" s="3">
        <v>3</v>
      </c>
      <c r="L14" s="3">
        <v>9</v>
      </c>
      <c r="M14" s="3">
        <v>27</v>
      </c>
      <c r="N14" s="3" t="s">
        <v>11</v>
      </c>
      <c r="O14" s="3">
        <f>M14*3*3</f>
        <v>243</v>
      </c>
      <c r="P14" s="3">
        <f>O14*3</f>
        <v>729</v>
      </c>
      <c r="Q14" s="3">
        <f>P14*3</f>
        <v>2187</v>
      </c>
    </row>
    <row r="15" spans="1:17" ht="20.25" customHeight="1" x14ac:dyDescent="0.2"/>
    <row r="16" spans="1:17" ht="20.25" customHeight="1" x14ac:dyDescent="0.2">
      <c r="B16" s="2" t="s">
        <v>84</v>
      </c>
      <c r="E16" s="2" t="s">
        <v>86</v>
      </c>
    </row>
    <row r="17" spans="2:8" ht="20.25" customHeight="1" x14ac:dyDescent="0.2">
      <c r="B17" s="29">
        <v>1</v>
      </c>
      <c r="C17" s="29">
        <v>4</v>
      </c>
      <c r="D17" s="29">
        <v>27</v>
      </c>
      <c r="E17" s="29">
        <v>256</v>
      </c>
      <c r="F17" s="31">
        <v>3125</v>
      </c>
      <c r="G17" s="28"/>
      <c r="H17" s="28"/>
    </row>
    <row r="18" spans="2:8" ht="20.25" customHeight="1" x14ac:dyDescent="0.2"/>
    <row r="19" spans="2:8" ht="20.25" customHeight="1" x14ac:dyDescent="0.2">
      <c r="B19" s="2" t="s">
        <v>85</v>
      </c>
      <c r="E19" s="2" t="s">
        <v>1</v>
      </c>
    </row>
    <row r="20" spans="2:8" ht="20.25" customHeight="1" x14ac:dyDescent="0.2">
      <c r="B20" s="30">
        <v>1</v>
      </c>
      <c r="C20" s="30">
        <v>3</v>
      </c>
      <c r="D20" s="30">
        <v>9</v>
      </c>
      <c r="E20" s="30">
        <v>27</v>
      </c>
      <c r="F20" s="30">
        <v>81</v>
      </c>
      <c r="G20" s="30">
        <v>243</v>
      </c>
      <c r="H20" s="30">
        <v>729</v>
      </c>
    </row>
    <row r="21" spans="2:8" ht="20.25" customHeight="1" x14ac:dyDescent="0.2"/>
    <row r="22" spans="2:8" ht="20.25" customHeight="1" x14ac:dyDescent="0.2">
      <c r="B22" s="2" t="s">
        <v>87</v>
      </c>
      <c r="E22" s="2" t="s">
        <v>86</v>
      </c>
    </row>
    <row r="23" spans="2:8" ht="20.25" customHeight="1" x14ac:dyDescent="0.2">
      <c r="B23" s="29">
        <v>1</v>
      </c>
      <c r="C23" s="29">
        <v>4</v>
      </c>
      <c r="D23" s="29">
        <v>27</v>
      </c>
      <c r="E23" s="29">
        <v>256</v>
      </c>
      <c r="F23" s="31">
        <v>3125</v>
      </c>
      <c r="G23" s="28"/>
      <c r="H23" s="28"/>
    </row>
    <row r="24" spans="2:8" ht="20.25" customHeight="1" x14ac:dyDescent="0.2"/>
    <row r="25" spans="2:8" ht="20.25" customHeight="1" x14ac:dyDescent="0.2">
      <c r="B25" s="2" t="s">
        <v>88</v>
      </c>
      <c r="E25" s="2" t="s">
        <v>1</v>
      </c>
    </row>
    <row r="26" spans="2:8" ht="20.25" customHeight="1" x14ac:dyDescent="0.2">
      <c r="B26" s="30">
        <v>1</v>
      </c>
      <c r="C26" s="30">
        <v>3</v>
      </c>
      <c r="D26" s="30">
        <v>9</v>
      </c>
      <c r="E26" s="30">
        <v>27</v>
      </c>
      <c r="F26" s="30">
        <v>81</v>
      </c>
      <c r="G26" s="30">
        <v>243</v>
      </c>
      <c r="H26" s="30">
        <v>729</v>
      </c>
    </row>
    <row r="27" spans="2:8" ht="20.25" customHeight="1" x14ac:dyDescent="0.2"/>
    <row r="28" spans="2:8" ht="20.25" customHeight="1" x14ac:dyDescent="0.2">
      <c r="B28" s="2" t="s">
        <v>88</v>
      </c>
      <c r="E28" s="2" t="s">
        <v>1</v>
      </c>
    </row>
    <row r="29" spans="2:8" ht="20.25" customHeight="1" x14ac:dyDescent="0.2">
      <c r="B29" s="30">
        <v>1</v>
      </c>
      <c r="C29" s="30">
        <v>3</v>
      </c>
      <c r="D29" s="30">
        <v>9</v>
      </c>
      <c r="E29" s="30">
        <v>27</v>
      </c>
      <c r="F29" s="30">
        <v>81</v>
      </c>
      <c r="G29" s="30">
        <v>243</v>
      </c>
      <c r="H29" s="30">
        <v>729</v>
      </c>
    </row>
    <row r="30" spans="2:8" ht="20.25" customHeight="1" x14ac:dyDescent="0.2">
      <c r="B30" s="1">
        <v>1</v>
      </c>
      <c r="C30" s="1">
        <v>2</v>
      </c>
      <c r="D30" s="1">
        <v>3</v>
      </c>
      <c r="E30" s="1">
        <v>4</v>
      </c>
      <c r="F30" s="1">
        <v>5</v>
      </c>
      <c r="G30" s="1">
        <v>6</v>
      </c>
      <c r="H30" s="1">
        <v>7</v>
      </c>
    </row>
    <row r="31" spans="2:8" ht="20.25" customHeight="1" x14ac:dyDescent="0.2"/>
    <row r="32" spans="2:8" ht="20.25" customHeight="1" x14ac:dyDescent="0.2"/>
    <row r="33" ht="20.25" customHeight="1" x14ac:dyDescent="0.2"/>
    <row r="34" ht="20.25" customHeight="1" x14ac:dyDescent="0.2"/>
    <row r="35" ht="20.25" customHeight="1" x14ac:dyDescent="0.2"/>
    <row r="36" ht="20.25" customHeight="1" x14ac:dyDescent="0.2"/>
    <row r="37" ht="20.25" customHeight="1" x14ac:dyDescent="0.2"/>
    <row r="38" ht="20.25" customHeight="1" x14ac:dyDescent="0.2"/>
    <row r="39" ht="20.25" customHeight="1" x14ac:dyDescent="0.2"/>
    <row r="40" ht="20.25" customHeight="1" x14ac:dyDescent="0.2"/>
    <row r="41" ht="20.25" customHeight="1" x14ac:dyDescent="0.2"/>
    <row r="42" ht="20.25" customHeight="1" x14ac:dyDescent="0.2"/>
    <row r="43" ht="20.25" customHeight="1" x14ac:dyDescent="0.2"/>
    <row r="44" ht="20.25" customHeight="1" x14ac:dyDescent="0.2"/>
    <row r="45" ht="20.25" customHeight="1" x14ac:dyDescent="0.2"/>
    <row r="46" ht="20.25" customHeight="1"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T26"/>
  <sheetViews>
    <sheetView showGridLines="0" workbookViewId="0">
      <selection activeCell="C16" sqref="C16:T26"/>
    </sheetView>
  </sheetViews>
  <sheetFormatPr baseColWidth="10" defaultColWidth="8.83203125" defaultRowHeight="15" x14ac:dyDescent="0.2"/>
  <cols>
    <col min="1" max="41" width="3.6640625" customWidth="1"/>
  </cols>
  <sheetData>
    <row r="1" spans="2:20" ht="16" thickBot="1" x14ac:dyDescent="0.25"/>
    <row r="2" spans="2:20" ht="24" x14ac:dyDescent="0.2">
      <c r="B2" s="36">
        <v>1</v>
      </c>
      <c r="C2" s="39" t="s">
        <v>334</v>
      </c>
      <c r="D2" s="52"/>
      <c r="E2" s="52"/>
      <c r="F2" s="52"/>
      <c r="G2" s="52"/>
      <c r="H2" s="52"/>
      <c r="I2" s="52"/>
      <c r="J2" s="52"/>
      <c r="K2" s="52"/>
      <c r="L2" s="52"/>
      <c r="M2" s="52"/>
      <c r="N2" s="52"/>
      <c r="O2" s="52"/>
      <c r="P2" s="52"/>
      <c r="Q2" s="53"/>
    </row>
    <row r="3" spans="2:20" x14ac:dyDescent="0.2">
      <c r="C3" s="58" t="s">
        <v>99</v>
      </c>
      <c r="D3" s="55"/>
      <c r="E3" s="55"/>
      <c r="F3" s="55"/>
      <c r="G3" s="55"/>
      <c r="H3" s="55"/>
      <c r="I3" s="55"/>
      <c r="J3" s="55"/>
      <c r="K3" s="55"/>
      <c r="L3" s="55"/>
      <c r="M3" s="55"/>
      <c r="N3" s="55"/>
      <c r="O3" s="55"/>
      <c r="P3" s="55"/>
      <c r="Q3" s="56"/>
    </row>
    <row r="4" spans="2:20" x14ac:dyDescent="0.2">
      <c r="C4" s="54" t="s">
        <v>335</v>
      </c>
      <c r="D4" s="55"/>
      <c r="E4" s="55"/>
      <c r="F4" s="55"/>
      <c r="G4" s="55"/>
      <c r="H4" s="55"/>
      <c r="I4" s="55"/>
      <c r="J4" s="55"/>
      <c r="K4" s="55"/>
      <c r="L4" s="55"/>
      <c r="M4" s="55"/>
      <c r="N4" s="55"/>
      <c r="O4" s="55"/>
      <c r="P4" s="55"/>
      <c r="Q4" s="56"/>
    </row>
    <row r="5" spans="2:20" x14ac:dyDescent="0.2">
      <c r="C5" s="54"/>
      <c r="D5" s="55"/>
      <c r="E5" s="55"/>
      <c r="F5" s="55"/>
      <c r="G5" s="55"/>
      <c r="H5" s="55"/>
      <c r="I5" s="55"/>
      <c r="J5" s="55"/>
      <c r="K5" s="55"/>
      <c r="L5" s="55"/>
      <c r="M5" s="55"/>
      <c r="N5" s="55"/>
      <c r="O5" s="55"/>
      <c r="P5" s="55"/>
      <c r="Q5" s="56"/>
    </row>
    <row r="6" spans="2:20" x14ac:dyDescent="0.2">
      <c r="C6" s="58" t="s">
        <v>101</v>
      </c>
      <c r="D6" s="55"/>
      <c r="E6" s="55"/>
      <c r="F6" s="55"/>
      <c r="G6" s="55"/>
      <c r="H6" s="55"/>
      <c r="I6" s="55"/>
      <c r="J6" s="55"/>
      <c r="K6" s="55"/>
      <c r="L6" s="55"/>
      <c r="M6" s="55"/>
      <c r="N6" s="55"/>
      <c r="O6" s="55"/>
      <c r="P6" s="55"/>
      <c r="Q6" s="56"/>
    </row>
    <row r="7" spans="2:20" ht="16" thickBot="1" x14ac:dyDescent="0.25">
      <c r="C7" s="59" t="s">
        <v>336</v>
      </c>
      <c r="D7" s="60"/>
      <c r="E7" s="60"/>
      <c r="F7" s="60"/>
      <c r="G7" s="60"/>
      <c r="H7" s="60"/>
      <c r="I7" s="60"/>
      <c r="J7" s="60"/>
      <c r="K7" s="60"/>
      <c r="L7" s="60"/>
      <c r="M7" s="60"/>
      <c r="N7" s="60"/>
      <c r="O7" s="60"/>
      <c r="P7" s="60"/>
      <c r="Q7" s="61"/>
    </row>
    <row r="8" spans="2:20" ht="16" thickBot="1" x14ac:dyDescent="0.25"/>
    <row r="9" spans="2:20" ht="24" x14ac:dyDescent="0.2">
      <c r="B9" s="36">
        <v>2</v>
      </c>
      <c r="C9" s="39" t="s">
        <v>298</v>
      </c>
      <c r="D9" s="52"/>
      <c r="E9" s="52"/>
      <c r="F9" s="52"/>
      <c r="G9" s="52"/>
      <c r="H9" s="52"/>
      <c r="I9" s="52"/>
      <c r="J9" s="52"/>
      <c r="K9" s="52"/>
      <c r="L9" s="52"/>
      <c r="M9" s="52"/>
      <c r="N9" s="52"/>
      <c r="O9" s="52"/>
      <c r="P9" s="52"/>
      <c r="Q9" s="53"/>
    </row>
    <row r="10" spans="2:20" x14ac:dyDescent="0.2">
      <c r="C10" s="58" t="s">
        <v>99</v>
      </c>
      <c r="D10" s="55"/>
      <c r="E10" s="55"/>
      <c r="F10" s="55"/>
      <c r="G10" s="55"/>
      <c r="H10" s="55"/>
      <c r="I10" s="55"/>
      <c r="J10" s="55"/>
      <c r="K10" s="55"/>
      <c r="L10" s="55"/>
      <c r="M10" s="55"/>
      <c r="N10" s="55"/>
      <c r="O10" s="55"/>
      <c r="P10" s="55"/>
      <c r="Q10" s="56"/>
    </row>
    <row r="11" spans="2:20" x14ac:dyDescent="0.2">
      <c r="C11" s="54" t="s">
        <v>299</v>
      </c>
      <c r="D11" s="55"/>
      <c r="E11" s="55"/>
      <c r="F11" s="55"/>
      <c r="G11" s="55"/>
      <c r="H11" s="55"/>
      <c r="I11" s="55"/>
      <c r="J11" s="55"/>
      <c r="K11" s="55"/>
      <c r="L11" s="55"/>
      <c r="M11" s="55"/>
      <c r="N11" s="55"/>
      <c r="O11" s="55"/>
      <c r="P11" s="55"/>
      <c r="Q11" s="56"/>
    </row>
    <row r="12" spans="2:20" x14ac:dyDescent="0.2">
      <c r="C12" s="54"/>
      <c r="D12" s="55"/>
      <c r="E12" s="55"/>
      <c r="F12" s="55"/>
      <c r="G12" s="55"/>
      <c r="H12" s="55"/>
      <c r="I12" s="55"/>
      <c r="J12" s="55"/>
      <c r="K12" s="55"/>
      <c r="L12" s="55"/>
      <c r="M12" s="55"/>
      <c r="N12" s="55"/>
      <c r="O12" s="55"/>
      <c r="P12" s="55"/>
      <c r="Q12" s="56"/>
    </row>
    <row r="13" spans="2:20" x14ac:dyDescent="0.2">
      <c r="C13" s="58" t="s">
        <v>101</v>
      </c>
      <c r="D13" s="55"/>
      <c r="E13" s="55"/>
      <c r="F13" s="55"/>
      <c r="G13" s="55"/>
      <c r="H13" s="55"/>
      <c r="I13" s="55"/>
      <c r="J13" s="55"/>
      <c r="K13" s="55"/>
      <c r="L13" s="55"/>
      <c r="M13" s="55"/>
      <c r="N13" s="55"/>
      <c r="O13" s="55"/>
      <c r="P13" s="55"/>
      <c r="Q13" s="56"/>
    </row>
    <row r="14" spans="2:20" ht="16" thickBot="1" x14ac:dyDescent="0.25">
      <c r="C14" s="59" t="s">
        <v>300</v>
      </c>
      <c r="D14" s="60"/>
      <c r="E14" s="60"/>
      <c r="F14" s="60"/>
      <c r="G14" s="60"/>
      <c r="H14" s="60"/>
      <c r="I14" s="60"/>
      <c r="J14" s="60"/>
      <c r="K14" s="60"/>
      <c r="L14" s="60"/>
      <c r="M14" s="60"/>
      <c r="N14" s="60"/>
      <c r="O14" s="60"/>
      <c r="P14" s="60"/>
      <c r="Q14" s="61"/>
    </row>
    <row r="15" spans="2:20" ht="16" thickBot="1" x14ac:dyDescent="0.25"/>
    <row r="16" spans="2:20" ht="24" x14ac:dyDescent="0.2">
      <c r="B16" s="36">
        <v>3</v>
      </c>
      <c r="C16" s="39" t="s">
        <v>301</v>
      </c>
      <c r="D16" s="52"/>
      <c r="E16" s="52"/>
      <c r="F16" s="52"/>
      <c r="G16" s="52"/>
      <c r="H16" s="52"/>
      <c r="I16" s="52"/>
      <c r="J16" s="52"/>
      <c r="K16" s="52"/>
      <c r="L16" s="52"/>
      <c r="M16" s="52"/>
      <c r="N16" s="52"/>
      <c r="O16" s="52"/>
      <c r="P16" s="52"/>
      <c r="Q16" s="52"/>
      <c r="R16" s="52"/>
      <c r="S16" s="52"/>
      <c r="T16" s="53"/>
    </row>
    <row r="17" spans="3:20" x14ac:dyDescent="0.2">
      <c r="C17" s="54" t="s">
        <v>302</v>
      </c>
      <c r="D17" s="55"/>
      <c r="E17" s="55"/>
      <c r="F17" s="55"/>
      <c r="G17" s="55"/>
      <c r="H17" s="55"/>
      <c r="I17" s="55"/>
      <c r="J17" s="55"/>
      <c r="K17" s="55"/>
      <c r="L17" s="55"/>
      <c r="M17" s="55"/>
      <c r="N17" s="55"/>
      <c r="O17" s="55"/>
      <c r="P17" s="55"/>
      <c r="Q17" s="55"/>
      <c r="R17" s="55"/>
      <c r="S17" s="55"/>
      <c r="T17" s="56"/>
    </row>
    <row r="18" spans="3:20" x14ac:dyDescent="0.2">
      <c r="C18" s="54"/>
      <c r="D18" s="55"/>
      <c r="E18" s="55"/>
      <c r="F18" s="55"/>
      <c r="G18" s="55"/>
      <c r="H18" s="55"/>
      <c r="I18" s="55"/>
      <c r="J18" s="55"/>
      <c r="K18" s="55"/>
      <c r="L18" s="55"/>
      <c r="M18" s="55"/>
      <c r="N18" s="55"/>
      <c r="O18" s="55"/>
      <c r="P18" s="55"/>
      <c r="Q18" s="55"/>
      <c r="R18" s="55"/>
      <c r="S18" s="55"/>
      <c r="T18" s="56"/>
    </row>
    <row r="19" spans="3:20" x14ac:dyDescent="0.2">
      <c r="C19" s="58" t="s">
        <v>99</v>
      </c>
      <c r="D19" s="55"/>
      <c r="E19" s="55"/>
      <c r="F19" s="55"/>
      <c r="G19" s="55"/>
      <c r="H19" s="55"/>
      <c r="I19" s="55"/>
      <c r="J19" s="55"/>
      <c r="K19" s="55"/>
      <c r="L19" s="55"/>
      <c r="M19" s="55"/>
      <c r="N19" s="55"/>
      <c r="O19" s="55"/>
      <c r="P19" s="55"/>
      <c r="Q19" s="55"/>
      <c r="R19" s="55"/>
      <c r="S19" s="55"/>
      <c r="T19" s="56"/>
    </row>
    <row r="20" spans="3:20" x14ac:dyDescent="0.2">
      <c r="C20" s="54" t="s">
        <v>303</v>
      </c>
      <c r="D20" s="55"/>
      <c r="E20" s="55"/>
      <c r="F20" s="55"/>
      <c r="G20" s="55"/>
      <c r="H20" s="55"/>
      <c r="I20" s="55"/>
      <c r="J20" s="55"/>
      <c r="K20" s="55"/>
      <c r="L20" s="55"/>
      <c r="M20" s="55"/>
      <c r="N20" s="55"/>
      <c r="O20" s="55"/>
      <c r="P20" s="55"/>
      <c r="Q20" s="55"/>
      <c r="R20" s="55"/>
      <c r="S20" s="55"/>
      <c r="T20" s="56"/>
    </row>
    <row r="21" spans="3:20" x14ac:dyDescent="0.2">
      <c r="C21" s="54"/>
      <c r="D21" s="55"/>
      <c r="E21" s="55"/>
      <c r="F21" s="55"/>
      <c r="G21" s="55"/>
      <c r="H21" s="55"/>
      <c r="I21" s="55"/>
      <c r="J21" s="55"/>
      <c r="K21" s="55"/>
      <c r="L21" s="55"/>
      <c r="M21" s="55"/>
      <c r="N21" s="55"/>
      <c r="O21" s="55"/>
      <c r="P21" s="55"/>
      <c r="Q21" s="55"/>
      <c r="R21" s="55"/>
      <c r="S21" s="55"/>
      <c r="T21" s="56"/>
    </row>
    <row r="22" spans="3:20" x14ac:dyDescent="0.2">
      <c r="C22" s="58" t="s">
        <v>101</v>
      </c>
      <c r="D22" s="55"/>
      <c r="E22" s="55"/>
      <c r="F22" s="55"/>
      <c r="G22" s="55"/>
      <c r="H22" s="55"/>
      <c r="I22" s="55"/>
      <c r="J22" s="55"/>
      <c r="K22" s="55"/>
      <c r="L22" s="55"/>
      <c r="M22" s="55"/>
      <c r="N22" s="55"/>
      <c r="O22" s="55"/>
      <c r="P22" s="55"/>
      <c r="Q22" s="55"/>
      <c r="R22" s="55"/>
      <c r="S22" s="55"/>
      <c r="T22" s="56"/>
    </row>
    <row r="23" spans="3:20" x14ac:dyDescent="0.2">
      <c r="C23" s="54">
        <v>3</v>
      </c>
      <c r="D23" s="55"/>
      <c r="E23" s="55"/>
      <c r="F23" s="55"/>
      <c r="G23" s="55"/>
      <c r="H23" s="55"/>
      <c r="I23" s="55"/>
      <c r="J23" s="55"/>
      <c r="K23" s="55"/>
      <c r="L23" s="55"/>
      <c r="M23" s="55"/>
      <c r="N23" s="55"/>
      <c r="O23" s="55"/>
      <c r="P23" s="55"/>
      <c r="Q23" s="55"/>
      <c r="R23" s="55"/>
      <c r="S23" s="55"/>
      <c r="T23" s="56"/>
    </row>
    <row r="24" spans="3:20" x14ac:dyDescent="0.2">
      <c r="C24" s="54"/>
      <c r="D24" s="55"/>
      <c r="E24" s="55"/>
      <c r="F24" s="55"/>
      <c r="G24" s="55"/>
      <c r="H24" s="55"/>
      <c r="I24" s="55"/>
      <c r="J24" s="55"/>
      <c r="K24" s="55"/>
      <c r="L24" s="55"/>
      <c r="M24" s="55"/>
      <c r="N24" s="55"/>
      <c r="O24" s="55"/>
      <c r="P24" s="55"/>
      <c r="Q24" s="55"/>
      <c r="R24" s="55"/>
      <c r="S24" s="55"/>
      <c r="T24" s="56"/>
    </row>
    <row r="25" spans="3:20" x14ac:dyDescent="0.2">
      <c r="C25" s="58" t="s">
        <v>102</v>
      </c>
      <c r="D25" s="55"/>
      <c r="E25" s="55"/>
      <c r="F25" s="55"/>
      <c r="G25" s="55"/>
      <c r="H25" s="55"/>
      <c r="I25" s="55"/>
      <c r="J25" s="55"/>
      <c r="K25" s="55"/>
      <c r="L25" s="55"/>
      <c r="M25" s="55"/>
      <c r="N25" s="55"/>
      <c r="O25" s="55"/>
      <c r="P25" s="55"/>
      <c r="Q25" s="55"/>
      <c r="R25" s="55"/>
      <c r="S25" s="55"/>
      <c r="T25" s="56"/>
    </row>
    <row r="26" spans="3:20" ht="16" thickBot="1" x14ac:dyDescent="0.25">
      <c r="C26" s="59" t="s">
        <v>304</v>
      </c>
      <c r="D26" s="60"/>
      <c r="E26" s="60"/>
      <c r="F26" s="60"/>
      <c r="G26" s="60"/>
      <c r="H26" s="60"/>
      <c r="I26" s="60"/>
      <c r="J26" s="60"/>
      <c r="K26" s="60"/>
      <c r="L26" s="60"/>
      <c r="M26" s="60"/>
      <c r="N26" s="60"/>
      <c r="O26" s="60"/>
      <c r="P26" s="60"/>
      <c r="Q26" s="60"/>
      <c r="R26" s="60"/>
      <c r="S26" s="60"/>
      <c r="T26" s="6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P81"/>
  <sheetViews>
    <sheetView showGridLines="0" workbookViewId="0">
      <selection activeCell="C2" sqref="C2:AP11"/>
    </sheetView>
  </sheetViews>
  <sheetFormatPr baseColWidth="10" defaultColWidth="8.83203125" defaultRowHeight="15" x14ac:dyDescent="0.2"/>
  <cols>
    <col min="1" max="42" width="3.6640625" customWidth="1"/>
  </cols>
  <sheetData>
    <row r="1" spans="2:42" ht="16" thickBot="1" x14ac:dyDescent="0.25"/>
    <row r="2" spans="2:42" ht="24" x14ac:dyDescent="0.2">
      <c r="B2" s="36">
        <v>1</v>
      </c>
      <c r="C2" s="39" t="s">
        <v>263</v>
      </c>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3"/>
    </row>
    <row r="3" spans="2:42" x14ac:dyDescent="0.2">
      <c r="C3" s="152" t="s">
        <v>264</v>
      </c>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4"/>
    </row>
    <row r="4" spans="2:42" x14ac:dyDescent="0.2">
      <c r="C4" s="152"/>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4"/>
    </row>
    <row r="5" spans="2:42" x14ac:dyDescent="0.2">
      <c r="C5" s="67"/>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9"/>
    </row>
    <row r="6" spans="2:42" x14ac:dyDescent="0.2">
      <c r="C6" s="58" t="s">
        <v>99</v>
      </c>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6"/>
    </row>
    <row r="7" spans="2:42" x14ac:dyDescent="0.2">
      <c r="C7" s="54" t="s">
        <v>265</v>
      </c>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6"/>
    </row>
    <row r="8" spans="2:42" x14ac:dyDescent="0.2">
      <c r="C8" s="54" t="s">
        <v>266</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6"/>
    </row>
    <row r="9" spans="2:42" x14ac:dyDescent="0.2">
      <c r="C9" s="5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6"/>
    </row>
    <row r="10" spans="2:42" x14ac:dyDescent="0.2">
      <c r="C10" s="58" t="s">
        <v>101</v>
      </c>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6"/>
    </row>
    <row r="11" spans="2:42" ht="16" thickBot="1" x14ac:dyDescent="0.25">
      <c r="C11" s="59" t="s">
        <v>267</v>
      </c>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1"/>
    </row>
    <row r="12" spans="2:42" ht="16" thickBot="1" x14ac:dyDescent="0.25"/>
    <row r="13" spans="2:42" ht="24" x14ac:dyDescent="0.2">
      <c r="B13" s="36">
        <v>2</v>
      </c>
      <c r="C13" s="39" t="s">
        <v>248</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3"/>
    </row>
    <row r="14" spans="2:42" x14ac:dyDescent="0.2">
      <c r="C14" s="54" t="s">
        <v>249</v>
      </c>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6"/>
    </row>
    <row r="15" spans="2:42" x14ac:dyDescent="0.2">
      <c r="C15" s="54" t="s">
        <v>123</v>
      </c>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6"/>
    </row>
    <row r="16" spans="2:42" x14ac:dyDescent="0.2">
      <c r="C16" s="54" t="s">
        <v>250</v>
      </c>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6"/>
    </row>
    <row r="17" spans="2:33" x14ac:dyDescent="0.2">
      <c r="C17" s="5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6"/>
    </row>
    <row r="18" spans="2:33" x14ac:dyDescent="0.2">
      <c r="C18" s="58" t="s">
        <v>99</v>
      </c>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6"/>
    </row>
    <row r="19" spans="2:33" x14ac:dyDescent="0.2">
      <c r="C19" s="54" t="s">
        <v>251</v>
      </c>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6"/>
    </row>
    <row r="20" spans="2:33" x14ac:dyDescent="0.2">
      <c r="C20" s="54" t="s">
        <v>252</v>
      </c>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6"/>
    </row>
    <row r="21" spans="2:33" x14ac:dyDescent="0.2">
      <c r="C21" s="54"/>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6"/>
    </row>
    <row r="22" spans="2:33" x14ac:dyDescent="0.2">
      <c r="C22" s="58" t="s">
        <v>101</v>
      </c>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6"/>
    </row>
    <row r="23" spans="2:33" x14ac:dyDescent="0.2">
      <c r="C23" s="54">
        <v>4</v>
      </c>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6"/>
    </row>
    <row r="24" spans="2:33" x14ac:dyDescent="0.2">
      <c r="C24" s="5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row>
    <row r="25" spans="2:33" x14ac:dyDescent="0.2">
      <c r="C25" s="58" t="s">
        <v>102</v>
      </c>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6"/>
    </row>
    <row r="26" spans="2:33" x14ac:dyDescent="0.2">
      <c r="C26" s="54" t="s">
        <v>253</v>
      </c>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6"/>
    </row>
    <row r="27" spans="2:33" x14ac:dyDescent="0.2">
      <c r="C27" s="54" t="s">
        <v>254</v>
      </c>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row>
    <row r="28" spans="2:33" x14ac:dyDescent="0.2">
      <c r="C28" s="54" t="s">
        <v>255</v>
      </c>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6"/>
    </row>
    <row r="29" spans="2:33" ht="16" thickBot="1" x14ac:dyDescent="0.25">
      <c r="C29" s="59" t="s">
        <v>256</v>
      </c>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1"/>
    </row>
    <row r="30" spans="2:33" ht="16" thickBot="1" x14ac:dyDescent="0.25"/>
    <row r="31" spans="2:33" ht="24" x14ac:dyDescent="0.2">
      <c r="B31" s="36">
        <v>3</v>
      </c>
      <c r="C31" s="39" t="s">
        <v>257</v>
      </c>
      <c r="D31" s="52"/>
      <c r="E31" s="52"/>
      <c r="F31" s="52"/>
      <c r="G31" s="52"/>
      <c r="H31" s="52"/>
      <c r="I31" s="52"/>
      <c r="J31" s="52"/>
      <c r="K31" s="52"/>
      <c r="L31" s="52"/>
      <c r="M31" s="52"/>
      <c r="N31" s="52"/>
      <c r="O31" s="52"/>
      <c r="P31" s="52"/>
      <c r="Q31" s="52"/>
      <c r="R31" s="52"/>
      <c r="S31" s="52"/>
      <c r="T31" s="52"/>
      <c r="U31" s="52"/>
      <c r="V31" s="52"/>
      <c r="W31" s="52"/>
      <c r="X31" s="52"/>
      <c r="Y31" s="52"/>
      <c r="Z31" s="52"/>
      <c r="AA31" s="53"/>
    </row>
    <row r="32" spans="2:33" x14ac:dyDescent="0.2">
      <c r="C32" s="54" t="s">
        <v>258</v>
      </c>
      <c r="D32" s="55"/>
      <c r="E32" s="55"/>
      <c r="F32" s="55"/>
      <c r="G32" s="55"/>
      <c r="H32" s="55"/>
      <c r="I32" s="55"/>
      <c r="J32" s="55"/>
      <c r="K32" s="55"/>
      <c r="L32" s="55"/>
      <c r="M32" s="55"/>
      <c r="N32" s="55"/>
      <c r="O32" s="55"/>
      <c r="P32" s="55"/>
      <c r="Q32" s="55"/>
      <c r="R32" s="55"/>
      <c r="S32" s="55"/>
      <c r="T32" s="55"/>
      <c r="U32" s="55"/>
      <c r="V32" s="55"/>
      <c r="W32" s="55"/>
      <c r="X32" s="55"/>
      <c r="Y32" s="55"/>
      <c r="Z32" s="55"/>
      <c r="AA32" s="56"/>
    </row>
    <row r="33" spans="2:42" x14ac:dyDescent="0.2">
      <c r="C33" s="54"/>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2:42" x14ac:dyDescent="0.2">
      <c r="C34" s="58" t="s">
        <v>163</v>
      </c>
      <c r="D34" s="55"/>
      <c r="E34" s="55"/>
      <c r="F34" s="55"/>
      <c r="G34" s="55"/>
      <c r="H34" s="55"/>
      <c r="I34" s="55"/>
      <c r="J34" s="55"/>
      <c r="K34" s="55"/>
      <c r="L34" s="55"/>
      <c r="M34" s="55"/>
      <c r="N34" s="55"/>
      <c r="O34" s="55"/>
      <c r="P34" s="55"/>
      <c r="Q34" s="55"/>
      <c r="R34" s="55"/>
      <c r="S34" s="55"/>
      <c r="T34" s="55"/>
      <c r="U34" s="55"/>
      <c r="V34" s="55"/>
      <c r="W34" s="55"/>
      <c r="X34" s="55"/>
      <c r="Y34" s="55"/>
      <c r="Z34" s="55"/>
      <c r="AA34" s="56"/>
    </row>
    <row r="35" spans="2:42" x14ac:dyDescent="0.2">
      <c r="C35" s="54" t="s">
        <v>261</v>
      </c>
      <c r="D35" s="55"/>
      <c r="E35" s="55"/>
      <c r="F35" s="55"/>
      <c r="G35" s="55"/>
      <c r="H35" s="55"/>
      <c r="I35" s="55"/>
      <c r="J35" s="55"/>
      <c r="K35" s="55"/>
      <c r="L35" s="55"/>
      <c r="M35" s="55"/>
      <c r="N35" s="55"/>
      <c r="O35" s="55"/>
      <c r="P35" s="55"/>
      <c r="Q35" s="55"/>
      <c r="R35" s="55"/>
      <c r="S35" s="55"/>
      <c r="T35" s="55"/>
      <c r="U35" s="55"/>
      <c r="V35" s="55"/>
      <c r="W35" s="55"/>
      <c r="X35" s="55"/>
      <c r="Y35" s="55"/>
      <c r="Z35" s="55"/>
      <c r="AA35" s="56"/>
    </row>
    <row r="36" spans="2:42" x14ac:dyDescent="0.2">
      <c r="C36" s="54" t="s">
        <v>262</v>
      </c>
      <c r="D36" s="55"/>
      <c r="E36" s="55"/>
      <c r="F36" s="55"/>
      <c r="G36" s="55"/>
      <c r="H36" s="55"/>
      <c r="I36" s="55"/>
      <c r="J36" s="55"/>
      <c r="K36" s="55"/>
      <c r="L36" s="55"/>
      <c r="M36" s="55"/>
      <c r="N36" s="55"/>
      <c r="O36" s="55"/>
      <c r="P36" s="55"/>
      <c r="Q36" s="55"/>
      <c r="R36" s="55"/>
      <c r="S36" s="55"/>
      <c r="T36" s="55"/>
      <c r="U36" s="55"/>
      <c r="V36" s="55"/>
      <c r="W36" s="55"/>
      <c r="X36" s="55"/>
      <c r="Y36" s="55"/>
      <c r="Z36" s="55"/>
      <c r="AA36" s="56"/>
    </row>
    <row r="37" spans="2:42" x14ac:dyDescent="0.2">
      <c r="C37" s="54"/>
      <c r="D37" s="55"/>
      <c r="E37" s="55"/>
      <c r="F37" s="55"/>
      <c r="G37" s="55"/>
      <c r="H37" s="55"/>
      <c r="I37" s="55"/>
      <c r="J37" s="55"/>
      <c r="K37" s="55"/>
      <c r="L37" s="55"/>
      <c r="M37" s="55"/>
      <c r="N37" s="55"/>
      <c r="O37" s="55"/>
      <c r="P37" s="55"/>
      <c r="Q37" s="55"/>
      <c r="R37" s="55"/>
      <c r="S37" s="55"/>
      <c r="T37" s="55"/>
      <c r="U37" s="55"/>
      <c r="V37" s="55"/>
      <c r="W37" s="55"/>
      <c r="X37" s="55"/>
      <c r="Y37" s="55"/>
      <c r="Z37" s="55"/>
      <c r="AA37" s="56"/>
    </row>
    <row r="38" spans="2:42" x14ac:dyDescent="0.2">
      <c r="C38" s="58" t="s">
        <v>165</v>
      </c>
      <c r="D38" s="55"/>
      <c r="E38" s="55"/>
      <c r="F38" s="55"/>
      <c r="G38" s="55"/>
      <c r="H38" s="55"/>
      <c r="I38" s="55"/>
      <c r="J38" s="55"/>
      <c r="K38" s="55"/>
      <c r="L38" s="55"/>
      <c r="M38" s="55"/>
      <c r="N38" s="55"/>
      <c r="O38" s="55"/>
      <c r="P38" s="55"/>
      <c r="Q38" s="55"/>
      <c r="R38" s="55"/>
      <c r="S38" s="55"/>
      <c r="T38" s="55"/>
      <c r="U38" s="55"/>
      <c r="V38" s="55"/>
      <c r="W38" s="55"/>
      <c r="X38" s="55"/>
      <c r="Y38" s="55"/>
      <c r="Z38" s="55"/>
      <c r="AA38" s="56"/>
    </row>
    <row r="39" spans="2:42" x14ac:dyDescent="0.2">
      <c r="C39" s="54" t="s">
        <v>222</v>
      </c>
      <c r="D39" s="55"/>
      <c r="E39" s="55"/>
      <c r="F39" s="55"/>
      <c r="G39" s="55"/>
      <c r="H39" s="55"/>
      <c r="I39" s="55"/>
      <c r="J39" s="55"/>
      <c r="K39" s="55"/>
      <c r="L39" s="55"/>
      <c r="M39" s="55"/>
      <c r="N39" s="55"/>
      <c r="O39" s="55"/>
      <c r="P39" s="55"/>
      <c r="Q39" s="55"/>
      <c r="R39" s="55"/>
      <c r="S39" s="55"/>
      <c r="T39" s="55"/>
      <c r="U39" s="55"/>
      <c r="V39" s="55"/>
      <c r="W39" s="55"/>
      <c r="X39" s="55"/>
      <c r="Y39" s="55"/>
      <c r="Z39" s="55"/>
      <c r="AA39" s="56"/>
    </row>
    <row r="40" spans="2:42" x14ac:dyDescent="0.2">
      <c r="C40" s="54"/>
      <c r="D40" s="55"/>
      <c r="E40" s="55"/>
      <c r="F40" s="55"/>
      <c r="G40" s="55"/>
      <c r="H40" s="55"/>
      <c r="I40" s="55"/>
      <c r="J40" s="55"/>
      <c r="K40" s="55"/>
      <c r="L40" s="55"/>
      <c r="M40" s="55"/>
      <c r="N40" s="55"/>
      <c r="O40" s="55"/>
      <c r="P40" s="55"/>
      <c r="Q40" s="55"/>
      <c r="R40" s="55"/>
      <c r="S40" s="55"/>
      <c r="T40" s="55"/>
      <c r="U40" s="55"/>
      <c r="V40" s="55"/>
      <c r="W40" s="55"/>
      <c r="X40" s="55"/>
      <c r="Y40" s="55"/>
      <c r="Z40" s="55"/>
      <c r="AA40" s="56"/>
    </row>
    <row r="41" spans="2:42" x14ac:dyDescent="0.2">
      <c r="C41" s="58" t="s">
        <v>168</v>
      </c>
      <c r="D41" s="55"/>
      <c r="E41" s="55"/>
      <c r="F41" s="55"/>
      <c r="G41" s="55"/>
      <c r="H41" s="55"/>
      <c r="I41" s="55"/>
      <c r="J41" s="55"/>
      <c r="K41" s="55"/>
      <c r="L41" s="55"/>
      <c r="M41" s="55"/>
      <c r="N41" s="55"/>
      <c r="O41" s="55"/>
      <c r="P41" s="55"/>
      <c r="Q41" s="55"/>
      <c r="R41" s="55"/>
      <c r="S41" s="55"/>
      <c r="T41" s="55"/>
      <c r="U41" s="55"/>
      <c r="V41" s="55"/>
      <c r="W41" s="55"/>
      <c r="X41" s="55"/>
      <c r="Y41" s="55"/>
      <c r="Z41" s="55"/>
      <c r="AA41" s="56"/>
    </row>
    <row r="42" spans="2:42" x14ac:dyDescent="0.2">
      <c r="C42" s="54" t="s">
        <v>260</v>
      </c>
      <c r="D42" s="55"/>
      <c r="E42" s="55"/>
      <c r="F42" s="55"/>
      <c r="G42" s="55"/>
      <c r="H42" s="55"/>
      <c r="I42" s="55"/>
      <c r="J42" s="55"/>
      <c r="K42" s="55"/>
      <c r="L42" s="55"/>
      <c r="M42" s="55"/>
      <c r="N42" s="55"/>
      <c r="O42" s="55"/>
      <c r="P42" s="55"/>
      <c r="Q42" s="55"/>
      <c r="R42" s="55"/>
      <c r="S42" s="55"/>
      <c r="T42" s="55"/>
      <c r="U42" s="55"/>
      <c r="V42" s="55"/>
      <c r="W42" s="55"/>
      <c r="X42" s="55"/>
      <c r="Y42" s="55"/>
      <c r="Z42" s="55"/>
      <c r="AA42" s="56"/>
    </row>
    <row r="43" spans="2:42" x14ac:dyDescent="0.2">
      <c r="C43" s="54" t="s">
        <v>259</v>
      </c>
      <c r="D43" s="55"/>
      <c r="E43" s="55"/>
      <c r="F43" s="55"/>
      <c r="G43" s="55"/>
      <c r="H43" s="55"/>
      <c r="I43" s="55"/>
      <c r="J43" s="55"/>
      <c r="K43" s="55"/>
      <c r="L43" s="55"/>
      <c r="M43" s="55"/>
      <c r="N43" s="55"/>
      <c r="O43" s="55"/>
      <c r="P43" s="55"/>
      <c r="Q43" s="55"/>
      <c r="R43" s="55"/>
      <c r="S43" s="55"/>
      <c r="T43" s="55"/>
      <c r="U43" s="55"/>
      <c r="V43" s="55"/>
      <c r="W43" s="55"/>
      <c r="X43" s="55"/>
      <c r="Y43" s="55"/>
      <c r="Z43" s="55"/>
      <c r="AA43" s="56"/>
    </row>
    <row r="44" spans="2:42" x14ac:dyDescent="0.2">
      <c r="C44" s="54"/>
      <c r="D44" s="55"/>
      <c r="E44" s="55"/>
      <c r="F44" s="55"/>
      <c r="G44" s="55"/>
      <c r="H44" s="55"/>
      <c r="I44" s="55"/>
      <c r="J44" s="55"/>
      <c r="K44" s="55"/>
      <c r="L44" s="55"/>
      <c r="M44" s="55"/>
      <c r="N44" s="55"/>
      <c r="O44" s="55"/>
      <c r="P44" s="55"/>
      <c r="Q44" s="55"/>
      <c r="R44" s="55"/>
      <c r="S44" s="55"/>
      <c r="T44" s="55"/>
      <c r="U44" s="55"/>
      <c r="V44" s="55"/>
      <c r="W44" s="55"/>
      <c r="X44" s="55"/>
      <c r="Y44" s="55"/>
      <c r="Z44" s="55"/>
      <c r="AA44" s="56"/>
    </row>
    <row r="45" spans="2:42" x14ac:dyDescent="0.2">
      <c r="C45" s="58" t="s">
        <v>170</v>
      </c>
      <c r="D45" s="55"/>
      <c r="E45" s="55"/>
      <c r="F45" s="55"/>
      <c r="G45" s="55"/>
      <c r="H45" s="55"/>
      <c r="I45" s="55"/>
      <c r="J45" s="55"/>
      <c r="K45" s="55"/>
      <c r="L45" s="55"/>
      <c r="M45" s="55"/>
      <c r="N45" s="55"/>
      <c r="O45" s="55"/>
      <c r="P45" s="55"/>
      <c r="Q45" s="55"/>
      <c r="R45" s="55"/>
      <c r="S45" s="55"/>
      <c r="T45" s="55"/>
      <c r="U45" s="55"/>
      <c r="V45" s="55"/>
      <c r="W45" s="55"/>
      <c r="X45" s="55"/>
      <c r="Y45" s="55"/>
      <c r="Z45" s="55"/>
      <c r="AA45" s="56"/>
    </row>
    <row r="46" spans="2:42" ht="16" thickBot="1" x14ac:dyDescent="0.25">
      <c r="C46" s="59" t="s">
        <v>223</v>
      </c>
      <c r="D46" s="60"/>
      <c r="E46" s="60"/>
      <c r="F46" s="60"/>
      <c r="G46" s="60"/>
      <c r="H46" s="60"/>
      <c r="I46" s="60"/>
      <c r="J46" s="60"/>
      <c r="K46" s="60"/>
      <c r="L46" s="60"/>
      <c r="M46" s="60"/>
      <c r="N46" s="60"/>
      <c r="O46" s="60"/>
      <c r="P46" s="60"/>
      <c r="Q46" s="60"/>
      <c r="R46" s="60"/>
      <c r="S46" s="60"/>
      <c r="T46" s="60"/>
      <c r="U46" s="60"/>
      <c r="V46" s="60"/>
      <c r="W46" s="60"/>
      <c r="X46" s="60"/>
      <c r="Y46" s="60"/>
      <c r="Z46" s="60"/>
      <c r="AA46" s="61"/>
    </row>
    <row r="47" spans="2:42" ht="16" thickBot="1" x14ac:dyDescent="0.25"/>
    <row r="48" spans="2:42" ht="24" x14ac:dyDescent="0.2">
      <c r="B48" s="36">
        <v>4</v>
      </c>
      <c r="C48" s="39" t="s">
        <v>268</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3"/>
    </row>
    <row r="49" spans="3:42" x14ac:dyDescent="0.2">
      <c r="C49" s="152" t="s">
        <v>269</v>
      </c>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4"/>
    </row>
    <row r="50" spans="3:42" x14ac:dyDescent="0.2">
      <c r="C50" s="152"/>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4"/>
    </row>
    <row r="51" spans="3:42" x14ac:dyDescent="0.2">
      <c r="C51" s="67"/>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9"/>
    </row>
    <row r="52" spans="3:42" x14ac:dyDescent="0.2">
      <c r="C52" s="58" t="s">
        <v>163</v>
      </c>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6"/>
    </row>
    <row r="53" spans="3:42" x14ac:dyDescent="0.2">
      <c r="C53" s="54" t="s">
        <v>270</v>
      </c>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6"/>
    </row>
    <row r="54" spans="3:42" x14ac:dyDescent="0.2">
      <c r="C54" s="54"/>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6"/>
    </row>
    <row r="55" spans="3:42" x14ac:dyDescent="0.2">
      <c r="C55" s="58" t="s">
        <v>165</v>
      </c>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6"/>
    </row>
    <row r="56" spans="3:42" x14ac:dyDescent="0.2">
      <c r="C56" s="54">
        <v>2</v>
      </c>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6"/>
    </row>
    <row r="57" spans="3:42" x14ac:dyDescent="0.2">
      <c r="C57" s="54"/>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6"/>
    </row>
    <row r="58" spans="3:42" x14ac:dyDescent="0.2">
      <c r="C58" s="58" t="s">
        <v>166</v>
      </c>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6"/>
    </row>
    <row r="59" spans="3:42" x14ac:dyDescent="0.2">
      <c r="C59" s="54" t="s">
        <v>271</v>
      </c>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6"/>
    </row>
    <row r="60" spans="3:42" x14ac:dyDescent="0.2">
      <c r="C60" s="54"/>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6"/>
    </row>
    <row r="61" spans="3:42" x14ac:dyDescent="0.2">
      <c r="C61" s="58" t="s">
        <v>168</v>
      </c>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6"/>
    </row>
    <row r="62" spans="3:42" x14ac:dyDescent="0.2">
      <c r="C62" s="54" t="s">
        <v>272</v>
      </c>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6"/>
    </row>
    <row r="63" spans="3:42" x14ac:dyDescent="0.2">
      <c r="C63" s="54"/>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6"/>
    </row>
    <row r="64" spans="3:42" x14ac:dyDescent="0.2">
      <c r="C64" s="58" t="s">
        <v>170</v>
      </c>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6"/>
    </row>
    <row r="65" spans="2:42" x14ac:dyDescent="0.2">
      <c r="C65" s="54">
        <v>2</v>
      </c>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6"/>
    </row>
    <row r="66" spans="2:42" x14ac:dyDescent="0.2">
      <c r="C66" s="54"/>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6"/>
    </row>
    <row r="67" spans="2:42" x14ac:dyDescent="0.2">
      <c r="C67" s="58" t="s">
        <v>171</v>
      </c>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6"/>
    </row>
    <row r="68" spans="2:42" ht="16" thickBot="1" x14ac:dyDescent="0.25">
      <c r="C68" s="59" t="s">
        <v>273</v>
      </c>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c r="AP68" s="61"/>
    </row>
    <row r="69" spans="2:42" ht="16" thickBot="1" x14ac:dyDescent="0.25"/>
    <row r="70" spans="2:42" ht="24" x14ac:dyDescent="0.2">
      <c r="B70" s="36">
        <v>5</v>
      </c>
      <c r="C70" s="39" t="s">
        <v>274</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3"/>
    </row>
    <row r="71" spans="2:42" x14ac:dyDescent="0.2">
      <c r="C71" s="54" t="s">
        <v>275</v>
      </c>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6"/>
    </row>
    <row r="72" spans="2:42" x14ac:dyDescent="0.2">
      <c r="C72" s="54"/>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6"/>
    </row>
    <row r="73" spans="2:42" x14ac:dyDescent="0.2">
      <c r="C73" s="58" t="s">
        <v>99</v>
      </c>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6"/>
    </row>
    <row r="74" spans="2:42" x14ac:dyDescent="0.2">
      <c r="C74" s="54">
        <v>2</v>
      </c>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6"/>
    </row>
    <row r="75" spans="2:42" x14ac:dyDescent="0.2">
      <c r="C75" s="54" t="s">
        <v>276</v>
      </c>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6"/>
    </row>
    <row r="76" spans="2:42" x14ac:dyDescent="0.2">
      <c r="C76" s="54"/>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6"/>
    </row>
    <row r="77" spans="2:42" x14ac:dyDescent="0.2">
      <c r="C77" s="58" t="s">
        <v>101</v>
      </c>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6"/>
    </row>
    <row r="78" spans="2:42" x14ac:dyDescent="0.2">
      <c r="C78" s="54">
        <v>3</v>
      </c>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6"/>
    </row>
    <row r="79" spans="2:42" x14ac:dyDescent="0.2">
      <c r="C79" s="54"/>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6"/>
    </row>
    <row r="80" spans="2:42" x14ac:dyDescent="0.2">
      <c r="C80" s="58" t="s">
        <v>102</v>
      </c>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6"/>
    </row>
    <row r="81" spans="3:36" ht="16" thickBot="1" x14ac:dyDescent="0.25">
      <c r="C81" s="59" t="s">
        <v>277</v>
      </c>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1"/>
    </row>
  </sheetData>
  <mergeCells count="2">
    <mergeCell ref="C3:AP4"/>
    <mergeCell ref="C49:AP5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AG126"/>
  <sheetViews>
    <sheetView showGridLines="0" topLeftCell="A110" workbookViewId="0">
      <selection activeCell="C117" sqref="C117:R126"/>
    </sheetView>
  </sheetViews>
  <sheetFormatPr baseColWidth="10" defaultColWidth="8.83203125" defaultRowHeight="15" x14ac:dyDescent="0.2"/>
  <cols>
    <col min="1" max="41" width="3.6640625" customWidth="1"/>
  </cols>
  <sheetData>
    <row r="1" spans="2:17" ht="16" thickBot="1" x14ac:dyDescent="0.25"/>
    <row r="2" spans="2:17" ht="24" x14ac:dyDescent="0.2">
      <c r="B2" s="36">
        <v>1</v>
      </c>
      <c r="C2" s="39" t="s">
        <v>278</v>
      </c>
      <c r="D2" s="52"/>
      <c r="E2" s="52"/>
      <c r="F2" s="52"/>
      <c r="G2" s="52"/>
      <c r="H2" s="52"/>
      <c r="I2" s="52"/>
      <c r="J2" s="52"/>
      <c r="K2" s="52"/>
      <c r="L2" s="52"/>
      <c r="M2" s="52"/>
      <c r="N2" s="52"/>
      <c r="O2" s="52"/>
      <c r="P2" s="52"/>
      <c r="Q2" s="53"/>
    </row>
    <row r="3" spans="2:17" x14ac:dyDescent="0.2">
      <c r="C3" s="58" t="s">
        <v>123</v>
      </c>
      <c r="D3" s="55"/>
      <c r="E3" s="55"/>
      <c r="F3" s="55"/>
      <c r="G3" s="55"/>
      <c r="H3" s="55"/>
      <c r="I3" s="55"/>
      <c r="J3" s="55"/>
      <c r="K3" s="55"/>
      <c r="L3" s="55"/>
      <c r="M3" s="55"/>
      <c r="N3" s="55"/>
      <c r="O3" s="55"/>
      <c r="P3" s="55"/>
      <c r="Q3" s="56"/>
    </row>
    <row r="4" spans="2:17" x14ac:dyDescent="0.2">
      <c r="C4" s="54" t="s">
        <v>283</v>
      </c>
      <c r="D4" s="55"/>
      <c r="E4" s="55"/>
      <c r="F4" s="55"/>
      <c r="G4" s="55"/>
      <c r="H4" s="55"/>
      <c r="I4" s="55"/>
      <c r="J4" s="55"/>
      <c r="K4" s="55"/>
      <c r="L4" s="55"/>
      <c r="M4" s="55"/>
      <c r="N4" s="55"/>
      <c r="O4" s="55"/>
      <c r="P4" s="55"/>
      <c r="Q4" s="56"/>
    </row>
    <row r="5" spans="2:17" x14ac:dyDescent="0.2">
      <c r="C5" s="54"/>
      <c r="D5" s="55"/>
      <c r="E5" s="55"/>
      <c r="F5" s="55"/>
      <c r="G5" s="55"/>
      <c r="H5" s="55"/>
      <c r="I5" s="55"/>
      <c r="J5" s="55"/>
      <c r="K5" s="55"/>
      <c r="L5" s="55"/>
      <c r="M5" s="55"/>
      <c r="N5" s="55"/>
      <c r="O5" s="55"/>
      <c r="P5" s="55"/>
      <c r="Q5" s="56"/>
    </row>
    <row r="6" spans="2:17" x14ac:dyDescent="0.2">
      <c r="C6" s="58" t="s">
        <v>99</v>
      </c>
      <c r="D6" s="55"/>
      <c r="E6" s="55"/>
      <c r="F6" s="55"/>
      <c r="G6" s="55"/>
      <c r="H6" s="55"/>
      <c r="I6" s="55"/>
      <c r="J6" s="55"/>
      <c r="K6" s="55"/>
      <c r="L6" s="55"/>
      <c r="M6" s="55"/>
      <c r="N6" s="55"/>
      <c r="O6" s="55"/>
      <c r="P6" s="55"/>
      <c r="Q6" s="56"/>
    </row>
    <row r="7" spans="2:17" x14ac:dyDescent="0.2">
      <c r="C7" s="54" t="s">
        <v>284</v>
      </c>
      <c r="D7" s="55"/>
      <c r="E7" s="55"/>
      <c r="F7" s="55"/>
      <c r="G7" s="55"/>
      <c r="H7" s="55"/>
      <c r="I7" s="55"/>
      <c r="J7" s="55"/>
      <c r="K7" s="55"/>
      <c r="L7" s="55"/>
      <c r="M7" s="55"/>
      <c r="N7" s="55"/>
      <c r="O7" s="55"/>
      <c r="P7" s="55"/>
      <c r="Q7" s="56"/>
    </row>
    <row r="8" spans="2:17" x14ac:dyDescent="0.2">
      <c r="C8" s="54"/>
      <c r="D8" s="55"/>
      <c r="E8" s="55"/>
      <c r="F8" s="55"/>
      <c r="G8" s="55"/>
      <c r="H8" s="55"/>
      <c r="I8" s="55"/>
      <c r="J8" s="55"/>
      <c r="K8" s="55"/>
      <c r="L8" s="55"/>
      <c r="M8" s="55"/>
      <c r="N8" s="55"/>
      <c r="O8" s="55"/>
      <c r="P8" s="55"/>
      <c r="Q8" s="56"/>
    </row>
    <row r="9" spans="2:17" x14ac:dyDescent="0.2">
      <c r="C9" s="58" t="s">
        <v>101</v>
      </c>
      <c r="D9" s="55"/>
      <c r="E9" s="55"/>
      <c r="F9" s="55"/>
      <c r="G9" s="55"/>
      <c r="H9" s="55"/>
      <c r="I9" s="55"/>
      <c r="J9" s="55"/>
      <c r="K9" s="55"/>
      <c r="L9" s="55"/>
      <c r="M9" s="55"/>
      <c r="N9" s="55"/>
      <c r="O9" s="55"/>
      <c r="P9" s="55"/>
      <c r="Q9" s="56"/>
    </row>
    <row r="10" spans="2:17" x14ac:dyDescent="0.2">
      <c r="C10" s="54">
        <v>3</v>
      </c>
      <c r="D10" s="55"/>
      <c r="E10" s="55"/>
      <c r="F10" s="55"/>
      <c r="G10" s="55"/>
      <c r="H10" s="55"/>
      <c r="I10" s="55"/>
      <c r="J10" s="55"/>
      <c r="K10" s="55"/>
      <c r="L10" s="55"/>
      <c r="M10" s="55"/>
      <c r="N10" s="55"/>
      <c r="O10" s="55"/>
      <c r="P10" s="55"/>
      <c r="Q10" s="56"/>
    </row>
    <row r="11" spans="2:17" x14ac:dyDescent="0.2">
      <c r="C11" s="54"/>
      <c r="D11" s="55"/>
      <c r="E11" s="55"/>
      <c r="F11" s="55"/>
      <c r="G11" s="55"/>
      <c r="H11" s="55"/>
      <c r="I11" s="55"/>
      <c r="J11" s="55"/>
      <c r="K11" s="55"/>
      <c r="L11" s="55"/>
      <c r="M11" s="55"/>
      <c r="N11" s="55"/>
      <c r="O11" s="55"/>
      <c r="P11" s="55"/>
      <c r="Q11" s="56"/>
    </row>
    <row r="12" spans="2:17" x14ac:dyDescent="0.2">
      <c r="C12" s="58" t="s">
        <v>102</v>
      </c>
      <c r="D12" s="55"/>
      <c r="E12" s="55"/>
      <c r="F12" s="55"/>
      <c r="G12" s="55"/>
      <c r="H12" s="55"/>
      <c r="I12" s="55"/>
      <c r="J12" s="55"/>
      <c r="K12" s="55"/>
      <c r="L12" s="55"/>
      <c r="M12" s="55"/>
      <c r="N12" s="55"/>
      <c r="O12" s="55"/>
      <c r="P12" s="55"/>
      <c r="Q12" s="56"/>
    </row>
    <row r="13" spans="2:17" x14ac:dyDescent="0.2">
      <c r="C13" s="54" t="s">
        <v>279</v>
      </c>
      <c r="D13" s="55"/>
      <c r="E13" s="55"/>
      <c r="F13" s="55"/>
      <c r="G13" s="55"/>
      <c r="H13" s="55"/>
      <c r="I13" s="55"/>
      <c r="J13" s="55"/>
      <c r="K13" s="55"/>
      <c r="L13" s="55"/>
      <c r="M13" s="55"/>
      <c r="N13" s="55"/>
      <c r="O13" s="55"/>
      <c r="P13" s="55"/>
      <c r="Q13" s="56"/>
    </row>
    <row r="14" spans="2:17" x14ac:dyDescent="0.2">
      <c r="C14" s="54" t="s">
        <v>280</v>
      </c>
      <c r="D14" s="55"/>
      <c r="E14" s="55"/>
      <c r="F14" s="55"/>
      <c r="G14" s="55"/>
      <c r="H14" s="55"/>
      <c r="I14" s="55"/>
      <c r="J14" s="55"/>
      <c r="K14" s="55"/>
      <c r="L14" s="55"/>
      <c r="M14" s="55"/>
      <c r="N14" s="55"/>
      <c r="O14" s="55"/>
      <c r="P14" s="55"/>
      <c r="Q14" s="56"/>
    </row>
    <row r="15" spans="2:17" x14ac:dyDescent="0.2">
      <c r="C15" s="54" t="s">
        <v>281</v>
      </c>
      <c r="D15" s="55"/>
      <c r="E15" s="55"/>
      <c r="F15" s="55"/>
      <c r="G15" s="55"/>
      <c r="H15" s="55"/>
      <c r="I15" s="55"/>
      <c r="J15" s="55"/>
      <c r="K15" s="55"/>
      <c r="L15" s="55"/>
      <c r="M15" s="55"/>
      <c r="N15" s="55"/>
      <c r="O15" s="55"/>
      <c r="P15" s="55"/>
      <c r="Q15" s="56"/>
    </row>
    <row r="16" spans="2:17" ht="16" thickBot="1" x14ac:dyDescent="0.25">
      <c r="C16" s="59" t="s">
        <v>282</v>
      </c>
      <c r="D16" s="60"/>
      <c r="E16" s="60"/>
      <c r="F16" s="60"/>
      <c r="G16" s="60"/>
      <c r="H16" s="60"/>
      <c r="I16" s="60"/>
      <c r="J16" s="60"/>
      <c r="K16" s="60"/>
      <c r="L16" s="60"/>
      <c r="M16" s="60"/>
      <c r="N16" s="60"/>
      <c r="O16" s="60"/>
      <c r="P16" s="60"/>
      <c r="Q16" s="61"/>
    </row>
    <row r="17" spans="2:24" ht="16" thickBot="1" x14ac:dyDescent="0.25"/>
    <row r="18" spans="2:24" ht="24" x14ac:dyDescent="0.2">
      <c r="B18" s="36">
        <v>2</v>
      </c>
      <c r="C18" s="39" t="s">
        <v>285</v>
      </c>
      <c r="D18" s="52"/>
      <c r="E18" s="52"/>
      <c r="F18" s="52"/>
      <c r="G18" s="52"/>
      <c r="H18" s="52"/>
      <c r="I18" s="52"/>
      <c r="J18" s="52"/>
      <c r="K18" s="52"/>
      <c r="L18" s="52"/>
      <c r="M18" s="52"/>
      <c r="N18" s="52"/>
      <c r="O18" s="52"/>
      <c r="P18" s="52"/>
      <c r="Q18" s="52"/>
      <c r="R18" s="52"/>
      <c r="S18" s="52"/>
      <c r="T18" s="52"/>
      <c r="U18" s="52"/>
      <c r="V18" s="52"/>
      <c r="W18" s="52"/>
      <c r="X18" s="53"/>
    </row>
    <row r="19" spans="2:24" x14ac:dyDescent="0.2">
      <c r="C19" s="54" t="s">
        <v>287</v>
      </c>
      <c r="D19" s="55"/>
      <c r="E19" s="55"/>
      <c r="F19" s="55"/>
      <c r="G19" s="55"/>
      <c r="H19" s="55"/>
      <c r="I19" s="55"/>
      <c r="J19" s="55"/>
      <c r="K19" s="55"/>
      <c r="L19" s="55"/>
      <c r="M19" s="55"/>
      <c r="N19" s="55"/>
      <c r="O19" s="55"/>
      <c r="P19" s="55"/>
      <c r="Q19" s="55"/>
      <c r="R19" s="55"/>
      <c r="S19" s="55"/>
      <c r="T19" s="55"/>
      <c r="U19" s="55"/>
      <c r="V19" s="55"/>
      <c r="W19" s="55"/>
      <c r="X19" s="56"/>
    </row>
    <row r="20" spans="2:24" x14ac:dyDescent="0.2">
      <c r="C20" s="58" t="s">
        <v>163</v>
      </c>
      <c r="D20" s="55"/>
      <c r="E20" s="55"/>
      <c r="F20" s="55"/>
      <c r="G20" s="55"/>
      <c r="H20" s="55"/>
      <c r="I20" s="55"/>
      <c r="J20" s="55"/>
      <c r="K20" s="74" t="s">
        <v>168</v>
      </c>
      <c r="L20" s="55"/>
      <c r="M20" s="55"/>
      <c r="N20" s="55"/>
      <c r="O20" s="55"/>
      <c r="P20" s="55"/>
      <c r="Q20" s="55"/>
      <c r="R20" s="55"/>
      <c r="S20" s="55"/>
      <c r="T20" s="55"/>
      <c r="U20" s="55"/>
      <c r="V20" s="55"/>
      <c r="W20" s="55"/>
      <c r="X20" s="56"/>
    </row>
    <row r="21" spans="2:24" x14ac:dyDescent="0.2">
      <c r="C21" s="54" t="s">
        <v>286</v>
      </c>
      <c r="D21" s="55"/>
      <c r="E21" s="55"/>
      <c r="F21" s="55"/>
      <c r="G21" s="55"/>
      <c r="H21" s="55"/>
      <c r="I21" s="55"/>
      <c r="J21" s="55"/>
      <c r="K21" s="55" t="s">
        <v>296</v>
      </c>
      <c r="L21" s="55"/>
      <c r="M21" s="55"/>
      <c r="N21" s="55"/>
      <c r="O21" s="55"/>
      <c r="P21" s="55"/>
      <c r="Q21" s="55"/>
      <c r="R21" s="55"/>
      <c r="S21" s="55"/>
      <c r="T21" s="55"/>
      <c r="U21" s="55"/>
      <c r="V21" s="55"/>
      <c r="W21" s="55"/>
      <c r="X21" s="56"/>
    </row>
    <row r="22" spans="2:24" x14ac:dyDescent="0.2">
      <c r="C22" s="54" t="s">
        <v>294</v>
      </c>
      <c r="D22" s="55"/>
      <c r="E22" s="55"/>
      <c r="F22" s="55"/>
      <c r="G22" s="55"/>
      <c r="H22" s="55"/>
      <c r="I22" s="55"/>
      <c r="J22" s="55"/>
      <c r="K22" s="55" t="s">
        <v>297</v>
      </c>
      <c r="L22" s="55"/>
      <c r="M22" s="55"/>
      <c r="N22" s="55"/>
      <c r="O22" s="55"/>
      <c r="P22" s="55"/>
      <c r="Q22" s="55"/>
      <c r="R22" s="55"/>
      <c r="S22" s="55"/>
      <c r="T22" s="55"/>
      <c r="U22" s="55"/>
      <c r="V22" s="55"/>
      <c r="W22" s="55"/>
      <c r="X22" s="56"/>
    </row>
    <row r="23" spans="2:24" x14ac:dyDescent="0.2">
      <c r="C23" s="54" t="s">
        <v>126</v>
      </c>
      <c r="D23" s="55"/>
      <c r="E23" s="55"/>
      <c r="F23" s="55"/>
      <c r="G23" s="55"/>
      <c r="H23" s="55"/>
      <c r="I23" s="55"/>
      <c r="J23" s="55"/>
      <c r="K23" s="55" t="s">
        <v>126</v>
      </c>
      <c r="L23" s="55"/>
      <c r="M23" s="55"/>
      <c r="N23" s="55"/>
      <c r="O23" s="55"/>
      <c r="P23" s="55"/>
      <c r="Q23" s="55"/>
      <c r="R23" s="55"/>
      <c r="S23" s="55"/>
      <c r="T23" s="55"/>
      <c r="U23" s="55"/>
      <c r="V23" s="55"/>
      <c r="W23" s="55"/>
      <c r="X23" s="56"/>
    </row>
    <row r="24" spans="2:24" x14ac:dyDescent="0.2">
      <c r="C24" s="58" t="s">
        <v>165</v>
      </c>
      <c r="D24" s="55"/>
      <c r="E24" s="55"/>
      <c r="F24" s="55"/>
      <c r="G24" s="55"/>
      <c r="H24" s="55"/>
      <c r="I24" s="55"/>
      <c r="J24" s="55"/>
      <c r="K24" s="74" t="s">
        <v>165</v>
      </c>
      <c r="L24" s="55"/>
      <c r="M24" s="55"/>
      <c r="N24" s="55"/>
      <c r="O24" s="55"/>
      <c r="P24" s="55"/>
      <c r="Q24" s="55"/>
      <c r="R24" s="55"/>
      <c r="S24" s="55"/>
      <c r="T24" s="55"/>
      <c r="U24" s="55"/>
      <c r="V24" s="55"/>
      <c r="W24" s="55"/>
      <c r="X24" s="56"/>
    </row>
    <row r="25" spans="2:24" x14ac:dyDescent="0.2">
      <c r="C25" s="54" t="s">
        <v>222</v>
      </c>
      <c r="D25" s="55"/>
      <c r="E25" s="55"/>
      <c r="F25" s="55"/>
      <c r="G25" s="55"/>
      <c r="H25" s="55"/>
      <c r="I25" s="55"/>
      <c r="J25" s="55"/>
      <c r="K25" s="55" t="s">
        <v>223</v>
      </c>
      <c r="L25" s="55"/>
      <c r="M25" s="55"/>
      <c r="N25" s="55"/>
      <c r="O25" s="55"/>
      <c r="P25" s="55"/>
      <c r="Q25" s="55"/>
      <c r="R25" s="55"/>
      <c r="S25" s="55"/>
      <c r="T25" s="55"/>
      <c r="U25" s="55"/>
      <c r="V25" s="55"/>
      <c r="W25" s="55"/>
      <c r="X25" s="56"/>
    </row>
    <row r="26" spans="2:24" x14ac:dyDescent="0.2">
      <c r="C26" s="54"/>
      <c r="D26" s="55"/>
      <c r="E26" s="55"/>
      <c r="F26" s="55"/>
      <c r="G26" s="55"/>
      <c r="H26" s="55"/>
      <c r="I26" s="55"/>
      <c r="J26" s="55"/>
      <c r="K26" s="55"/>
      <c r="L26" s="55"/>
      <c r="M26" s="55"/>
      <c r="N26" s="55"/>
      <c r="O26" s="55"/>
      <c r="P26" s="55"/>
      <c r="Q26" s="55"/>
      <c r="R26" s="55"/>
      <c r="S26" s="55"/>
      <c r="T26" s="55"/>
      <c r="U26" s="55"/>
      <c r="V26" s="55"/>
      <c r="W26" s="55"/>
      <c r="X26" s="56"/>
    </row>
    <row r="27" spans="2:24" x14ac:dyDescent="0.2">
      <c r="C27" s="58" t="s">
        <v>288</v>
      </c>
      <c r="D27" s="55"/>
      <c r="E27" s="55"/>
      <c r="F27" s="55"/>
      <c r="G27" s="55"/>
      <c r="H27" s="55"/>
      <c r="I27" s="55"/>
      <c r="J27" s="55"/>
      <c r="K27" s="74" t="s">
        <v>288</v>
      </c>
      <c r="L27" s="55"/>
      <c r="M27" s="55"/>
      <c r="N27" s="55"/>
      <c r="O27" s="55"/>
      <c r="P27" s="55"/>
      <c r="Q27" s="55"/>
      <c r="R27" s="55"/>
      <c r="S27" s="55"/>
      <c r="T27" s="55"/>
      <c r="U27" s="55"/>
      <c r="V27" s="55"/>
      <c r="W27" s="55"/>
      <c r="X27" s="56"/>
    </row>
    <row r="28" spans="2:24" x14ac:dyDescent="0.2">
      <c r="C28" s="70">
        <v>4</v>
      </c>
      <c r="D28" s="71"/>
      <c r="E28" s="75"/>
      <c r="F28" s="71" t="s">
        <v>295</v>
      </c>
      <c r="G28" s="75"/>
      <c r="H28" s="55"/>
      <c r="I28" s="55"/>
      <c r="J28" s="55"/>
      <c r="K28" s="72">
        <v>4</v>
      </c>
      <c r="L28" s="71"/>
      <c r="M28" s="71"/>
      <c r="N28" s="75"/>
      <c r="O28" s="71"/>
      <c r="P28" s="55"/>
      <c r="Q28" s="55"/>
      <c r="R28" s="55"/>
      <c r="S28" s="55"/>
      <c r="T28" s="55"/>
      <c r="U28" s="55"/>
      <c r="V28" s="55"/>
      <c r="W28" s="55"/>
      <c r="X28" s="56"/>
    </row>
    <row r="29" spans="2:24" x14ac:dyDescent="0.2">
      <c r="C29" s="70">
        <v>3</v>
      </c>
      <c r="D29" s="75"/>
      <c r="E29" s="75"/>
      <c r="F29" s="75"/>
      <c r="G29" s="71"/>
      <c r="H29" s="55"/>
      <c r="I29" s="55"/>
      <c r="J29" s="55"/>
      <c r="K29" s="72">
        <v>3</v>
      </c>
      <c r="L29" s="75" t="s">
        <v>295</v>
      </c>
      <c r="M29" s="71"/>
      <c r="N29" s="75"/>
      <c r="O29" s="71"/>
      <c r="P29" s="55"/>
      <c r="Q29" s="55"/>
      <c r="R29" s="55"/>
      <c r="S29" s="55"/>
      <c r="T29" s="55"/>
      <c r="U29" s="55"/>
      <c r="V29" s="55"/>
      <c r="W29" s="55"/>
      <c r="X29" s="56"/>
    </row>
    <row r="30" spans="2:24" x14ac:dyDescent="0.2">
      <c r="C30" s="70">
        <v>2</v>
      </c>
      <c r="D30" s="71"/>
      <c r="E30" s="76" t="s">
        <v>293</v>
      </c>
      <c r="F30" s="71"/>
      <c r="G30" s="71"/>
      <c r="H30" s="55"/>
      <c r="I30" s="55"/>
      <c r="J30" s="55"/>
      <c r="K30" s="72">
        <v>2</v>
      </c>
      <c r="L30" s="71"/>
      <c r="M30" s="75"/>
      <c r="N30" s="75"/>
      <c r="O30" s="75"/>
      <c r="P30" s="55"/>
      <c r="Q30" s="55"/>
      <c r="R30" s="55"/>
      <c r="S30" s="55"/>
      <c r="T30" s="55"/>
      <c r="U30" s="55"/>
      <c r="V30" s="55"/>
      <c r="W30" s="55"/>
      <c r="X30" s="56"/>
    </row>
    <row r="31" spans="2:24" x14ac:dyDescent="0.2">
      <c r="C31" s="70">
        <v>1</v>
      </c>
      <c r="D31" s="75"/>
      <c r="E31" s="75"/>
      <c r="F31" s="75"/>
      <c r="G31" s="71"/>
      <c r="H31" s="55"/>
      <c r="I31" s="55"/>
      <c r="J31" s="55"/>
      <c r="K31" s="72">
        <v>1</v>
      </c>
      <c r="L31" s="75"/>
      <c r="M31" s="75"/>
      <c r="N31" s="76" t="s">
        <v>293</v>
      </c>
      <c r="O31" s="75"/>
      <c r="P31" s="55"/>
      <c r="Q31" s="55"/>
      <c r="R31" s="55"/>
      <c r="S31" s="55"/>
      <c r="T31" s="55"/>
      <c r="U31" s="55"/>
      <c r="V31" s="55"/>
      <c r="W31" s="55"/>
      <c r="X31" s="56"/>
    </row>
    <row r="32" spans="2:24" ht="16" thickBot="1" x14ac:dyDescent="0.25">
      <c r="C32" s="59"/>
      <c r="D32" s="73" t="s">
        <v>289</v>
      </c>
      <c r="E32" s="73" t="s">
        <v>290</v>
      </c>
      <c r="F32" s="73" t="s">
        <v>291</v>
      </c>
      <c r="G32" s="73" t="s">
        <v>292</v>
      </c>
      <c r="H32" s="60"/>
      <c r="I32" s="60"/>
      <c r="J32" s="60"/>
      <c r="K32" s="60"/>
      <c r="L32" s="73" t="s">
        <v>289</v>
      </c>
      <c r="M32" s="73" t="s">
        <v>290</v>
      </c>
      <c r="N32" s="73" t="s">
        <v>291</v>
      </c>
      <c r="O32" s="73" t="s">
        <v>292</v>
      </c>
      <c r="P32" s="60"/>
      <c r="Q32" s="60"/>
      <c r="R32" s="60"/>
      <c r="S32" s="60"/>
      <c r="T32" s="60"/>
      <c r="U32" s="60"/>
      <c r="V32" s="60"/>
      <c r="W32" s="60"/>
      <c r="X32" s="61"/>
    </row>
    <row r="33" spans="2:33" ht="16" thickBot="1" x14ac:dyDescent="0.25"/>
    <row r="34" spans="2:33" ht="24" x14ac:dyDescent="0.2">
      <c r="B34" s="36">
        <v>3</v>
      </c>
      <c r="C34" s="39" t="s">
        <v>312</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3"/>
    </row>
    <row r="35" spans="2:33" x14ac:dyDescent="0.2">
      <c r="C35" s="54" t="s">
        <v>307</v>
      </c>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6"/>
    </row>
    <row r="36" spans="2:33" x14ac:dyDescent="0.2">
      <c r="C36" s="58" t="s">
        <v>306</v>
      </c>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6"/>
    </row>
    <row r="37" spans="2:33" x14ac:dyDescent="0.2">
      <c r="C37" s="54" t="s">
        <v>308</v>
      </c>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6"/>
    </row>
    <row r="38" spans="2:33" x14ac:dyDescent="0.2">
      <c r="C38" s="54"/>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6"/>
    </row>
    <row r="39" spans="2:33" x14ac:dyDescent="0.2">
      <c r="C39" s="58" t="s">
        <v>99</v>
      </c>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6"/>
    </row>
    <row r="40" spans="2:33" x14ac:dyDescent="0.2">
      <c r="C40" s="170">
        <v>23.25</v>
      </c>
      <c r="D40" s="171"/>
      <c r="E40" s="171"/>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6"/>
    </row>
    <row r="41" spans="2:33" x14ac:dyDescent="0.2">
      <c r="C41" s="54"/>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6"/>
    </row>
    <row r="42" spans="2:33" x14ac:dyDescent="0.2">
      <c r="C42" s="58" t="s">
        <v>101</v>
      </c>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6"/>
    </row>
    <row r="43" spans="2:33" x14ac:dyDescent="0.2">
      <c r="C43" s="54" t="s">
        <v>310</v>
      </c>
      <c r="D43" s="80"/>
      <c r="E43" s="80"/>
      <c r="F43" s="172">
        <f>C40/1.1</f>
        <v>21.136363636363633</v>
      </c>
      <c r="G43" s="172"/>
      <c r="H43" s="172"/>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6"/>
    </row>
    <row r="44" spans="2:33" x14ac:dyDescent="0.2">
      <c r="C44" s="54" t="s">
        <v>305</v>
      </c>
      <c r="D44" s="80"/>
      <c r="E44" s="80"/>
      <c r="F44" s="172">
        <f>F43*10%</f>
        <v>2.1136363636363633</v>
      </c>
      <c r="G44" s="172"/>
      <c r="H44" s="172"/>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6"/>
    </row>
    <row r="45" spans="2:33" x14ac:dyDescent="0.2">
      <c r="C45" s="54" t="s">
        <v>309</v>
      </c>
      <c r="D45" s="80"/>
      <c r="E45" s="80"/>
      <c r="F45" s="172">
        <f>F43+F44</f>
        <v>23.249999999999996</v>
      </c>
      <c r="G45" s="172"/>
      <c r="H45" s="172"/>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6"/>
    </row>
    <row r="46" spans="2:33" x14ac:dyDescent="0.2">
      <c r="C46" s="78"/>
      <c r="D46" s="79"/>
      <c r="E46" s="79"/>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6"/>
    </row>
    <row r="47" spans="2:33" x14ac:dyDescent="0.2">
      <c r="C47" s="58" t="s">
        <v>102</v>
      </c>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6"/>
    </row>
    <row r="48" spans="2:33" ht="16" thickBot="1" x14ac:dyDescent="0.25">
      <c r="C48" s="59" t="s">
        <v>311</v>
      </c>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1"/>
    </row>
    <row r="49" spans="2:30" ht="16" thickBot="1" x14ac:dyDescent="0.25"/>
    <row r="50" spans="2:30" ht="24" x14ac:dyDescent="0.2">
      <c r="B50" s="36">
        <v>4</v>
      </c>
      <c r="C50" s="39" t="s">
        <v>313</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3"/>
    </row>
    <row r="51" spans="2:30" x14ac:dyDescent="0.2">
      <c r="C51" s="54" t="s">
        <v>337</v>
      </c>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6"/>
    </row>
    <row r="52" spans="2:30" x14ac:dyDescent="0.2">
      <c r="C52" s="58" t="s">
        <v>306</v>
      </c>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6"/>
    </row>
    <row r="53" spans="2:30" x14ac:dyDescent="0.2">
      <c r="C53" s="166" t="s">
        <v>314</v>
      </c>
      <c r="D53" s="157"/>
      <c r="E53" s="157"/>
      <c r="F53" s="157"/>
      <c r="G53" s="157"/>
      <c r="H53" s="157" t="s">
        <v>305</v>
      </c>
      <c r="I53" s="157"/>
      <c r="J53" s="55"/>
      <c r="K53" s="55"/>
      <c r="L53" s="55"/>
      <c r="M53" s="55"/>
      <c r="N53" s="55"/>
      <c r="O53" s="55"/>
      <c r="P53" s="55"/>
      <c r="Q53" s="55"/>
      <c r="R53" s="55"/>
      <c r="S53" s="55"/>
      <c r="T53" s="55"/>
      <c r="U53" s="55"/>
      <c r="V53" s="55"/>
      <c r="W53" s="55"/>
      <c r="X53" s="55"/>
      <c r="Y53" s="55"/>
      <c r="Z53" s="55"/>
      <c r="AA53" s="55"/>
      <c r="AB53" s="55"/>
      <c r="AC53" s="55"/>
      <c r="AD53" s="56"/>
    </row>
    <row r="54" spans="2:30" x14ac:dyDescent="0.2">
      <c r="C54" s="167" t="s">
        <v>315</v>
      </c>
      <c r="D54" s="168"/>
      <c r="E54" s="168"/>
      <c r="F54" s="168"/>
      <c r="G54" s="168"/>
      <c r="H54" s="155">
        <v>0.05</v>
      </c>
      <c r="I54" s="155"/>
      <c r="J54" s="55"/>
      <c r="K54" s="55"/>
      <c r="L54" s="55"/>
      <c r="M54" s="55"/>
      <c r="N54" s="55"/>
      <c r="O54" s="55"/>
      <c r="P54" s="55"/>
      <c r="Q54" s="55"/>
      <c r="R54" s="55"/>
      <c r="S54" s="55"/>
      <c r="T54" s="55"/>
      <c r="U54" s="55"/>
      <c r="V54" s="55"/>
      <c r="W54" s="55"/>
      <c r="X54" s="55"/>
      <c r="Y54" s="55"/>
      <c r="Z54" s="55"/>
      <c r="AA54" s="55"/>
      <c r="AB54" s="55"/>
      <c r="AC54" s="55"/>
      <c r="AD54" s="56"/>
    </row>
    <row r="55" spans="2:30" x14ac:dyDescent="0.2">
      <c r="C55" s="166" t="s">
        <v>316</v>
      </c>
      <c r="D55" s="157"/>
      <c r="E55" s="157"/>
      <c r="F55" s="157"/>
      <c r="G55" s="157"/>
      <c r="H55" s="155">
        <v>0.1</v>
      </c>
      <c r="I55" s="155"/>
      <c r="J55" s="55"/>
      <c r="K55" s="55"/>
      <c r="L55" s="55"/>
      <c r="M55" s="55"/>
      <c r="N55" s="55"/>
      <c r="O55" s="55"/>
      <c r="P55" s="55"/>
      <c r="Q55" s="55"/>
      <c r="R55" s="55"/>
      <c r="S55" s="55"/>
      <c r="T55" s="55"/>
      <c r="U55" s="55"/>
      <c r="V55" s="55"/>
      <c r="W55" s="55"/>
      <c r="X55" s="55"/>
      <c r="Y55" s="55"/>
      <c r="Z55" s="55"/>
      <c r="AA55" s="55"/>
      <c r="AB55" s="55"/>
      <c r="AC55" s="55"/>
      <c r="AD55" s="56"/>
    </row>
    <row r="56" spans="2:30" x14ac:dyDescent="0.2">
      <c r="C56" s="166" t="s">
        <v>317</v>
      </c>
      <c r="D56" s="157"/>
      <c r="E56" s="157"/>
      <c r="F56" s="157"/>
      <c r="G56" s="157"/>
      <c r="H56" s="155">
        <v>0.15</v>
      </c>
      <c r="I56" s="157"/>
      <c r="J56" s="55"/>
      <c r="K56" s="55"/>
      <c r="L56" s="55"/>
      <c r="M56" s="55"/>
      <c r="N56" s="55"/>
      <c r="O56" s="55"/>
      <c r="P56" s="55"/>
      <c r="Q56" s="55"/>
      <c r="R56" s="55"/>
      <c r="S56" s="55"/>
      <c r="T56" s="55"/>
      <c r="U56" s="55"/>
      <c r="V56" s="55"/>
      <c r="W56" s="55"/>
      <c r="X56" s="55"/>
      <c r="Y56" s="55"/>
      <c r="Z56" s="55"/>
      <c r="AA56" s="55"/>
      <c r="AB56" s="55"/>
      <c r="AC56" s="55"/>
      <c r="AD56" s="56"/>
    </row>
    <row r="57" spans="2:30" x14ac:dyDescent="0.2">
      <c r="C57" s="166" t="s">
        <v>318</v>
      </c>
      <c r="D57" s="157"/>
      <c r="E57" s="157"/>
      <c r="F57" s="157"/>
      <c r="G57" s="157"/>
      <c r="H57" s="155">
        <v>0.25</v>
      </c>
      <c r="I57" s="155"/>
      <c r="J57" s="55"/>
      <c r="K57" s="55"/>
      <c r="L57" s="55"/>
      <c r="M57" s="55"/>
      <c r="N57" s="55"/>
      <c r="O57" s="55"/>
      <c r="P57" s="55"/>
      <c r="Q57" s="55"/>
      <c r="R57" s="55"/>
      <c r="S57" s="55"/>
      <c r="T57" s="55"/>
      <c r="U57" s="55"/>
      <c r="V57" s="55"/>
      <c r="W57" s="55"/>
      <c r="X57" s="55"/>
      <c r="Y57" s="55"/>
      <c r="Z57" s="55"/>
      <c r="AA57" s="55"/>
      <c r="AB57" s="55"/>
      <c r="AC57" s="55"/>
      <c r="AD57" s="56"/>
    </row>
    <row r="58" spans="2:30" x14ac:dyDescent="0.2">
      <c r="C58" s="54"/>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6"/>
    </row>
    <row r="59" spans="2:30" x14ac:dyDescent="0.2">
      <c r="C59" s="58" t="s">
        <v>163</v>
      </c>
      <c r="D59" s="55"/>
      <c r="E59" s="55"/>
      <c r="F59" s="55"/>
      <c r="G59" s="55"/>
      <c r="H59" s="55"/>
      <c r="I59" s="74" t="s">
        <v>168</v>
      </c>
      <c r="J59" s="55"/>
      <c r="K59" s="55"/>
      <c r="L59" s="55"/>
      <c r="M59" s="55"/>
      <c r="N59" s="55"/>
      <c r="O59" s="55"/>
      <c r="P59" s="55"/>
      <c r="Q59" s="55"/>
      <c r="R59" s="55"/>
      <c r="S59" s="55"/>
      <c r="T59" s="74" t="s">
        <v>213</v>
      </c>
      <c r="U59" s="55"/>
      <c r="V59" s="55"/>
      <c r="W59" s="55"/>
      <c r="X59" s="55"/>
      <c r="Y59" s="55"/>
      <c r="Z59" s="55"/>
      <c r="AA59" s="55"/>
      <c r="AB59" s="55"/>
      <c r="AC59" s="55"/>
      <c r="AD59" s="56"/>
    </row>
    <row r="60" spans="2:30" x14ac:dyDescent="0.2">
      <c r="C60" s="150">
        <v>24500</v>
      </c>
      <c r="D60" s="151"/>
      <c r="E60" s="151"/>
      <c r="F60" s="151"/>
      <c r="G60" s="55"/>
      <c r="H60" s="55"/>
      <c r="I60" s="157">
        <v>180000</v>
      </c>
      <c r="J60" s="157"/>
      <c r="K60" s="157"/>
      <c r="L60" s="157"/>
      <c r="M60" s="55"/>
      <c r="N60" s="55"/>
      <c r="O60" s="55"/>
      <c r="P60" s="55"/>
      <c r="Q60" s="55"/>
      <c r="R60" s="55"/>
      <c r="S60" s="55"/>
      <c r="T60" s="157">
        <v>330000</v>
      </c>
      <c r="U60" s="157"/>
      <c r="V60" s="157"/>
      <c r="W60" s="157"/>
      <c r="X60" s="55"/>
      <c r="Y60" s="55"/>
      <c r="Z60" s="55"/>
      <c r="AA60" s="55"/>
      <c r="AB60" s="55"/>
      <c r="AC60" s="55"/>
      <c r="AD60" s="56"/>
    </row>
    <row r="61" spans="2:30" x14ac:dyDescent="0.2">
      <c r="C61" s="54"/>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6"/>
    </row>
    <row r="62" spans="2:30" x14ac:dyDescent="0.2">
      <c r="C62" s="58" t="s">
        <v>165</v>
      </c>
      <c r="D62" s="55"/>
      <c r="E62" s="55"/>
      <c r="F62" s="55"/>
      <c r="G62" s="55"/>
      <c r="H62" s="55"/>
      <c r="I62" s="74" t="s">
        <v>170</v>
      </c>
      <c r="J62" s="55"/>
      <c r="K62" s="55"/>
      <c r="L62" s="55"/>
      <c r="M62" s="55"/>
      <c r="N62" s="55"/>
      <c r="O62" s="55"/>
      <c r="P62" s="55"/>
      <c r="Q62" s="55"/>
      <c r="R62" s="55"/>
      <c r="S62" s="55"/>
      <c r="T62" s="74" t="s">
        <v>215</v>
      </c>
      <c r="U62" s="55"/>
      <c r="V62" s="55"/>
      <c r="W62" s="55"/>
      <c r="X62" s="55"/>
      <c r="Y62" s="55"/>
      <c r="Z62" s="55"/>
      <c r="AA62" s="55"/>
      <c r="AB62" s="55"/>
      <c r="AC62" s="55"/>
      <c r="AD62" s="56"/>
    </row>
    <row r="63" spans="2:30" x14ac:dyDescent="0.2">
      <c r="C63" s="65">
        <v>0</v>
      </c>
      <c r="D63" s="55"/>
      <c r="E63" s="55"/>
      <c r="F63" s="55"/>
      <c r="G63" s="55"/>
      <c r="H63" s="55"/>
      <c r="I63" s="157">
        <f>P71</f>
        <v>15750</v>
      </c>
      <c r="J63" s="157"/>
      <c r="K63" s="157"/>
      <c r="L63" s="157"/>
      <c r="M63" s="55"/>
      <c r="N63" s="55"/>
      <c r="O63" s="55"/>
      <c r="P63" s="55"/>
      <c r="Q63" s="55"/>
      <c r="R63" s="55"/>
      <c r="S63" s="55"/>
      <c r="T63" s="157">
        <f>AA71</f>
        <v>48750</v>
      </c>
      <c r="U63" s="157"/>
      <c r="V63" s="157"/>
      <c r="W63" s="157"/>
      <c r="X63" s="55"/>
      <c r="Y63" s="55"/>
      <c r="Z63" s="55"/>
      <c r="AA63" s="55"/>
      <c r="AB63" s="55"/>
      <c r="AC63" s="55"/>
      <c r="AD63" s="56"/>
    </row>
    <row r="64" spans="2:30" x14ac:dyDescent="0.2">
      <c r="C64" s="54"/>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6"/>
    </row>
    <row r="65" spans="2:30" x14ac:dyDescent="0.2">
      <c r="C65" s="58" t="s">
        <v>338</v>
      </c>
      <c r="D65" s="55"/>
      <c r="E65" s="55"/>
      <c r="F65" s="55"/>
      <c r="G65" s="55"/>
      <c r="H65" s="55"/>
      <c r="I65" s="74" t="s">
        <v>338</v>
      </c>
      <c r="J65" s="55"/>
      <c r="K65" s="55"/>
      <c r="L65" s="55"/>
      <c r="M65" s="55"/>
      <c r="N65" s="55"/>
      <c r="O65" s="55"/>
      <c r="P65" s="55"/>
      <c r="Q65" s="55"/>
      <c r="R65" s="55"/>
      <c r="S65" s="55"/>
      <c r="T65" s="74" t="s">
        <v>338</v>
      </c>
      <c r="U65" s="55"/>
      <c r="V65" s="55"/>
      <c r="W65" s="55"/>
      <c r="X65" s="55"/>
      <c r="Y65" s="55"/>
      <c r="Z65" s="55"/>
      <c r="AA65" s="55"/>
      <c r="AB65" s="55"/>
      <c r="AC65" s="55"/>
      <c r="AD65" s="56"/>
    </row>
    <row r="66" spans="2:30" x14ac:dyDescent="0.2">
      <c r="C66" s="54" t="s">
        <v>319</v>
      </c>
      <c r="D66" s="55"/>
      <c r="E66" s="55"/>
      <c r="F66" s="55"/>
      <c r="G66" s="55"/>
      <c r="H66" s="55"/>
      <c r="I66" s="55" t="s">
        <v>330</v>
      </c>
      <c r="J66" s="55"/>
      <c r="K66" s="55"/>
      <c r="L66" s="55"/>
      <c r="M66" s="55"/>
      <c r="N66" s="55"/>
      <c r="O66" s="55"/>
      <c r="P66" s="55"/>
      <c r="Q66" s="55"/>
      <c r="R66" s="55"/>
      <c r="S66" s="55"/>
      <c r="T66" s="55" t="s">
        <v>333</v>
      </c>
      <c r="U66" s="55"/>
      <c r="V66" s="55"/>
      <c r="W66" s="55"/>
      <c r="X66" s="55"/>
      <c r="Y66" s="55"/>
      <c r="Z66" s="55"/>
      <c r="AA66" s="55"/>
      <c r="AB66" s="55"/>
      <c r="AC66" s="55"/>
      <c r="AD66" s="56"/>
    </row>
    <row r="67" spans="2:30" x14ac:dyDescent="0.2">
      <c r="C67" s="54"/>
      <c r="D67" s="55"/>
      <c r="E67" s="55"/>
      <c r="F67" s="55"/>
      <c r="G67" s="55"/>
      <c r="H67" s="55"/>
      <c r="I67" s="156">
        <v>50000</v>
      </c>
      <c r="J67" s="156"/>
      <c r="K67" s="156"/>
      <c r="L67" s="55" t="s">
        <v>331</v>
      </c>
      <c r="M67" s="155">
        <v>0.05</v>
      </c>
      <c r="N67" s="155"/>
      <c r="O67" s="55" t="s">
        <v>332</v>
      </c>
      <c r="P67" s="156">
        <f>I67*M67</f>
        <v>2500</v>
      </c>
      <c r="Q67" s="156"/>
      <c r="R67" s="156"/>
      <c r="S67" s="55"/>
      <c r="T67" s="156">
        <v>50000</v>
      </c>
      <c r="U67" s="156"/>
      <c r="V67" s="156"/>
      <c r="W67" s="55" t="s">
        <v>331</v>
      </c>
      <c r="X67" s="155">
        <v>0.05</v>
      </c>
      <c r="Y67" s="155"/>
      <c r="Z67" s="55" t="s">
        <v>332</v>
      </c>
      <c r="AA67" s="156">
        <f>T67*X67</f>
        <v>2500</v>
      </c>
      <c r="AB67" s="156"/>
      <c r="AC67" s="156"/>
      <c r="AD67" s="56"/>
    </row>
    <row r="68" spans="2:30" x14ac:dyDescent="0.2">
      <c r="C68" s="54"/>
      <c r="D68" s="55"/>
      <c r="E68" s="55"/>
      <c r="F68" s="55"/>
      <c r="G68" s="55"/>
      <c r="H68" s="55"/>
      <c r="I68" s="156">
        <v>50000</v>
      </c>
      <c r="J68" s="156"/>
      <c r="K68" s="156"/>
      <c r="L68" s="55" t="s">
        <v>331</v>
      </c>
      <c r="M68" s="155">
        <v>0.1</v>
      </c>
      <c r="N68" s="155"/>
      <c r="O68" s="55" t="s">
        <v>332</v>
      </c>
      <c r="P68" s="156">
        <f>I68*M68</f>
        <v>5000</v>
      </c>
      <c r="Q68" s="156"/>
      <c r="R68" s="156"/>
      <c r="S68" s="55"/>
      <c r="T68" s="156">
        <v>50000</v>
      </c>
      <c r="U68" s="156"/>
      <c r="V68" s="156"/>
      <c r="W68" s="55" t="s">
        <v>331</v>
      </c>
      <c r="X68" s="155">
        <v>0.1</v>
      </c>
      <c r="Y68" s="155"/>
      <c r="Z68" s="55" t="s">
        <v>332</v>
      </c>
      <c r="AA68" s="156">
        <f>T68*X68</f>
        <v>5000</v>
      </c>
      <c r="AB68" s="156"/>
      <c r="AC68" s="156"/>
      <c r="AD68" s="56"/>
    </row>
    <row r="69" spans="2:30" x14ac:dyDescent="0.2">
      <c r="C69" s="54"/>
      <c r="D69" s="55"/>
      <c r="E69" s="55"/>
      <c r="F69" s="55"/>
      <c r="G69" s="55"/>
      <c r="H69" s="55"/>
      <c r="I69" s="156">
        <v>55000</v>
      </c>
      <c r="J69" s="156"/>
      <c r="K69" s="156"/>
      <c r="L69" s="55" t="s">
        <v>331</v>
      </c>
      <c r="M69" s="155">
        <v>0.15</v>
      </c>
      <c r="N69" s="155"/>
      <c r="O69" s="55" t="s">
        <v>332</v>
      </c>
      <c r="P69" s="156">
        <f>I69*M69</f>
        <v>8250</v>
      </c>
      <c r="Q69" s="156"/>
      <c r="R69" s="156"/>
      <c r="S69" s="55"/>
      <c r="T69" s="156">
        <v>100000</v>
      </c>
      <c r="U69" s="156"/>
      <c r="V69" s="156"/>
      <c r="W69" s="55" t="s">
        <v>331</v>
      </c>
      <c r="X69" s="155">
        <v>0.15</v>
      </c>
      <c r="Y69" s="155"/>
      <c r="Z69" s="55" t="s">
        <v>332</v>
      </c>
      <c r="AA69" s="156">
        <f>T69*X69</f>
        <v>15000</v>
      </c>
      <c r="AB69" s="156"/>
      <c r="AC69" s="156"/>
      <c r="AD69" s="56"/>
    </row>
    <row r="70" spans="2:30" x14ac:dyDescent="0.2">
      <c r="C70" s="54"/>
      <c r="D70" s="55"/>
      <c r="E70" s="55"/>
      <c r="F70" s="55"/>
      <c r="G70" s="55"/>
      <c r="H70" s="55"/>
      <c r="I70" s="159">
        <v>0</v>
      </c>
      <c r="J70" s="159"/>
      <c r="K70" s="159"/>
      <c r="L70" s="55" t="s">
        <v>331</v>
      </c>
      <c r="M70" s="155">
        <v>0.25</v>
      </c>
      <c r="N70" s="155"/>
      <c r="O70" s="55" t="s">
        <v>332</v>
      </c>
      <c r="P70" s="159">
        <f>I70*M70</f>
        <v>0</v>
      </c>
      <c r="Q70" s="159"/>
      <c r="R70" s="159"/>
      <c r="S70" s="55" t="s">
        <v>323</v>
      </c>
      <c r="T70" s="159">
        <v>105000</v>
      </c>
      <c r="U70" s="159"/>
      <c r="V70" s="159"/>
      <c r="W70" s="55" t="s">
        <v>331</v>
      </c>
      <c r="X70" s="155">
        <v>0.25</v>
      </c>
      <c r="Y70" s="155"/>
      <c r="Z70" s="55" t="s">
        <v>332</v>
      </c>
      <c r="AA70" s="159">
        <f>T70*X70</f>
        <v>26250</v>
      </c>
      <c r="AB70" s="159"/>
      <c r="AC70" s="159"/>
      <c r="AD70" s="56" t="s">
        <v>323</v>
      </c>
    </row>
    <row r="71" spans="2:30" x14ac:dyDescent="0.2">
      <c r="C71" s="54"/>
      <c r="D71" s="55"/>
      <c r="E71" s="55"/>
      <c r="F71" s="55"/>
      <c r="G71" s="55"/>
      <c r="H71" s="55"/>
      <c r="I71" s="156">
        <f>SUM(I67:K70)</f>
        <v>155000</v>
      </c>
      <c r="J71" s="156"/>
      <c r="K71" s="156"/>
      <c r="L71" s="55"/>
      <c r="M71" s="55"/>
      <c r="N71" s="55"/>
      <c r="O71" s="55"/>
      <c r="P71" s="158">
        <f>SUM(P67:R70)</f>
        <v>15750</v>
      </c>
      <c r="Q71" s="158"/>
      <c r="R71" s="158"/>
      <c r="S71" s="55"/>
      <c r="T71" s="156">
        <f>SUM(T67:V70)</f>
        <v>305000</v>
      </c>
      <c r="U71" s="156"/>
      <c r="V71" s="156"/>
      <c r="W71" s="55"/>
      <c r="X71" s="55"/>
      <c r="Y71" s="55"/>
      <c r="Z71" s="55"/>
      <c r="AA71" s="158">
        <f>SUM(AA67:AC70)</f>
        <v>48750</v>
      </c>
      <c r="AB71" s="158"/>
      <c r="AC71" s="158"/>
      <c r="AD71" s="56"/>
    </row>
    <row r="72" spans="2:30" ht="16" thickBot="1" x14ac:dyDescent="0.25">
      <c r="C72" s="59"/>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1"/>
    </row>
    <row r="73" spans="2:30" ht="16" thickBot="1" x14ac:dyDescent="0.25"/>
    <row r="74" spans="2:30" ht="24" x14ac:dyDescent="0.2">
      <c r="B74" s="36">
        <v>5</v>
      </c>
      <c r="C74" s="39" t="s">
        <v>320</v>
      </c>
      <c r="D74" s="52"/>
      <c r="E74" s="52"/>
      <c r="F74" s="52"/>
      <c r="G74" s="52"/>
      <c r="H74" s="52"/>
      <c r="I74" s="52"/>
      <c r="J74" s="52"/>
      <c r="K74" s="52"/>
      <c r="L74" s="52"/>
      <c r="M74" s="52"/>
      <c r="N74" s="52"/>
      <c r="O74" s="52"/>
      <c r="P74" s="52"/>
      <c r="Q74" s="52"/>
      <c r="R74" s="52"/>
      <c r="S74" s="52"/>
      <c r="T74" s="52"/>
      <c r="U74" s="52"/>
      <c r="V74" s="52"/>
      <c r="W74" s="52"/>
      <c r="X74" s="52"/>
      <c r="Y74" s="52"/>
      <c r="Z74" s="52"/>
      <c r="AA74" s="52"/>
      <c r="AB74" s="53"/>
    </row>
    <row r="75" spans="2:30" x14ac:dyDescent="0.2">
      <c r="C75" s="54" t="s">
        <v>328</v>
      </c>
      <c r="D75" s="55"/>
      <c r="E75" s="55"/>
      <c r="F75" s="55"/>
      <c r="G75" s="55"/>
      <c r="H75" s="55"/>
      <c r="I75" s="55"/>
      <c r="J75" s="55"/>
      <c r="K75" s="55"/>
      <c r="L75" s="55"/>
      <c r="M75" s="55"/>
      <c r="N75" s="55"/>
      <c r="O75" s="55"/>
      <c r="P75" s="55"/>
      <c r="Q75" s="55"/>
      <c r="R75" s="55"/>
      <c r="S75" s="55"/>
      <c r="T75" s="55"/>
      <c r="U75" s="55"/>
      <c r="V75" s="55"/>
      <c r="W75" s="55"/>
      <c r="X75" s="55"/>
      <c r="Y75" s="55"/>
      <c r="Z75" s="55"/>
      <c r="AA75" s="55"/>
      <c r="AB75" s="56"/>
    </row>
    <row r="76" spans="2:30" x14ac:dyDescent="0.2">
      <c r="C76" s="54" t="s">
        <v>306</v>
      </c>
      <c r="D76" s="55"/>
      <c r="E76" s="55"/>
      <c r="F76" s="55"/>
      <c r="G76" s="55"/>
      <c r="H76" s="55"/>
      <c r="I76" s="55"/>
      <c r="J76" s="55"/>
      <c r="K76" s="55"/>
      <c r="L76" s="55"/>
      <c r="M76" s="55"/>
      <c r="N76" s="55"/>
      <c r="O76" s="55"/>
      <c r="P76" s="55"/>
      <c r="Q76" s="55"/>
      <c r="R76" s="55"/>
      <c r="S76" s="55"/>
      <c r="T76" s="55"/>
      <c r="U76" s="55"/>
      <c r="V76" s="55"/>
      <c r="W76" s="55"/>
      <c r="X76" s="55"/>
      <c r="Y76" s="55"/>
      <c r="Z76" s="55"/>
      <c r="AA76" s="55"/>
      <c r="AB76" s="56"/>
    </row>
    <row r="77" spans="2:30" x14ac:dyDescent="0.2">
      <c r="C77" s="166" t="s">
        <v>314</v>
      </c>
      <c r="D77" s="157"/>
      <c r="E77" s="157"/>
      <c r="F77" s="157"/>
      <c r="G77" s="157"/>
      <c r="H77" s="157" t="s">
        <v>305</v>
      </c>
      <c r="I77" s="157"/>
      <c r="J77" s="55"/>
      <c r="K77" s="55"/>
      <c r="L77" s="55"/>
      <c r="M77" s="55"/>
      <c r="N77" s="55"/>
      <c r="O77" s="55"/>
      <c r="P77" s="55"/>
      <c r="Q77" s="55"/>
      <c r="R77" s="55"/>
      <c r="S77" s="55"/>
      <c r="T77" s="55"/>
      <c r="U77" s="55"/>
      <c r="V77" s="55"/>
      <c r="W77" s="55"/>
      <c r="X77" s="55"/>
      <c r="Y77" s="55"/>
      <c r="Z77" s="55"/>
      <c r="AA77" s="55"/>
      <c r="AB77" s="56"/>
    </row>
    <row r="78" spans="2:30" x14ac:dyDescent="0.2">
      <c r="C78" s="167" t="s">
        <v>315</v>
      </c>
      <c r="D78" s="168"/>
      <c r="E78" s="168"/>
      <c r="F78" s="168"/>
      <c r="G78" s="168"/>
      <c r="H78" s="155">
        <v>0.05</v>
      </c>
      <c r="I78" s="155"/>
      <c r="J78" s="55"/>
      <c r="K78" s="55"/>
      <c r="L78" s="55"/>
      <c r="M78" s="55"/>
      <c r="N78" s="55"/>
      <c r="O78" s="55"/>
      <c r="P78" s="55"/>
      <c r="Q78" s="55"/>
      <c r="R78" s="55"/>
      <c r="S78" s="55"/>
      <c r="T78" s="55"/>
      <c r="U78" s="55"/>
      <c r="V78" s="55"/>
      <c r="W78" s="55"/>
      <c r="X78" s="55"/>
      <c r="Y78" s="55"/>
      <c r="Z78" s="55"/>
      <c r="AA78" s="55"/>
      <c r="AB78" s="56"/>
    </row>
    <row r="79" spans="2:30" x14ac:dyDescent="0.2">
      <c r="C79" s="166" t="s">
        <v>316</v>
      </c>
      <c r="D79" s="157"/>
      <c r="E79" s="157"/>
      <c r="F79" s="157"/>
      <c r="G79" s="157"/>
      <c r="H79" s="155">
        <v>0.1</v>
      </c>
      <c r="I79" s="155"/>
      <c r="J79" s="55"/>
      <c r="K79" s="55"/>
      <c r="L79" s="55"/>
      <c r="M79" s="55"/>
      <c r="N79" s="55"/>
      <c r="O79" s="55"/>
      <c r="P79" s="55"/>
      <c r="Q79" s="55"/>
      <c r="R79" s="55"/>
      <c r="S79" s="55"/>
      <c r="T79" s="55"/>
      <c r="U79" s="55"/>
      <c r="V79" s="55"/>
      <c r="W79" s="55"/>
      <c r="X79" s="55"/>
      <c r="Y79" s="55"/>
      <c r="Z79" s="55"/>
      <c r="AA79" s="55"/>
      <c r="AB79" s="56"/>
    </row>
    <row r="80" spans="2:30" x14ac:dyDescent="0.2">
      <c r="C80" s="166" t="s">
        <v>317</v>
      </c>
      <c r="D80" s="157"/>
      <c r="E80" s="157"/>
      <c r="F80" s="157"/>
      <c r="G80" s="157"/>
      <c r="H80" s="155">
        <v>0.15</v>
      </c>
      <c r="I80" s="157"/>
      <c r="J80" s="55"/>
      <c r="K80" s="55"/>
      <c r="L80" s="55"/>
      <c r="M80" s="55"/>
      <c r="N80" s="55"/>
      <c r="O80" s="55"/>
      <c r="P80" s="55"/>
      <c r="Q80" s="55"/>
      <c r="R80" s="55"/>
      <c r="S80" s="55"/>
      <c r="T80" s="55"/>
      <c r="U80" s="55"/>
      <c r="V80" s="55"/>
      <c r="W80" s="55"/>
      <c r="X80" s="55"/>
      <c r="Y80" s="55"/>
      <c r="Z80" s="55"/>
      <c r="AA80" s="55"/>
      <c r="AB80" s="56"/>
    </row>
    <row r="81" spans="2:28" x14ac:dyDescent="0.2">
      <c r="C81" s="166" t="s">
        <v>318</v>
      </c>
      <c r="D81" s="157"/>
      <c r="E81" s="157"/>
      <c r="F81" s="157"/>
      <c r="G81" s="157"/>
      <c r="H81" s="155">
        <v>0.25</v>
      </c>
      <c r="I81" s="155"/>
      <c r="J81" s="55"/>
      <c r="K81" s="55"/>
      <c r="L81" s="55"/>
      <c r="M81" s="55"/>
      <c r="N81" s="55"/>
      <c r="O81" s="55"/>
      <c r="P81" s="55"/>
      <c r="Q81" s="55"/>
      <c r="R81" s="55"/>
      <c r="S81" s="55"/>
      <c r="T81" s="55"/>
      <c r="U81" s="55"/>
      <c r="V81" s="55"/>
      <c r="W81" s="55"/>
      <c r="X81" s="55"/>
      <c r="Y81" s="55"/>
      <c r="Z81" s="55"/>
      <c r="AA81" s="55"/>
      <c r="AB81" s="56"/>
    </row>
    <row r="82" spans="2:28" x14ac:dyDescent="0.2">
      <c r="C82" s="81"/>
      <c r="D82" s="77"/>
      <c r="E82" s="77"/>
      <c r="F82" s="77"/>
      <c r="G82" s="77"/>
      <c r="H82" s="82"/>
      <c r="I82" s="82"/>
      <c r="J82" s="55"/>
      <c r="K82" s="55"/>
      <c r="L82" s="55"/>
      <c r="M82" s="55"/>
      <c r="N82" s="55"/>
      <c r="O82" s="55"/>
      <c r="P82" s="55"/>
      <c r="Q82" s="55"/>
      <c r="R82" s="55"/>
      <c r="S82" s="55"/>
      <c r="T82" s="55"/>
      <c r="U82" s="55"/>
      <c r="V82" s="55"/>
      <c r="W82" s="55"/>
      <c r="X82" s="55"/>
      <c r="Y82" s="55"/>
      <c r="Z82" s="55"/>
      <c r="AA82" s="55"/>
      <c r="AB82" s="56"/>
    </row>
    <row r="83" spans="2:28" x14ac:dyDescent="0.2">
      <c r="C83" s="58" t="s">
        <v>163</v>
      </c>
      <c r="D83" s="55"/>
      <c r="E83" s="55"/>
      <c r="F83" s="55"/>
      <c r="G83" s="55"/>
      <c r="H83" s="55"/>
      <c r="I83" s="55"/>
      <c r="J83" s="55"/>
      <c r="K83" s="55"/>
      <c r="L83" s="55"/>
      <c r="M83" s="55"/>
      <c r="N83" s="55"/>
      <c r="O83" s="74" t="s">
        <v>168</v>
      </c>
      <c r="P83" s="55"/>
      <c r="Q83" s="55"/>
      <c r="R83" s="55"/>
      <c r="S83" s="55"/>
      <c r="T83" s="55"/>
      <c r="U83" s="55"/>
      <c r="V83" s="55"/>
      <c r="W83" s="55"/>
      <c r="X83" s="55"/>
      <c r="Y83" s="55"/>
      <c r="Z83" s="55"/>
      <c r="AA83" s="55"/>
      <c r="AB83" s="56"/>
    </row>
    <row r="84" spans="2:28" x14ac:dyDescent="0.2">
      <c r="C84" s="162">
        <v>25000</v>
      </c>
      <c r="D84" s="161"/>
      <c r="E84" s="161"/>
      <c r="F84" s="55"/>
      <c r="G84" s="55"/>
      <c r="H84" s="55"/>
      <c r="I84" s="55"/>
      <c r="J84" s="55"/>
      <c r="K84" s="55"/>
      <c r="L84" s="55"/>
      <c r="M84" s="55"/>
      <c r="N84" s="55"/>
      <c r="O84" s="161">
        <v>55000</v>
      </c>
      <c r="P84" s="161"/>
      <c r="Q84" s="161"/>
      <c r="R84" s="55"/>
      <c r="S84" s="55"/>
      <c r="T84" s="55"/>
      <c r="U84" s="55"/>
      <c r="V84" s="55"/>
      <c r="W84" s="55"/>
      <c r="X84" s="55"/>
      <c r="Y84" s="55"/>
      <c r="Z84" s="55"/>
      <c r="AA84" s="55"/>
      <c r="AB84" s="56"/>
    </row>
    <row r="85" spans="2:28" x14ac:dyDescent="0.2">
      <c r="C85" s="58"/>
      <c r="D85" s="55"/>
      <c r="E85" s="55"/>
      <c r="F85" s="55"/>
      <c r="G85" s="55"/>
      <c r="H85" s="55"/>
      <c r="I85" s="55"/>
      <c r="J85" s="55"/>
      <c r="K85" s="55"/>
      <c r="L85" s="55"/>
      <c r="M85" s="55"/>
      <c r="N85" s="55"/>
      <c r="O85" s="74"/>
      <c r="P85" s="55"/>
      <c r="Q85" s="55"/>
      <c r="R85" s="55"/>
      <c r="S85" s="55"/>
      <c r="T85" s="55"/>
      <c r="U85" s="55"/>
      <c r="V85" s="55"/>
      <c r="W85" s="55"/>
      <c r="X85" s="55"/>
      <c r="Y85" s="55"/>
      <c r="Z85" s="55"/>
      <c r="AA85" s="55"/>
      <c r="AB85" s="56"/>
    </row>
    <row r="86" spans="2:28" x14ac:dyDescent="0.2">
      <c r="C86" s="58" t="s">
        <v>165</v>
      </c>
      <c r="D86" s="55"/>
      <c r="E86" s="55"/>
      <c r="F86" s="55"/>
      <c r="G86" s="55"/>
      <c r="H86" s="55"/>
      <c r="I86" s="55"/>
      <c r="J86" s="55"/>
      <c r="K86" s="55"/>
      <c r="L86" s="55"/>
      <c r="M86" s="55"/>
      <c r="N86" s="55"/>
      <c r="O86" s="74" t="s">
        <v>170</v>
      </c>
      <c r="P86" s="55"/>
      <c r="Q86" s="55"/>
      <c r="R86" s="55"/>
      <c r="S86" s="55"/>
      <c r="T86" s="55"/>
      <c r="U86" s="55"/>
      <c r="V86" s="55"/>
      <c r="W86" s="55"/>
      <c r="X86" s="55"/>
      <c r="Y86" s="55"/>
      <c r="Z86" s="55"/>
      <c r="AA86" s="55"/>
      <c r="AB86" s="56"/>
    </row>
    <row r="87" spans="2:28" x14ac:dyDescent="0.2">
      <c r="C87" s="54" t="s">
        <v>321</v>
      </c>
      <c r="D87" s="55"/>
      <c r="E87" s="55"/>
      <c r="F87" s="55"/>
      <c r="G87" s="55"/>
      <c r="H87" s="55"/>
      <c r="I87" s="55"/>
      <c r="J87" s="163">
        <f>C84</f>
        <v>25000</v>
      </c>
      <c r="K87" s="163"/>
      <c r="L87" s="163"/>
      <c r="M87" s="55"/>
      <c r="N87" s="55"/>
      <c r="O87" s="55" t="s">
        <v>321</v>
      </c>
      <c r="P87" s="55"/>
      <c r="Q87" s="55"/>
      <c r="R87" s="55"/>
      <c r="S87" s="55"/>
      <c r="T87" s="55"/>
      <c r="U87" s="55"/>
      <c r="V87" s="163">
        <f>O84</f>
        <v>55000</v>
      </c>
      <c r="W87" s="163"/>
      <c r="X87" s="163"/>
      <c r="Y87" s="55"/>
      <c r="Z87" s="55"/>
      <c r="AA87" s="55"/>
      <c r="AB87" s="56"/>
    </row>
    <row r="88" spans="2:28" x14ac:dyDescent="0.2">
      <c r="C88" s="54" t="s">
        <v>322</v>
      </c>
      <c r="D88" s="55"/>
      <c r="E88" s="55"/>
      <c r="F88" s="55"/>
      <c r="G88" s="55"/>
      <c r="H88" s="55"/>
      <c r="I88" s="55"/>
      <c r="J88" s="164">
        <v>0</v>
      </c>
      <c r="K88" s="164"/>
      <c r="L88" s="164"/>
      <c r="M88" s="55" t="s">
        <v>323</v>
      </c>
      <c r="N88" s="55"/>
      <c r="O88" s="55" t="s">
        <v>322</v>
      </c>
      <c r="P88" s="55"/>
      <c r="Q88" s="55"/>
      <c r="R88" s="55"/>
      <c r="S88" s="55"/>
      <c r="T88" s="55"/>
      <c r="U88" s="55"/>
      <c r="V88" s="164">
        <v>1578</v>
      </c>
      <c r="W88" s="164"/>
      <c r="X88" s="164"/>
      <c r="Y88" s="55" t="s">
        <v>323</v>
      </c>
      <c r="Z88" s="55"/>
      <c r="AA88" s="55"/>
      <c r="AB88" s="56"/>
    </row>
    <row r="89" spans="2:28" x14ac:dyDescent="0.2">
      <c r="C89" s="54" t="s">
        <v>324</v>
      </c>
      <c r="D89" s="55"/>
      <c r="E89" s="55"/>
      <c r="F89" s="55"/>
      <c r="G89" s="55"/>
      <c r="H89" s="55"/>
      <c r="I89" s="55"/>
      <c r="J89" s="163">
        <f>SUM(J87:L88)</f>
        <v>25000</v>
      </c>
      <c r="K89" s="163"/>
      <c r="L89" s="163"/>
      <c r="M89" s="55"/>
      <c r="N89" s="55"/>
      <c r="O89" s="55" t="s">
        <v>324</v>
      </c>
      <c r="P89" s="55"/>
      <c r="Q89" s="55"/>
      <c r="R89" s="55"/>
      <c r="S89" s="55"/>
      <c r="T89" s="55"/>
      <c r="U89" s="55"/>
      <c r="V89" s="163">
        <f>SUM(V87:X88)</f>
        <v>56578</v>
      </c>
      <c r="W89" s="163"/>
      <c r="X89" s="163"/>
      <c r="Y89" s="55"/>
      <c r="Z89" s="55"/>
      <c r="AA89" s="55"/>
      <c r="AB89" s="56"/>
    </row>
    <row r="90" spans="2:28" x14ac:dyDescent="0.2">
      <c r="C90" s="54" t="s">
        <v>325</v>
      </c>
      <c r="D90" s="55"/>
      <c r="E90" s="55"/>
      <c r="F90" s="55"/>
      <c r="G90" s="55"/>
      <c r="H90" s="55"/>
      <c r="I90" s="55"/>
      <c r="J90" s="165">
        <v>25000</v>
      </c>
      <c r="K90" s="165"/>
      <c r="L90" s="165"/>
      <c r="M90" s="55" t="s">
        <v>326</v>
      </c>
      <c r="N90" s="55"/>
      <c r="O90" s="55" t="s">
        <v>325</v>
      </c>
      <c r="P90" s="55"/>
      <c r="Q90" s="55"/>
      <c r="R90" s="55"/>
      <c r="S90" s="55"/>
      <c r="T90" s="55"/>
      <c r="U90" s="55"/>
      <c r="V90" s="165">
        <v>25000</v>
      </c>
      <c r="W90" s="165"/>
      <c r="X90" s="165"/>
      <c r="Y90" s="55" t="s">
        <v>326</v>
      </c>
      <c r="Z90" s="55"/>
      <c r="AA90" s="55"/>
      <c r="AB90" s="56"/>
    </row>
    <row r="91" spans="2:28" x14ac:dyDescent="0.2">
      <c r="C91" s="54" t="s">
        <v>329</v>
      </c>
      <c r="D91" s="55"/>
      <c r="E91" s="55"/>
      <c r="F91" s="55"/>
      <c r="G91" s="55"/>
      <c r="H91" s="55"/>
      <c r="I91" s="55"/>
      <c r="J91" s="163">
        <f>J89-J90</f>
        <v>0</v>
      </c>
      <c r="K91" s="163"/>
      <c r="L91" s="163"/>
      <c r="M91" s="55"/>
      <c r="N91" s="55"/>
      <c r="O91" s="55" t="s">
        <v>329</v>
      </c>
      <c r="P91" s="55"/>
      <c r="Q91" s="55"/>
      <c r="R91" s="55"/>
      <c r="S91" s="55"/>
      <c r="T91" s="55"/>
      <c r="U91" s="55"/>
      <c r="V91" s="163">
        <f>V89-V90</f>
        <v>31578</v>
      </c>
      <c r="W91" s="163"/>
      <c r="X91" s="163"/>
      <c r="Y91" s="55"/>
      <c r="Z91" s="55"/>
      <c r="AA91" s="55"/>
      <c r="AB91" s="56"/>
    </row>
    <row r="92" spans="2:28" ht="16" thickBot="1" x14ac:dyDescent="0.25">
      <c r="C92" s="59" t="s">
        <v>327</v>
      </c>
      <c r="D92" s="60"/>
      <c r="E92" s="60"/>
      <c r="F92" s="60"/>
      <c r="G92" s="60"/>
      <c r="H92" s="60"/>
      <c r="I92" s="60"/>
      <c r="J92" s="160">
        <f>ROUNDDOWN(J91*5%, 0)</f>
        <v>0</v>
      </c>
      <c r="K92" s="160"/>
      <c r="L92" s="160"/>
      <c r="M92" s="60"/>
      <c r="N92" s="60"/>
      <c r="O92" s="60" t="s">
        <v>327</v>
      </c>
      <c r="P92" s="60"/>
      <c r="Q92" s="60"/>
      <c r="R92" s="60"/>
      <c r="S92" s="60"/>
      <c r="T92" s="60"/>
      <c r="U92" s="60"/>
      <c r="V92" s="160">
        <f>ROUNDDOWN(V91*5%, 0)</f>
        <v>1578</v>
      </c>
      <c r="W92" s="160"/>
      <c r="X92" s="160"/>
      <c r="Y92" s="60"/>
      <c r="Z92" s="60"/>
      <c r="AA92" s="60"/>
      <c r="AB92" s="61"/>
    </row>
    <row r="93" spans="2:28" ht="16" thickBot="1" x14ac:dyDescent="0.25"/>
    <row r="94" spans="2:28" ht="24" x14ac:dyDescent="0.2">
      <c r="B94" s="36">
        <v>6</v>
      </c>
      <c r="C94" s="39" t="s">
        <v>339</v>
      </c>
      <c r="D94" s="52"/>
      <c r="E94" s="52"/>
      <c r="F94" s="52"/>
      <c r="G94" s="52"/>
      <c r="H94" s="52"/>
      <c r="I94" s="52"/>
      <c r="J94" s="52"/>
      <c r="K94" s="52"/>
      <c r="L94" s="52"/>
      <c r="M94" s="52"/>
      <c r="N94" s="52"/>
      <c r="O94" s="52"/>
      <c r="P94" s="52"/>
      <c r="Q94" s="52"/>
      <c r="R94" s="52"/>
      <c r="S94" s="52"/>
      <c r="T94" s="52"/>
      <c r="U94" s="52"/>
      <c r="V94" s="52"/>
      <c r="W94" s="52"/>
      <c r="X94" s="52"/>
      <c r="Y94" s="53"/>
    </row>
    <row r="95" spans="2:28" x14ac:dyDescent="0.2">
      <c r="C95" s="54" t="s">
        <v>341</v>
      </c>
      <c r="D95" s="55"/>
      <c r="E95" s="55"/>
      <c r="F95" s="55"/>
      <c r="G95" s="55"/>
      <c r="H95" s="55"/>
      <c r="I95" s="55"/>
      <c r="J95" s="55"/>
      <c r="K95" s="55"/>
      <c r="L95" s="55"/>
      <c r="M95" s="55"/>
      <c r="N95" s="55"/>
      <c r="O95" s="55"/>
      <c r="P95" s="55"/>
      <c r="Q95" s="55"/>
      <c r="R95" s="55"/>
      <c r="S95" s="55"/>
      <c r="T95" s="55"/>
      <c r="U95" s="55"/>
      <c r="V95" s="55"/>
      <c r="W95" s="55"/>
      <c r="X95" s="55"/>
      <c r="Y95" s="56"/>
    </row>
    <row r="96" spans="2:28" x14ac:dyDescent="0.2">
      <c r="C96" s="58" t="s">
        <v>306</v>
      </c>
      <c r="D96" s="55"/>
      <c r="E96" s="55"/>
      <c r="F96" s="55"/>
      <c r="G96" s="55"/>
      <c r="H96" s="55"/>
      <c r="I96" s="55"/>
      <c r="J96" s="55"/>
      <c r="K96" s="55"/>
      <c r="L96" s="55"/>
      <c r="M96" s="55"/>
      <c r="N96" s="55"/>
      <c r="O96" s="55"/>
      <c r="P96" s="55"/>
      <c r="Q96" s="55"/>
      <c r="R96" s="55"/>
      <c r="S96" s="55"/>
      <c r="T96" s="55"/>
      <c r="U96" s="55"/>
      <c r="V96" s="55"/>
      <c r="W96" s="55"/>
      <c r="X96" s="55"/>
      <c r="Y96" s="56"/>
    </row>
    <row r="97" spans="3:25" x14ac:dyDescent="0.2">
      <c r="C97" s="54" t="s">
        <v>340</v>
      </c>
      <c r="D97" s="55"/>
      <c r="E97" s="55"/>
      <c r="F97" s="55"/>
      <c r="G97" s="55"/>
      <c r="H97" s="55" t="s">
        <v>348</v>
      </c>
      <c r="I97" s="55"/>
      <c r="J97" s="55"/>
      <c r="K97" s="55"/>
      <c r="L97" s="55"/>
      <c r="M97" s="55"/>
      <c r="N97" s="55"/>
      <c r="O97" s="55"/>
      <c r="P97" s="55"/>
      <c r="Q97" s="55"/>
      <c r="R97" s="55"/>
      <c r="S97" s="55"/>
      <c r="T97" s="55"/>
      <c r="U97" s="55"/>
      <c r="V97" s="55"/>
      <c r="W97" s="55"/>
      <c r="X97" s="55"/>
      <c r="Y97" s="56"/>
    </row>
    <row r="98" spans="3:25" x14ac:dyDescent="0.2">
      <c r="C98" s="54" t="s">
        <v>342</v>
      </c>
      <c r="D98" s="55"/>
      <c r="E98" s="55"/>
      <c r="F98" s="55"/>
      <c r="G98" s="55"/>
      <c r="H98" s="55">
        <v>3</v>
      </c>
      <c r="I98" s="55"/>
      <c r="J98" s="55"/>
      <c r="K98" s="55"/>
      <c r="L98" s="55"/>
      <c r="M98" s="55"/>
      <c r="N98" s="55"/>
      <c r="O98" s="55"/>
      <c r="P98" s="55"/>
      <c r="Q98" s="55"/>
      <c r="R98" s="55"/>
      <c r="S98" s="55"/>
      <c r="T98" s="55"/>
      <c r="U98" s="55"/>
      <c r="V98" s="55"/>
      <c r="W98" s="55"/>
      <c r="X98" s="55"/>
      <c r="Y98" s="56"/>
    </row>
    <row r="99" spans="3:25" x14ac:dyDescent="0.2">
      <c r="C99" s="54" t="s">
        <v>343</v>
      </c>
      <c r="D99" s="55"/>
      <c r="E99" s="55"/>
      <c r="F99" s="55"/>
      <c r="G99" s="55"/>
      <c r="H99" s="55">
        <v>5</v>
      </c>
      <c r="I99" s="55"/>
      <c r="J99" s="55"/>
      <c r="K99" s="55"/>
      <c r="L99" s="55"/>
      <c r="M99" s="55"/>
      <c r="N99" s="55"/>
      <c r="O99" s="55"/>
      <c r="P99" s="55"/>
      <c r="Q99" s="55"/>
      <c r="R99" s="55"/>
      <c r="S99" s="55"/>
      <c r="T99" s="55"/>
      <c r="U99" s="55"/>
      <c r="V99" s="55"/>
      <c r="W99" s="55"/>
      <c r="X99" s="55"/>
      <c r="Y99" s="56"/>
    </row>
    <row r="100" spans="3:25" x14ac:dyDescent="0.2">
      <c r="C100" s="54" t="s">
        <v>344</v>
      </c>
      <c r="D100" s="55"/>
      <c r="E100" s="55"/>
      <c r="F100" s="55"/>
      <c r="G100" s="55"/>
      <c r="H100" s="55">
        <v>4</v>
      </c>
      <c r="I100" s="55"/>
      <c r="J100" s="55"/>
      <c r="K100" s="55"/>
      <c r="L100" s="55"/>
      <c r="M100" s="55"/>
      <c r="N100" s="55"/>
      <c r="O100" s="55"/>
      <c r="P100" s="55"/>
      <c r="Q100" s="55"/>
      <c r="R100" s="55"/>
      <c r="S100" s="55"/>
      <c r="T100" s="55"/>
      <c r="U100" s="55"/>
      <c r="V100" s="55"/>
      <c r="W100" s="55"/>
      <c r="X100" s="55"/>
      <c r="Y100" s="56"/>
    </row>
    <row r="101" spans="3:25" x14ac:dyDescent="0.2">
      <c r="C101" s="54"/>
      <c r="D101" s="55"/>
      <c r="E101" s="55"/>
      <c r="F101" s="55"/>
      <c r="G101" s="55"/>
      <c r="H101" s="55"/>
      <c r="I101" s="55"/>
      <c r="J101" s="55"/>
      <c r="K101" s="55"/>
      <c r="L101" s="55"/>
      <c r="M101" s="55"/>
      <c r="N101" s="55"/>
      <c r="O101" s="55"/>
      <c r="P101" s="55"/>
      <c r="Q101" s="55"/>
      <c r="R101" s="55"/>
      <c r="S101" s="55"/>
      <c r="T101" s="55"/>
      <c r="U101" s="55"/>
      <c r="V101" s="55"/>
      <c r="W101" s="55"/>
      <c r="X101" s="55"/>
      <c r="Y101" s="56"/>
    </row>
    <row r="102" spans="3:25" x14ac:dyDescent="0.2">
      <c r="C102" s="58" t="s">
        <v>163</v>
      </c>
      <c r="D102" s="55"/>
      <c r="E102" s="55"/>
      <c r="F102" s="55"/>
      <c r="G102" s="55"/>
      <c r="H102" s="55"/>
      <c r="I102" s="55"/>
      <c r="J102" s="55"/>
      <c r="K102" s="55"/>
      <c r="L102" s="55"/>
      <c r="M102" s="55"/>
      <c r="N102" s="74" t="s">
        <v>168</v>
      </c>
      <c r="O102" s="55"/>
      <c r="P102" s="55"/>
      <c r="Q102" s="55"/>
      <c r="R102" s="55"/>
      <c r="S102" s="55"/>
      <c r="T102" s="55"/>
      <c r="U102" s="55"/>
      <c r="V102" s="55"/>
      <c r="W102" s="55"/>
      <c r="X102" s="55"/>
      <c r="Y102" s="56"/>
    </row>
    <row r="103" spans="3:25" x14ac:dyDescent="0.2">
      <c r="C103" s="54" t="s">
        <v>345</v>
      </c>
      <c r="D103" s="55"/>
      <c r="E103" s="169">
        <v>40262</v>
      </c>
      <c r="F103" s="169"/>
      <c r="G103" s="169"/>
      <c r="H103" s="169"/>
      <c r="I103" s="55"/>
      <c r="J103" s="55"/>
      <c r="K103" s="55"/>
      <c r="L103" s="55"/>
      <c r="M103" s="55"/>
      <c r="N103" s="55" t="s">
        <v>345</v>
      </c>
      <c r="O103" s="55"/>
      <c r="P103" s="169">
        <v>40262</v>
      </c>
      <c r="Q103" s="169"/>
      <c r="R103" s="169"/>
      <c r="S103" s="169"/>
      <c r="T103" s="55"/>
      <c r="U103" s="55"/>
      <c r="V103" s="55"/>
      <c r="W103" s="55"/>
      <c r="X103" s="55"/>
      <c r="Y103" s="56"/>
    </row>
    <row r="104" spans="3:25" x14ac:dyDescent="0.2">
      <c r="C104" s="54" t="s">
        <v>346</v>
      </c>
      <c r="D104" s="55"/>
      <c r="E104" s="169">
        <v>40266</v>
      </c>
      <c r="F104" s="169"/>
      <c r="G104" s="169"/>
      <c r="H104" s="169"/>
      <c r="I104" s="55"/>
      <c r="J104" s="55"/>
      <c r="K104" s="55"/>
      <c r="L104" s="55"/>
      <c r="M104" s="55"/>
      <c r="N104" s="55" t="s">
        <v>346</v>
      </c>
      <c r="O104" s="55"/>
      <c r="P104" s="169">
        <v>40270</v>
      </c>
      <c r="Q104" s="169"/>
      <c r="R104" s="169"/>
      <c r="S104" s="169"/>
      <c r="T104" s="55"/>
      <c r="U104" s="55"/>
      <c r="V104" s="55"/>
      <c r="W104" s="55"/>
      <c r="X104" s="55"/>
      <c r="Y104" s="56"/>
    </row>
    <row r="105" spans="3:25" x14ac:dyDescent="0.2">
      <c r="C105" s="54"/>
      <c r="D105" s="55"/>
      <c r="E105" s="55"/>
      <c r="F105" s="55"/>
      <c r="G105" s="55"/>
      <c r="H105" s="55"/>
      <c r="I105" s="55"/>
      <c r="J105" s="55"/>
      <c r="K105" s="55"/>
      <c r="L105" s="55"/>
      <c r="M105" s="55"/>
      <c r="N105" s="55"/>
      <c r="O105" s="55"/>
      <c r="P105" s="55"/>
      <c r="Q105" s="55"/>
      <c r="R105" s="55"/>
      <c r="S105" s="55"/>
      <c r="T105" s="55"/>
      <c r="U105" s="55"/>
      <c r="V105" s="55"/>
      <c r="W105" s="55"/>
      <c r="X105" s="55"/>
      <c r="Y105" s="56"/>
    </row>
    <row r="106" spans="3:25" x14ac:dyDescent="0.2">
      <c r="C106" s="58" t="s">
        <v>163</v>
      </c>
      <c r="D106" s="55"/>
      <c r="E106" s="55"/>
      <c r="F106" s="55"/>
      <c r="G106" s="55"/>
      <c r="H106" s="55"/>
      <c r="I106" s="55"/>
      <c r="J106" s="55"/>
      <c r="K106" s="55"/>
      <c r="L106" s="55"/>
      <c r="M106" s="55"/>
      <c r="N106" s="74" t="s">
        <v>168</v>
      </c>
      <c r="O106" s="55"/>
      <c r="P106" s="55"/>
      <c r="Q106" s="55"/>
      <c r="R106" s="55"/>
      <c r="S106" s="55"/>
      <c r="T106" s="55"/>
      <c r="U106" s="55"/>
      <c r="V106" s="55"/>
      <c r="W106" s="55"/>
      <c r="X106" s="55"/>
      <c r="Y106" s="56"/>
    </row>
    <row r="107" spans="3:25" x14ac:dyDescent="0.2">
      <c r="C107" s="166">
        <v>250</v>
      </c>
      <c r="D107" s="157"/>
      <c r="E107" s="55"/>
      <c r="F107" s="55"/>
      <c r="G107" s="55"/>
      <c r="H107" s="55"/>
      <c r="I107" s="55"/>
      <c r="J107" s="55"/>
      <c r="K107" s="55"/>
      <c r="L107" s="55"/>
      <c r="M107" s="55"/>
      <c r="N107" s="157">
        <v>3000</v>
      </c>
      <c r="O107" s="157"/>
      <c r="P107" s="55"/>
      <c r="Q107" s="55"/>
      <c r="R107" s="55"/>
      <c r="S107" s="55"/>
      <c r="T107" s="55"/>
      <c r="U107" s="55"/>
      <c r="V107" s="55"/>
      <c r="W107" s="55"/>
      <c r="X107" s="55"/>
      <c r="Y107" s="56"/>
    </row>
    <row r="108" spans="3:25" x14ac:dyDescent="0.2">
      <c r="C108" s="54"/>
      <c r="D108" s="55"/>
      <c r="E108" s="55"/>
      <c r="F108" s="55"/>
      <c r="G108" s="55"/>
      <c r="H108" s="55"/>
      <c r="I108" s="55"/>
      <c r="J108" s="55"/>
      <c r="K108" s="55"/>
      <c r="L108" s="55"/>
      <c r="M108" s="55"/>
      <c r="N108" s="55"/>
      <c r="O108" s="55"/>
      <c r="P108" s="55"/>
      <c r="Q108" s="55"/>
      <c r="R108" s="55"/>
      <c r="S108" s="55"/>
      <c r="T108" s="55"/>
      <c r="U108" s="55"/>
      <c r="V108" s="55"/>
      <c r="W108" s="55"/>
      <c r="X108" s="55"/>
      <c r="Y108" s="56"/>
    </row>
    <row r="109" spans="3:25" x14ac:dyDescent="0.2">
      <c r="C109" s="58" t="s">
        <v>102</v>
      </c>
      <c r="D109" s="55"/>
      <c r="E109" s="55"/>
      <c r="F109" s="55"/>
      <c r="G109" s="55"/>
      <c r="H109" s="55"/>
      <c r="I109" s="55"/>
      <c r="J109" s="55"/>
      <c r="K109" s="55"/>
      <c r="L109" s="55"/>
      <c r="M109" s="55"/>
      <c r="N109" s="74" t="s">
        <v>102</v>
      </c>
      <c r="O109" s="55"/>
      <c r="P109" s="55"/>
      <c r="Q109" s="55"/>
      <c r="R109" s="55"/>
      <c r="S109" s="55"/>
      <c r="T109" s="55"/>
      <c r="U109" s="55"/>
      <c r="V109" s="55"/>
      <c r="W109" s="55"/>
      <c r="X109" s="55"/>
      <c r="Y109" s="56"/>
    </row>
    <row r="110" spans="3:25" x14ac:dyDescent="0.2">
      <c r="C110" s="54" t="s">
        <v>347</v>
      </c>
      <c r="D110" s="55"/>
      <c r="E110" s="55"/>
      <c r="F110" s="55"/>
      <c r="G110" s="55"/>
      <c r="H110" s="55"/>
      <c r="I110" s="55"/>
      <c r="J110" s="55"/>
      <c r="K110" s="55"/>
      <c r="L110" s="55"/>
      <c r="M110" s="55"/>
      <c r="N110" s="55" t="s">
        <v>352</v>
      </c>
      <c r="O110" s="55"/>
      <c r="P110" s="55"/>
      <c r="Q110" s="55"/>
      <c r="R110" s="55"/>
      <c r="S110" s="55"/>
      <c r="T110" s="55"/>
      <c r="U110" s="55"/>
      <c r="V110" s="55"/>
      <c r="W110" s="55"/>
      <c r="X110" s="55"/>
      <c r="Y110" s="56"/>
    </row>
    <row r="111" spans="3:25" x14ac:dyDescent="0.2">
      <c r="C111" s="54" t="s">
        <v>340</v>
      </c>
      <c r="D111" s="55"/>
      <c r="E111" s="55"/>
      <c r="F111" s="55"/>
      <c r="G111" s="55"/>
      <c r="H111" s="83" t="s">
        <v>348</v>
      </c>
      <c r="I111" s="55" t="s">
        <v>349</v>
      </c>
      <c r="J111" s="55" t="s">
        <v>350</v>
      </c>
      <c r="K111" s="55"/>
      <c r="L111" s="55"/>
      <c r="M111" s="55"/>
      <c r="N111" s="55" t="s">
        <v>340</v>
      </c>
      <c r="O111" s="55"/>
      <c r="P111" s="55"/>
      <c r="Q111" s="55"/>
      <c r="R111" s="55"/>
      <c r="S111" s="83" t="s">
        <v>348</v>
      </c>
      <c r="T111" s="55" t="s">
        <v>349</v>
      </c>
      <c r="U111" s="55" t="s">
        <v>350</v>
      </c>
      <c r="V111" s="55"/>
      <c r="W111" s="55"/>
      <c r="X111" s="55"/>
      <c r="Y111" s="56"/>
    </row>
    <row r="112" spans="3:25" x14ac:dyDescent="0.2">
      <c r="C112" s="54" t="s">
        <v>342</v>
      </c>
      <c r="D112" s="55"/>
      <c r="E112" s="55"/>
      <c r="F112" s="55"/>
      <c r="G112" s="55"/>
      <c r="H112" s="55">
        <v>3</v>
      </c>
      <c r="I112" s="55">
        <v>4</v>
      </c>
      <c r="J112" s="55">
        <v>1</v>
      </c>
      <c r="K112" s="55"/>
      <c r="L112" s="55"/>
      <c r="M112" s="55"/>
      <c r="N112" s="55" t="s">
        <v>342</v>
      </c>
      <c r="O112" s="55"/>
      <c r="P112" s="55"/>
      <c r="Q112" s="55"/>
      <c r="R112" s="55"/>
      <c r="S112" s="55">
        <v>3</v>
      </c>
      <c r="T112" s="55">
        <v>8</v>
      </c>
      <c r="U112" s="55">
        <v>5</v>
      </c>
      <c r="V112" s="55"/>
      <c r="W112" s="55"/>
      <c r="X112" s="55"/>
      <c r="Y112" s="56"/>
    </row>
    <row r="113" spans="2:25" x14ac:dyDescent="0.2">
      <c r="C113" s="54" t="s">
        <v>343</v>
      </c>
      <c r="D113" s="55"/>
      <c r="E113" s="55"/>
      <c r="F113" s="55"/>
      <c r="G113" s="55"/>
      <c r="H113" s="55">
        <v>5</v>
      </c>
      <c r="I113" s="55">
        <v>4</v>
      </c>
      <c r="J113" s="55">
        <v>0</v>
      </c>
      <c r="K113" s="55"/>
      <c r="L113" s="55"/>
      <c r="M113" s="55"/>
      <c r="N113" s="55" t="s">
        <v>343</v>
      </c>
      <c r="O113" s="55"/>
      <c r="P113" s="55"/>
      <c r="Q113" s="55"/>
      <c r="R113" s="55"/>
      <c r="S113" s="55">
        <v>5</v>
      </c>
      <c r="T113" s="55">
        <v>8</v>
      </c>
      <c r="U113" s="55">
        <v>3</v>
      </c>
      <c r="V113" s="55"/>
      <c r="W113" s="55"/>
      <c r="X113" s="55"/>
      <c r="Y113" s="56"/>
    </row>
    <row r="114" spans="2:25" x14ac:dyDescent="0.2">
      <c r="C114" s="54" t="s">
        <v>344</v>
      </c>
      <c r="D114" s="55"/>
      <c r="E114" s="55"/>
      <c r="F114" s="55"/>
      <c r="G114" s="55"/>
      <c r="H114" s="55">
        <v>4</v>
      </c>
      <c r="I114" s="55">
        <v>4</v>
      </c>
      <c r="J114" s="55">
        <v>0</v>
      </c>
      <c r="K114" s="55"/>
      <c r="L114" s="55"/>
      <c r="M114" s="55"/>
      <c r="N114" s="55" t="s">
        <v>344</v>
      </c>
      <c r="O114" s="55"/>
      <c r="P114" s="55"/>
      <c r="Q114" s="55"/>
      <c r="R114" s="55"/>
      <c r="S114" s="55">
        <v>4</v>
      </c>
      <c r="T114" s="55">
        <v>8</v>
      </c>
      <c r="U114" s="55">
        <v>4</v>
      </c>
      <c r="V114" s="55"/>
      <c r="W114" s="55"/>
      <c r="X114" s="55"/>
      <c r="Y114" s="56"/>
    </row>
    <row r="115" spans="2:25" ht="16" thickBot="1" x14ac:dyDescent="0.25">
      <c r="C115" s="59" t="s">
        <v>351</v>
      </c>
      <c r="D115" s="60"/>
      <c r="E115" s="60"/>
      <c r="F115" s="60"/>
      <c r="G115" s="60"/>
      <c r="H115" s="60"/>
      <c r="I115" s="60"/>
      <c r="J115" s="60"/>
      <c r="K115" s="60"/>
      <c r="L115" s="60"/>
      <c r="M115" s="60"/>
      <c r="N115" s="60" t="s">
        <v>353</v>
      </c>
      <c r="O115" s="60"/>
      <c r="P115" s="60"/>
      <c r="Q115" s="60"/>
      <c r="R115" s="60"/>
      <c r="S115" s="60"/>
      <c r="T115" s="60"/>
      <c r="U115" s="60"/>
      <c r="V115" s="60"/>
      <c r="W115" s="60"/>
      <c r="X115" s="60"/>
      <c r="Y115" s="61"/>
    </row>
    <row r="116" spans="2:25" ht="16" thickBot="1" x14ac:dyDescent="0.25"/>
    <row r="117" spans="2:25" ht="24" x14ac:dyDescent="0.2">
      <c r="B117" s="36">
        <v>7</v>
      </c>
      <c r="C117" s="39" t="s">
        <v>354</v>
      </c>
      <c r="D117" s="52"/>
      <c r="E117" s="52"/>
      <c r="F117" s="52"/>
      <c r="G117" s="52"/>
      <c r="H117" s="52"/>
      <c r="I117" s="52"/>
      <c r="J117" s="52"/>
      <c r="K117" s="52"/>
      <c r="L117" s="52"/>
      <c r="M117" s="52"/>
      <c r="N117" s="52"/>
      <c r="O117" s="52"/>
      <c r="P117" s="52"/>
      <c r="Q117" s="52"/>
      <c r="R117" s="53"/>
    </row>
    <row r="118" spans="2:25" x14ac:dyDescent="0.2">
      <c r="C118" s="54" t="s">
        <v>355</v>
      </c>
      <c r="D118" s="55"/>
      <c r="E118" s="55"/>
      <c r="F118" s="55"/>
      <c r="G118" s="55"/>
      <c r="H118" s="55"/>
      <c r="I118" s="55"/>
      <c r="J118" s="55"/>
      <c r="K118" s="55"/>
      <c r="L118" s="55"/>
      <c r="M118" s="55"/>
      <c r="N118" s="55"/>
      <c r="O118" s="55"/>
      <c r="P118" s="55"/>
      <c r="Q118" s="55"/>
      <c r="R118" s="56"/>
    </row>
    <row r="119" spans="2:25" x14ac:dyDescent="0.2">
      <c r="C119" s="54"/>
      <c r="D119" s="55"/>
      <c r="E119" s="55"/>
      <c r="F119" s="55"/>
      <c r="G119" s="55"/>
      <c r="H119" s="55"/>
      <c r="I119" s="55"/>
      <c r="J119" s="55"/>
      <c r="K119" s="55"/>
      <c r="L119" s="55"/>
      <c r="M119" s="55"/>
      <c r="N119" s="55"/>
      <c r="O119" s="55"/>
      <c r="P119" s="55"/>
      <c r="Q119" s="55"/>
      <c r="R119" s="56"/>
    </row>
    <row r="120" spans="2:25" x14ac:dyDescent="0.2">
      <c r="C120" s="58" t="s">
        <v>163</v>
      </c>
      <c r="D120" s="55"/>
      <c r="E120" s="55"/>
      <c r="F120" s="55"/>
      <c r="G120" s="55"/>
      <c r="H120" s="55"/>
      <c r="I120" s="55"/>
      <c r="J120" s="55"/>
      <c r="K120" s="55"/>
      <c r="L120" s="55"/>
      <c r="M120" s="55"/>
      <c r="N120" s="55"/>
      <c r="O120" s="55"/>
      <c r="P120" s="55"/>
      <c r="Q120" s="55"/>
      <c r="R120" s="56"/>
    </row>
    <row r="121" spans="2:25" x14ac:dyDescent="0.2">
      <c r="C121" s="54" t="s">
        <v>356</v>
      </c>
      <c r="D121" s="55"/>
      <c r="E121" s="55"/>
      <c r="F121" s="55"/>
      <c r="G121" s="55"/>
      <c r="H121" s="55"/>
      <c r="I121" s="55"/>
      <c r="J121" s="55"/>
      <c r="K121" s="55"/>
      <c r="L121" s="55"/>
      <c r="M121" s="55"/>
      <c r="N121" s="55"/>
      <c r="O121" s="55"/>
      <c r="P121" s="55"/>
      <c r="Q121" s="55"/>
      <c r="R121" s="56"/>
    </row>
    <row r="122" spans="2:25" x14ac:dyDescent="0.2">
      <c r="C122" s="54" t="s">
        <v>357</v>
      </c>
      <c r="D122" s="55"/>
      <c r="E122" s="55"/>
      <c r="F122" s="55"/>
      <c r="G122" s="55"/>
      <c r="H122" s="55"/>
      <c r="I122" s="55"/>
      <c r="J122" s="55"/>
      <c r="K122" s="55"/>
      <c r="L122" s="55"/>
      <c r="M122" s="55"/>
      <c r="N122" s="55"/>
      <c r="O122" s="55"/>
      <c r="P122" s="55"/>
      <c r="Q122" s="55"/>
      <c r="R122" s="56"/>
    </row>
    <row r="123" spans="2:25" x14ac:dyDescent="0.2">
      <c r="C123" s="54"/>
      <c r="D123" s="55"/>
      <c r="E123" s="55"/>
      <c r="F123" s="55"/>
      <c r="G123" s="55"/>
      <c r="H123" s="55"/>
      <c r="I123" s="55"/>
      <c r="J123" s="55"/>
      <c r="K123" s="55"/>
      <c r="L123" s="55"/>
      <c r="M123" s="55"/>
      <c r="N123" s="55"/>
      <c r="O123" s="55"/>
      <c r="P123" s="55"/>
      <c r="Q123" s="55"/>
      <c r="R123" s="56"/>
    </row>
    <row r="124" spans="2:25" x14ac:dyDescent="0.2">
      <c r="C124" s="58" t="s">
        <v>165</v>
      </c>
      <c r="D124" s="55"/>
      <c r="E124" s="55"/>
      <c r="F124" s="55"/>
      <c r="G124" s="55"/>
      <c r="H124" s="55"/>
      <c r="I124" s="55"/>
      <c r="J124" s="55"/>
      <c r="K124" s="55"/>
      <c r="L124" s="55"/>
      <c r="M124" s="55"/>
      <c r="N124" s="55"/>
      <c r="O124" s="55"/>
      <c r="P124" s="55"/>
      <c r="Q124" s="55"/>
      <c r="R124" s="56"/>
    </row>
    <row r="125" spans="2:25" x14ac:dyDescent="0.2">
      <c r="C125" s="54" t="s">
        <v>358</v>
      </c>
      <c r="D125" s="55"/>
      <c r="E125" s="55"/>
      <c r="F125" s="55"/>
      <c r="G125" s="55"/>
      <c r="H125" s="55"/>
      <c r="I125" s="55"/>
      <c r="J125" s="55"/>
      <c r="K125" s="55"/>
      <c r="L125" s="55"/>
      <c r="M125" s="55"/>
      <c r="N125" s="55"/>
      <c r="O125" s="55"/>
      <c r="P125" s="55"/>
      <c r="Q125" s="55"/>
      <c r="R125" s="56"/>
    </row>
    <row r="126" spans="2:25" ht="16" thickBot="1" x14ac:dyDescent="0.25">
      <c r="C126" s="59" t="s">
        <v>359</v>
      </c>
      <c r="D126" s="60"/>
      <c r="E126" s="60"/>
      <c r="F126" s="60"/>
      <c r="G126" s="60"/>
      <c r="H126" s="60"/>
      <c r="I126" s="60"/>
      <c r="J126" s="60"/>
      <c r="K126" s="60"/>
      <c r="L126" s="60"/>
      <c r="M126" s="60"/>
      <c r="N126" s="60"/>
      <c r="O126" s="60"/>
      <c r="P126" s="60"/>
      <c r="Q126" s="60"/>
      <c r="R126" s="61"/>
    </row>
  </sheetData>
  <mergeCells count="77">
    <mergeCell ref="P103:S103"/>
    <mergeCell ref="P104:S104"/>
    <mergeCell ref="C107:D107"/>
    <mergeCell ref="N107:O107"/>
    <mergeCell ref="C40:E40"/>
    <mergeCell ref="F45:H45"/>
    <mergeCell ref="F44:H44"/>
    <mergeCell ref="F43:H43"/>
    <mergeCell ref="E103:H103"/>
    <mergeCell ref="E104:H104"/>
    <mergeCell ref="H57:I57"/>
    <mergeCell ref="H56:I56"/>
    <mergeCell ref="H55:I55"/>
    <mergeCell ref="H54:I54"/>
    <mergeCell ref="H53:I53"/>
    <mergeCell ref="C53:G53"/>
    <mergeCell ref="C57:G57"/>
    <mergeCell ref="C56:G56"/>
    <mergeCell ref="C55:G55"/>
    <mergeCell ref="C54:G54"/>
    <mergeCell ref="C60:F60"/>
    <mergeCell ref="C80:G80"/>
    <mergeCell ref="J87:L87"/>
    <mergeCell ref="J88:L88"/>
    <mergeCell ref="J89:L89"/>
    <mergeCell ref="H80:I80"/>
    <mergeCell ref="C81:G81"/>
    <mergeCell ref="H81:I81"/>
    <mergeCell ref="C77:G77"/>
    <mergeCell ref="H77:I77"/>
    <mergeCell ref="C78:G78"/>
    <mergeCell ref="H78:I78"/>
    <mergeCell ref="C79:G79"/>
    <mergeCell ref="H79:I79"/>
    <mergeCell ref="M69:N69"/>
    <mergeCell ref="M68:N68"/>
    <mergeCell ref="P70:R70"/>
    <mergeCell ref="P69:R69"/>
    <mergeCell ref="I67:K67"/>
    <mergeCell ref="V92:X92"/>
    <mergeCell ref="O84:Q84"/>
    <mergeCell ref="C84:E84"/>
    <mergeCell ref="V87:X87"/>
    <mergeCell ref="V88:X88"/>
    <mergeCell ref="V89:X89"/>
    <mergeCell ref="V90:X90"/>
    <mergeCell ref="V91:X91"/>
    <mergeCell ref="J90:L90"/>
    <mergeCell ref="J91:L91"/>
    <mergeCell ref="J92:L92"/>
    <mergeCell ref="AA71:AC71"/>
    <mergeCell ref="I71:K71"/>
    <mergeCell ref="I70:K70"/>
    <mergeCell ref="I69:K69"/>
    <mergeCell ref="I68:K68"/>
    <mergeCell ref="P71:R71"/>
    <mergeCell ref="T71:V71"/>
    <mergeCell ref="T70:V70"/>
    <mergeCell ref="T69:V69"/>
    <mergeCell ref="AA68:AC68"/>
    <mergeCell ref="X69:Y69"/>
    <mergeCell ref="AA69:AC69"/>
    <mergeCell ref="X70:Y70"/>
    <mergeCell ref="AA70:AC70"/>
    <mergeCell ref="P68:R68"/>
    <mergeCell ref="M70:N70"/>
    <mergeCell ref="X67:Y67"/>
    <mergeCell ref="AA67:AC67"/>
    <mergeCell ref="X68:Y68"/>
    <mergeCell ref="I63:L63"/>
    <mergeCell ref="I60:L60"/>
    <mergeCell ref="T60:W60"/>
    <mergeCell ref="T63:W63"/>
    <mergeCell ref="T68:V68"/>
    <mergeCell ref="T67:V67"/>
    <mergeCell ref="M67:N67"/>
    <mergeCell ref="P67:R6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62"/>
  <sheetViews>
    <sheetView topLeftCell="A129" workbookViewId="0">
      <selection activeCell="F158" sqref="F158"/>
    </sheetView>
  </sheetViews>
  <sheetFormatPr baseColWidth="10" defaultColWidth="10.83203125" defaultRowHeight="15" x14ac:dyDescent="0.2"/>
  <sheetData>
    <row r="1" spans="1:32" ht="26" x14ac:dyDescent="0.3">
      <c r="A1" s="179" t="s">
        <v>360</v>
      </c>
      <c r="B1" s="179"/>
      <c r="C1" s="179"/>
      <c r="D1" s="179"/>
      <c r="E1" s="179"/>
      <c r="F1" s="179"/>
      <c r="G1" s="179"/>
      <c r="H1" s="179"/>
      <c r="I1" s="179"/>
      <c r="J1" s="179"/>
      <c r="K1" s="179"/>
      <c r="L1" s="179"/>
      <c r="M1" s="179"/>
      <c r="N1" s="179"/>
      <c r="O1" s="179"/>
      <c r="P1" s="179"/>
      <c r="Q1" s="179"/>
      <c r="R1" s="179"/>
      <c r="S1" s="179"/>
      <c r="T1" s="179"/>
    </row>
    <row r="3" spans="1:32" ht="16" thickBot="1" x14ac:dyDescent="0.25"/>
    <row r="4" spans="1:32" ht="24" x14ac:dyDescent="0.25">
      <c r="A4" s="93">
        <v>1</v>
      </c>
      <c r="B4" s="84" t="s">
        <v>312</v>
      </c>
      <c r="C4" s="85"/>
      <c r="D4" s="85"/>
      <c r="E4" s="85"/>
      <c r="F4" s="85"/>
      <c r="G4" s="85"/>
      <c r="H4" s="86"/>
      <c r="I4" s="86"/>
      <c r="J4" s="86"/>
      <c r="K4" s="86"/>
      <c r="L4" s="86"/>
      <c r="M4" s="86"/>
      <c r="N4" s="86"/>
      <c r="O4" s="86"/>
      <c r="P4" s="86"/>
      <c r="Q4" s="86"/>
      <c r="R4" s="86"/>
      <c r="S4" s="86"/>
      <c r="T4" s="86"/>
      <c r="U4" s="86"/>
      <c r="V4" s="86"/>
      <c r="W4" s="86"/>
      <c r="X4" s="86"/>
      <c r="Y4" s="86"/>
      <c r="Z4" s="86"/>
      <c r="AA4" s="86"/>
      <c r="AB4" s="86"/>
      <c r="AC4" s="86"/>
      <c r="AD4" s="86"/>
      <c r="AE4" s="86"/>
      <c r="AF4" s="87"/>
    </row>
    <row r="5" spans="1:32" ht="19" x14ac:dyDescent="0.25">
      <c r="B5" s="102" t="s">
        <v>307</v>
      </c>
      <c r="C5" s="103"/>
      <c r="D5" s="103"/>
      <c r="E5" s="103"/>
      <c r="F5" s="103"/>
      <c r="G5" s="103"/>
      <c r="H5" s="103"/>
      <c r="I5" s="88"/>
      <c r="J5" s="88"/>
      <c r="K5" s="88"/>
      <c r="L5" s="88"/>
      <c r="M5" s="88"/>
      <c r="N5" s="88"/>
      <c r="O5" s="88"/>
      <c r="P5" s="88"/>
      <c r="Q5" s="88"/>
      <c r="R5" s="88"/>
      <c r="S5" s="88"/>
      <c r="T5" s="88"/>
      <c r="U5" s="88"/>
      <c r="V5" s="88"/>
      <c r="W5" s="88"/>
      <c r="X5" s="88"/>
      <c r="Y5" s="88"/>
      <c r="Z5" s="88"/>
      <c r="AA5" s="88"/>
      <c r="AB5" s="88"/>
      <c r="AC5" s="88"/>
      <c r="AD5" s="88"/>
      <c r="AE5" s="88"/>
      <c r="AF5" s="89"/>
    </row>
    <row r="6" spans="1:32" ht="19" x14ac:dyDescent="0.25">
      <c r="B6" s="104" t="s">
        <v>306</v>
      </c>
      <c r="C6" s="105"/>
      <c r="D6" s="105"/>
      <c r="E6" s="105"/>
      <c r="F6" s="103"/>
      <c r="G6" s="103"/>
      <c r="H6" s="103"/>
      <c r="I6" s="88"/>
      <c r="J6" s="88"/>
      <c r="K6" s="88"/>
      <c r="L6" s="88"/>
      <c r="M6" s="88"/>
      <c r="N6" s="88"/>
      <c r="O6" s="88"/>
      <c r="P6" s="88"/>
      <c r="Q6" s="88"/>
      <c r="R6" s="88"/>
      <c r="S6" s="88"/>
      <c r="T6" s="88"/>
      <c r="U6" s="88"/>
      <c r="V6" s="88"/>
      <c r="W6" s="88"/>
      <c r="X6" s="88"/>
      <c r="Y6" s="88"/>
      <c r="Z6" s="88"/>
      <c r="AA6" s="88"/>
      <c r="AB6" s="88"/>
      <c r="AC6" s="88"/>
      <c r="AD6" s="88"/>
      <c r="AE6" s="88"/>
      <c r="AF6" s="90"/>
    </row>
    <row r="7" spans="1:32" ht="19" x14ac:dyDescent="0.25">
      <c r="B7" s="102" t="s">
        <v>308</v>
      </c>
      <c r="C7" s="103"/>
      <c r="D7" s="103"/>
      <c r="E7" s="103"/>
      <c r="F7" s="103"/>
      <c r="G7" s="103"/>
      <c r="H7" s="103"/>
      <c r="I7" s="88"/>
      <c r="J7" s="88"/>
      <c r="K7" s="88"/>
      <c r="L7" s="88"/>
      <c r="M7" s="88"/>
      <c r="N7" s="88"/>
      <c r="O7" s="88"/>
      <c r="P7" s="88"/>
      <c r="Q7" s="88"/>
      <c r="R7" s="88"/>
      <c r="S7" s="88"/>
      <c r="T7" s="88"/>
      <c r="U7" s="88"/>
      <c r="V7" s="88"/>
      <c r="W7" s="88"/>
      <c r="X7" s="88"/>
      <c r="Y7" s="88"/>
      <c r="Z7" s="88"/>
      <c r="AA7" s="88"/>
      <c r="AB7" s="88"/>
      <c r="AC7" s="88"/>
      <c r="AD7" s="88"/>
      <c r="AE7" s="88"/>
      <c r="AF7" s="90"/>
    </row>
    <row r="8" spans="1:32" ht="19" x14ac:dyDescent="0.25">
      <c r="B8" s="102"/>
      <c r="C8" s="103"/>
      <c r="D8" s="103"/>
      <c r="E8" s="103"/>
      <c r="F8" s="103"/>
      <c r="G8" s="103"/>
      <c r="H8" s="103"/>
      <c r="I8" s="88"/>
      <c r="J8" s="88"/>
      <c r="K8" s="88"/>
      <c r="L8" s="88"/>
      <c r="M8" s="88"/>
      <c r="N8" s="88"/>
      <c r="O8" s="88"/>
      <c r="P8" s="88"/>
      <c r="Q8" s="88"/>
      <c r="R8" s="88"/>
      <c r="S8" s="88"/>
      <c r="T8" s="88"/>
      <c r="U8" s="88"/>
      <c r="V8" s="88"/>
      <c r="W8" s="88"/>
      <c r="X8" s="88"/>
      <c r="Y8" s="88"/>
      <c r="Z8" s="88"/>
      <c r="AA8" s="88"/>
      <c r="AB8" s="88"/>
      <c r="AC8" s="88"/>
      <c r="AD8" s="88"/>
      <c r="AE8" s="88"/>
      <c r="AF8" s="90"/>
    </row>
    <row r="9" spans="1:32" ht="19" x14ac:dyDescent="0.25">
      <c r="B9" s="104" t="s">
        <v>99</v>
      </c>
      <c r="C9" s="105"/>
      <c r="D9" s="105"/>
      <c r="E9" s="105"/>
      <c r="F9" s="105"/>
      <c r="G9" s="103"/>
      <c r="H9" s="103"/>
      <c r="I9" s="88"/>
      <c r="J9" s="88"/>
      <c r="K9" s="88"/>
      <c r="L9" s="88"/>
      <c r="M9" s="88"/>
      <c r="N9" s="88"/>
      <c r="O9" s="88"/>
      <c r="P9" s="88"/>
      <c r="Q9" s="88"/>
      <c r="R9" s="88"/>
      <c r="S9" s="88"/>
      <c r="T9" s="88"/>
      <c r="U9" s="88"/>
      <c r="V9" s="88"/>
      <c r="W9" s="88"/>
      <c r="X9" s="88"/>
      <c r="Y9" s="88"/>
      <c r="Z9" s="88"/>
      <c r="AA9" s="88"/>
      <c r="AB9" s="88"/>
      <c r="AC9" s="88"/>
      <c r="AD9" s="88"/>
      <c r="AE9" s="88"/>
      <c r="AF9" s="90"/>
    </row>
    <row r="10" spans="1:32" ht="19" x14ac:dyDescent="0.25">
      <c r="B10" s="194">
        <v>23.25</v>
      </c>
      <c r="C10" s="195"/>
      <c r="D10" s="195"/>
      <c r="E10" s="103"/>
      <c r="F10" s="103"/>
      <c r="G10" s="103"/>
      <c r="H10" s="103"/>
      <c r="I10" s="88"/>
      <c r="J10" s="88"/>
      <c r="K10" s="88"/>
      <c r="L10" s="88"/>
      <c r="M10" s="88"/>
      <c r="N10" s="88"/>
      <c r="O10" s="88"/>
      <c r="P10" s="88"/>
      <c r="Q10" s="88"/>
      <c r="R10" s="88"/>
      <c r="S10" s="88"/>
      <c r="T10" s="88"/>
      <c r="U10" s="88"/>
      <c r="V10" s="88"/>
      <c r="W10" s="88"/>
      <c r="X10" s="88"/>
      <c r="Y10" s="88"/>
      <c r="Z10" s="88"/>
      <c r="AA10" s="88"/>
      <c r="AB10" s="88"/>
      <c r="AC10" s="88"/>
      <c r="AD10" s="88"/>
      <c r="AE10" s="88"/>
      <c r="AF10" s="90"/>
    </row>
    <row r="11" spans="1:32" ht="19" x14ac:dyDescent="0.25">
      <c r="B11" s="102"/>
      <c r="C11" s="103"/>
      <c r="D11" s="103"/>
      <c r="E11" s="103"/>
      <c r="F11" s="103"/>
      <c r="G11" s="103"/>
      <c r="H11" s="103"/>
      <c r="I11" s="88"/>
      <c r="J11" s="88"/>
      <c r="K11" s="88"/>
      <c r="L11" s="88"/>
      <c r="M11" s="88"/>
      <c r="N11" s="88"/>
      <c r="O11" s="88"/>
      <c r="P11" s="88"/>
      <c r="Q11" s="88"/>
      <c r="R11" s="88"/>
      <c r="S11" s="88"/>
      <c r="T11" s="88"/>
      <c r="U11" s="88"/>
      <c r="V11" s="88"/>
      <c r="W11" s="88"/>
      <c r="X11" s="88"/>
      <c r="Y11" s="88"/>
      <c r="Z11" s="88"/>
      <c r="AA11" s="88"/>
      <c r="AB11" s="88"/>
      <c r="AC11" s="88"/>
      <c r="AD11" s="88"/>
      <c r="AE11" s="88"/>
      <c r="AF11" s="90"/>
    </row>
    <row r="12" spans="1:32" ht="19" x14ac:dyDescent="0.25">
      <c r="B12" s="104" t="s">
        <v>101</v>
      </c>
      <c r="C12" s="105"/>
      <c r="D12" s="105"/>
      <c r="E12" s="105"/>
      <c r="F12" s="105"/>
      <c r="G12" s="103"/>
      <c r="H12" s="103"/>
      <c r="I12" s="88"/>
      <c r="J12" s="88"/>
      <c r="K12" s="88"/>
      <c r="L12" s="88"/>
      <c r="M12" s="88"/>
      <c r="N12" s="88"/>
      <c r="O12" s="88"/>
      <c r="P12" s="88"/>
      <c r="Q12" s="88"/>
      <c r="R12" s="88"/>
      <c r="S12" s="88"/>
      <c r="T12" s="88"/>
      <c r="U12" s="88"/>
      <c r="V12" s="88"/>
      <c r="W12" s="88"/>
      <c r="X12" s="88"/>
      <c r="Y12" s="88"/>
      <c r="Z12" s="88"/>
      <c r="AA12" s="88"/>
      <c r="AB12" s="88"/>
      <c r="AC12" s="88"/>
      <c r="AD12" s="88"/>
      <c r="AE12" s="88"/>
      <c r="AF12" s="90"/>
    </row>
    <row r="13" spans="1:32" ht="19" x14ac:dyDescent="0.25">
      <c r="B13" s="102" t="s">
        <v>310</v>
      </c>
      <c r="C13" s="103"/>
      <c r="D13" s="103"/>
      <c r="E13" s="196">
        <v>21.14</v>
      </c>
      <c r="F13" s="196"/>
      <c r="G13" s="196"/>
      <c r="H13" s="103"/>
      <c r="I13" s="88"/>
      <c r="J13" s="88"/>
      <c r="K13" s="88"/>
      <c r="L13" s="88"/>
      <c r="M13" s="88"/>
      <c r="N13" s="88"/>
      <c r="O13" s="88"/>
      <c r="P13" s="88"/>
      <c r="Q13" s="88"/>
      <c r="R13" s="88"/>
      <c r="S13" s="88"/>
      <c r="T13" s="88"/>
      <c r="U13" s="88"/>
      <c r="V13" s="88"/>
      <c r="W13" s="88"/>
      <c r="X13" s="88"/>
      <c r="Y13" s="88"/>
      <c r="Z13" s="88"/>
      <c r="AA13" s="88"/>
      <c r="AB13" s="88"/>
      <c r="AC13" s="88"/>
      <c r="AD13" s="88"/>
      <c r="AE13" s="88"/>
      <c r="AF13" s="90"/>
    </row>
    <row r="14" spans="1:32" ht="19" x14ac:dyDescent="0.25">
      <c r="B14" s="102" t="s">
        <v>305</v>
      </c>
      <c r="C14" s="103"/>
      <c r="D14" s="106"/>
      <c r="E14" s="196">
        <v>2.11</v>
      </c>
      <c r="F14" s="196"/>
      <c r="G14" s="196"/>
      <c r="H14" s="103"/>
      <c r="I14" s="88"/>
      <c r="J14" s="88"/>
      <c r="K14" s="88"/>
      <c r="L14" s="88"/>
      <c r="M14" s="88"/>
      <c r="N14" s="88"/>
      <c r="O14" s="88"/>
      <c r="P14" s="88"/>
      <c r="Q14" s="88"/>
      <c r="R14" s="88"/>
      <c r="S14" s="88"/>
      <c r="T14" s="88"/>
      <c r="U14" s="88"/>
      <c r="V14" s="88"/>
      <c r="W14" s="88"/>
      <c r="X14" s="88"/>
      <c r="Y14" s="88"/>
      <c r="Z14" s="88"/>
      <c r="AA14" s="88"/>
      <c r="AB14" s="88"/>
      <c r="AC14" s="88"/>
      <c r="AD14" s="88"/>
      <c r="AE14" s="88"/>
      <c r="AF14" s="90"/>
    </row>
    <row r="15" spans="1:32" ht="19" x14ac:dyDescent="0.25">
      <c r="B15" s="102" t="s">
        <v>309</v>
      </c>
      <c r="C15" s="103"/>
      <c r="D15" s="106"/>
      <c r="E15" s="196">
        <v>23.25</v>
      </c>
      <c r="F15" s="196"/>
      <c r="G15" s="196"/>
      <c r="H15" s="103"/>
      <c r="I15" s="88"/>
      <c r="J15" s="88"/>
      <c r="K15" s="88"/>
      <c r="L15" s="88"/>
      <c r="M15" s="88"/>
      <c r="N15" s="88"/>
      <c r="O15" s="88"/>
      <c r="P15" s="88"/>
      <c r="Q15" s="88"/>
      <c r="R15" s="88"/>
      <c r="S15" s="88"/>
      <c r="T15" s="88"/>
      <c r="U15" s="88"/>
      <c r="V15" s="88"/>
      <c r="W15" s="88"/>
      <c r="X15" s="88"/>
      <c r="Y15" s="88"/>
      <c r="Z15" s="88"/>
      <c r="AA15" s="88"/>
      <c r="AB15" s="88"/>
      <c r="AC15" s="88"/>
      <c r="AD15" s="88"/>
      <c r="AE15" s="88"/>
      <c r="AF15" s="90"/>
    </row>
    <row r="16" spans="1:32" ht="19" x14ac:dyDescent="0.25">
      <c r="B16" s="107"/>
      <c r="C16" s="108"/>
      <c r="D16" s="108"/>
      <c r="E16" s="103"/>
      <c r="F16" s="103"/>
      <c r="G16" s="103"/>
      <c r="H16" s="103"/>
      <c r="I16" s="88"/>
      <c r="J16" s="88"/>
      <c r="K16" s="88"/>
      <c r="L16" s="88"/>
      <c r="M16" s="88"/>
      <c r="N16" s="88"/>
      <c r="O16" s="88"/>
      <c r="P16" s="88"/>
      <c r="Q16" s="88"/>
      <c r="R16" s="88"/>
      <c r="S16" s="88"/>
      <c r="T16" s="88"/>
      <c r="U16" s="88"/>
      <c r="V16" s="88"/>
      <c r="W16" s="88"/>
      <c r="X16" s="88"/>
      <c r="Y16" s="88"/>
      <c r="Z16" s="88"/>
      <c r="AA16" s="88"/>
      <c r="AB16" s="88"/>
      <c r="AC16" s="88"/>
      <c r="AD16" s="88"/>
      <c r="AE16" s="88"/>
      <c r="AF16" s="90"/>
    </row>
    <row r="17" spans="1:32" ht="19" x14ac:dyDescent="0.25">
      <c r="B17" s="104" t="s">
        <v>102</v>
      </c>
      <c r="C17" s="105"/>
      <c r="D17" s="105"/>
      <c r="E17" s="105"/>
      <c r="F17" s="103"/>
      <c r="G17" s="103"/>
      <c r="H17" s="103"/>
      <c r="I17" s="88"/>
      <c r="J17" s="88"/>
      <c r="K17" s="88"/>
      <c r="L17" s="88"/>
      <c r="M17" s="88"/>
      <c r="N17" s="88"/>
      <c r="O17" s="88"/>
      <c r="P17" s="88"/>
      <c r="Q17" s="88"/>
      <c r="R17" s="88"/>
      <c r="S17" s="88"/>
      <c r="T17" s="88"/>
      <c r="U17" s="88"/>
      <c r="V17" s="88"/>
      <c r="W17" s="88"/>
      <c r="X17" s="88"/>
      <c r="Y17" s="88"/>
      <c r="Z17" s="88"/>
      <c r="AA17" s="88"/>
      <c r="AB17" s="88"/>
      <c r="AC17" s="88"/>
      <c r="AD17" s="88"/>
      <c r="AE17" s="88"/>
      <c r="AF17" s="90"/>
    </row>
    <row r="18" spans="1:32" ht="20" thickBot="1" x14ac:dyDescent="0.3">
      <c r="B18" s="109" t="s">
        <v>311</v>
      </c>
      <c r="C18" s="110"/>
      <c r="D18" s="110"/>
      <c r="E18" s="110"/>
      <c r="F18" s="110"/>
      <c r="G18" s="110"/>
      <c r="H18" s="110"/>
      <c r="I18" s="91"/>
      <c r="J18" s="91"/>
      <c r="K18" s="91"/>
      <c r="L18" s="91"/>
      <c r="M18" s="91"/>
      <c r="N18" s="91"/>
      <c r="O18" s="91"/>
      <c r="P18" s="91"/>
      <c r="Q18" s="91"/>
      <c r="R18" s="91"/>
      <c r="S18" s="91"/>
      <c r="T18" s="91"/>
      <c r="U18" s="91"/>
      <c r="V18" s="91"/>
      <c r="W18" s="91"/>
      <c r="X18" s="91"/>
      <c r="Y18" s="91"/>
      <c r="Z18" s="91"/>
      <c r="AA18" s="91"/>
      <c r="AB18" s="91"/>
      <c r="AC18" s="91"/>
      <c r="AD18" s="91"/>
      <c r="AE18" s="91"/>
      <c r="AF18" s="92"/>
    </row>
    <row r="20" spans="1:32" ht="16" thickBot="1" x14ac:dyDescent="0.25"/>
    <row r="21" spans="1:32" ht="24" x14ac:dyDescent="0.25">
      <c r="A21" s="93">
        <v>2</v>
      </c>
      <c r="B21" s="39" t="s">
        <v>313</v>
      </c>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3"/>
    </row>
    <row r="22" spans="1:32" ht="19" x14ac:dyDescent="0.25">
      <c r="B22" s="111" t="s">
        <v>337</v>
      </c>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3"/>
    </row>
    <row r="23" spans="1:32" ht="19" x14ac:dyDescent="0.25">
      <c r="B23" s="114" t="s">
        <v>306</v>
      </c>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3"/>
    </row>
    <row r="24" spans="1:32" ht="19" x14ac:dyDescent="0.25">
      <c r="B24" s="181" t="s">
        <v>314</v>
      </c>
      <c r="C24" s="182"/>
      <c r="D24" s="182"/>
      <c r="E24" s="182"/>
      <c r="F24" s="182"/>
      <c r="G24" s="182" t="s">
        <v>305</v>
      </c>
      <c r="H24" s="182"/>
      <c r="I24" s="112"/>
      <c r="J24" s="112"/>
      <c r="K24" s="112"/>
      <c r="L24" s="112"/>
      <c r="M24" s="112"/>
      <c r="N24" s="112"/>
      <c r="O24" s="112"/>
      <c r="P24" s="112"/>
      <c r="Q24" s="112"/>
      <c r="R24" s="112"/>
      <c r="S24" s="112"/>
      <c r="T24" s="112"/>
      <c r="U24" s="112"/>
      <c r="V24" s="112"/>
      <c r="W24" s="112"/>
      <c r="X24" s="112"/>
      <c r="Y24" s="112"/>
      <c r="Z24" s="112"/>
      <c r="AA24" s="112"/>
      <c r="AB24" s="112"/>
      <c r="AC24" s="113"/>
    </row>
    <row r="25" spans="1:32" ht="19" x14ac:dyDescent="0.25">
      <c r="B25" s="190" t="s">
        <v>315</v>
      </c>
      <c r="C25" s="191"/>
      <c r="D25" s="191"/>
      <c r="E25" s="191"/>
      <c r="F25" s="191"/>
      <c r="G25" s="189">
        <v>0.05</v>
      </c>
      <c r="H25" s="189"/>
      <c r="I25" s="112"/>
      <c r="J25" s="112"/>
      <c r="K25" s="112"/>
      <c r="L25" s="112"/>
      <c r="M25" s="112"/>
      <c r="N25" s="112"/>
      <c r="O25" s="112"/>
      <c r="P25" s="112"/>
      <c r="Q25" s="112"/>
      <c r="R25" s="112"/>
      <c r="S25" s="112"/>
      <c r="T25" s="112"/>
      <c r="U25" s="112"/>
      <c r="V25" s="112"/>
      <c r="W25" s="112"/>
      <c r="X25" s="112"/>
      <c r="Y25" s="112"/>
      <c r="Z25" s="112"/>
      <c r="AA25" s="112"/>
      <c r="AB25" s="112"/>
      <c r="AC25" s="113"/>
    </row>
    <row r="26" spans="1:32" ht="19" x14ac:dyDescent="0.25">
      <c r="B26" s="181" t="s">
        <v>316</v>
      </c>
      <c r="C26" s="182"/>
      <c r="D26" s="182"/>
      <c r="E26" s="182"/>
      <c r="F26" s="182"/>
      <c r="G26" s="189">
        <v>0.1</v>
      </c>
      <c r="H26" s="189"/>
      <c r="I26" s="112"/>
      <c r="J26" s="112"/>
      <c r="K26" s="112"/>
      <c r="L26" s="112"/>
      <c r="M26" s="112"/>
      <c r="N26" s="112"/>
      <c r="O26" s="112"/>
      <c r="P26" s="112"/>
      <c r="Q26" s="112"/>
      <c r="R26" s="112"/>
      <c r="S26" s="112"/>
      <c r="T26" s="112"/>
      <c r="U26" s="112"/>
      <c r="V26" s="112"/>
      <c r="W26" s="112"/>
      <c r="X26" s="112"/>
      <c r="Y26" s="112"/>
      <c r="Z26" s="112"/>
      <c r="AA26" s="112"/>
      <c r="AB26" s="112"/>
      <c r="AC26" s="113"/>
    </row>
    <row r="27" spans="1:32" ht="19" x14ac:dyDescent="0.25">
      <c r="B27" s="181" t="s">
        <v>317</v>
      </c>
      <c r="C27" s="182"/>
      <c r="D27" s="182"/>
      <c r="E27" s="182"/>
      <c r="F27" s="182"/>
      <c r="G27" s="189">
        <v>0.15</v>
      </c>
      <c r="H27" s="182"/>
      <c r="I27" s="112"/>
      <c r="J27" s="112"/>
      <c r="K27" s="112"/>
      <c r="L27" s="112"/>
      <c r="M27" s="112"/>
      <c r="N27" s="112"/>
      <c r="O27" s="112"/>
      <c r="P27" s="112"/>
      <c r="Q27" s="112"/>
      <c r="R27" s="112"/>
      <c r="S27" s="112"/>
      <c r="T27" s="112"/>
      <c r="U27" s="112"/>
      <c r="V27" s="112"/>
      <c r="W27" s="112"/>
      <c r="X27" s="112"/>
      <c r="Y27" s="112"/>
      <c r="Z27" s="112"/>
      <c r="AA27" s="112"/>
      <c r="AB27" s="112"/>
      <c r="AC27" s="113"/>
    </row>
    <row r="28" spans="1:32" ht="19" x14ac:dyDescent="0.25">
      <c r="B28" s="181" t="s">
        <v>318</v>
      </c>
      <c r="C28" s="182"/>
      <c r="D28" s="182"/>
      <c r="E28" s="182"/>
      <c r="F28" s="182"/>
      <c r="G28" s="189">
        <v>0.25</v>
      </c>
      <c r="H28" s="189"/>
      <c r="I28" s="112"/>
      <c r="J28" s="112"/>
      <c r="K28" s="112"/>
      <c r="L28" s="112"/>
      <c r="M28" s="112"/>
      <c r="N28" s="112"/>
      <c r="O28" s="112"/>
      <c r="P28" s="112"/>
      <c r="Q28" s="112"/>
      <c r="R28" s="112"/>
      <c r="S28" s="112"/>
      <c r="T28" s="112"/>
      <c r="U28" s="112"/>
      <c r="V28" s="112"/>
      <c r="W28" s="112"/>
      <c r="X28" s="112"/>
      <c r="Y28" s="112"/>
      <c r="Z28" s="112"/>
      <c r="AA28" s="112"/>
      <c r="AB28" s="112"/>
      <c r="AC28" s="113"/>
    </row>
    <row r="29" spans="1:32" ht="19" x14ac:dyDescent="0.25">
      <c r="B29" s="111"/>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3"/>
    </row>
    <row r="30" spans="1:32" ht="19" x14ac:dyDescent="0.25">
      <c r="B30" s="114" t="s">
        <v>163</v>
      </c>
      <c r="C30" s="112"/>
      <c r="D30" s="112"/>
      <c r="E30" s="112"/>
      <c r="F30" s="112"/>
      <c r="G30" s="112"/>
      <c r="H30" s="115" t="s">
        <v>168</v>
      </c>
      <c r="I30" s="112"/>
      <c r="J30" s="112"/>
      <c r="K30" s="112"/>
      <c r="L30" s="112"/>
      <c r="M30" s="112"/>
      <c r="N30" s="112"/>
      <c r="O30" s="112"/>
      <c r="P30" s="112"/>
      <c r="Q30" s="112"/>
      <c r="R30" s="112"/>
      <c r="S30" s="115" t="s">
        <v>213</v>
      </c>
      <c r="T30" s="112"/>
      <c r="U30" s="112"/>
      <c r="V30" s="112"/>
      <c r="W30" s="112"/>
      <c r="X30" s="112"/>
      <c r="Y30" s="112"/>
      <c r="Z30" s="112"/>
      <c r="AA30" s="112"/>
      <c r="AB30" s="112"/>
      <c r="AC30" s="113"/>
    </row>
    <row r="31" spans="1:32" ht="19" x14ac:dyDescent="0.25">
      <c r="B31" s="192">
        <v>24500</v>
      </c>
      <c r="C31" s="193"/>
      <c r="D31" s="193"/>
      <c r="E31" s="193"/>
      <c r="F31" s="112"/>
      <c r="G31" s="112"/>
      <c r="H31" s="182">
        <v>180000</v>
      </c>
      <c r="I31" s="182"/>
      <c r="J31" s="182"/>
      <c r="K31" s="182"/>
      <c r="L31" s="112"/>
      <c r="M31" s="112"/>
      <c r="N31" s="112"/>
      <c r="O31" s="112"/>
      <c r="P31" s="112"/>
      <c r="Q31" s="112"/>
      <c r="R31" s="112"/>
      <c r="S31" s="182">
        <v>330000</v>
      </c>
      <c r="T31" s="182"/>
      <c r="U31" s="182"/>
      <c r="V31" s="182"/>
      <c r="W31" s="112"/>
      <c r="X31" s="112"/>
      <c r="Y31" s="112"/>
      <c r="Z31" s="112"/>
      <c r="AA31" s="112"/>
      <c r="AB31" s="112"/>
      <c r="AC31" s="113"/>
    </row>
    <row r="32" spans="1:32" ht="19" x14ac:dyDescent="0.25">
      <c r="B32" s="111"/>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3"/>
    </row>
    <row r="33" spans="1:29" ht="19" x14ac:dyDescent="0.25">
      <c r="B33" s="114" t="s">
        <v>165</v>
      </c>
      <c r="C33" s="112"/>
      <c r="D33" s="112"/>
      <c r="E33" s="112"/>
      <c r="F33" s="112"/>
      <c r="G33" s="112"/>
      <c r="H33" s="115" t="s">
        <v>170</v>
      </c>
      <c r="I33" s="112"/>
      <c r="J33" s="112"/>
      <c r="K33" s="112"/>
      <c r="L33" s="112"/>
      <c r="M33" s="112"/>
      <c r="N33" s="112"/>
      <c r="O33" s="112"/>
      <c r="P33" s="112"/>
      <c r="Q33" s="112"/>
      <c r="R33" s="112"/>
      <c r="S33" s="115" t="s">
        <v>215</v>
      </c>
      <c r="T33" s="112"/>
      <c r="U33" s="112"/>
      <c r="V33" s="112"/>
      <c r="W33" s="112"/>
      <c r="X33" s="112"/>
      <c r="Y33" s="112"/>
      <c r="Z33" s="112"/>
      <c r="AA33" s="112"/>
      <c r="AB33" s="112"/>
      <c r="AC33" s="113"/>
    </row>
    <row r="34" spans="1:29" ht="19" x14ac:dyDescent="0.25">
      <c r="B34" s="116">
        <v>0</v>
      </c>
      <c r="C34" s="112"/>
      <c r="D34" s="112"/>
      <c r="E34" s="112"/>
      <c r="F34" s="112"/>
      <c r="G34" s="112"/>
      <c r="H34" s="182">
        <f>O42</f>
        <v>15750</v>
      </c>
      <c r="I34" s="182"/>
      <c r="J34" s="182"/>
      <c r="K34" s="182"/>
      <c r="L34" s="112"/>
      <c r="M34" s="112"/>
      <c r="N34" s="112"/>
      <c r="O34" s="112"/>
      <c r="P34" s="112"/>
      <c r="Q34" s="112"/>
      <c r="R34" s="112"/>
      <c r="S34" s="182">
        <f>Z42</f>
        <v>48750</v>
      </c>
      <c r="T34" s="182"/>
      <c r="U34" s="182"/>
      <c r="V34" s="182"/>
      <c r="W34" s="112"/>
      <c r="X34" s="112"/>
      <c r="Y34" s="112"/>
      <c r="Z34" s="112"/>
      <c r="AA34" s="112"/>
      <c r="AB34" s="112"/>
      <c r="AC34" s="113"/>
    </row>
    <row r="35" spans="1:29" ht="19" x14ac:dyDescent="0.25">
      <c r="B35" s="111"/>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3"/>
    </row>
    <row r="36" spans="1:29" ht="19" x14ac:dyDescent="0.25">
      <c r="B36" s="114" t="s">
        <v>338</v>
      </c>
      <c r="C36" s="112"/>
      <c r="D36" s="112"/>
      <c r="E36" s="112"/>
      <c r="F36" s="112"/>
      <c r="G36" s="112"/>
      <c r="H36" s="115" t="s">
        <v>338</v>
      </c>
      <c r="I36" s="112"/>
      <c r="J36" s="112"/>
      <c r="K36" s="112"/>
      <c r="L36" s="112"/>
      <c r="M36" s="112"/>
      <c r="N36" s="112"/>
      <c r="O36" s="112"/>
      <c r="P36" s="112"/>
      <c r="Q36" s="112"/>
      <c r="R36" s="112"/>
      <c r="S36" s="115" t="s">
        <v>338</v>
      </c>
      <c r="T36" s="112"/>
      <c r="U36" s="112"/>
      <c r="V36" s="112"/>
      <c r="W36" s="112"/>
      <c r="X36" s="112"/>
      <c r="Y36" s="112"/>
      <c r="Z36" s="112"/>
      <c r="AA36" s="112"/>
      <c r="AB36" s="112"/>
      <c r="AC36" s="113"/>
    </row>
    <row r="37" spans="1:29" ht="19" x14ac:dyDescent="0.25">
      <c r="B37" s="111" t="s">
        <v>319</v>
      </c>
      <c r="C37" s="112"/>
      <c r="D37" s="112"/>
      <c r="E37" s="112"/>
      <c r="F37" s="112"/>
      <c r="G37" s="112"/>
      <c r="H37" s="112" t="s">
        <v>330</v>
      </c>
      <c r="I37" s="112"/>
      <c r="J37" s="112"/>
      <c r="K37" s="112"/>
      <c r="L37" s="112"/>
      <c r="M37" s="112"/>
      <c r="N37" s="112"/>
      <c r="O37" s="112"/>
      <c r="P37" s="112"/>
      <c r="Q37" s="112"/>
      <c r="R37" s="112"/>
      <c r="S37" s="112" t="s">
        <v>333</v>
      </c>
      <c r="T37" s="112"/>
      <c r="U37" s="112"/>
      <c r="V37" s="112"/>
      <c r="W37" s="112"/>
      <c r="X37" s="112"/>
      <c r="Y37" s="112"/>
      <c r="Z37" s="112"/>
      <c r="AA37" s="112"/>
      <c r="AB37" s="112"/>
      <c r="AC37" s="113"/>
    </row>
    <row r="38" spans="1:29" ht="19" x14ac:dyDescent="0.25">
      <c r="B38" s="111"/>
      <c r="C38" s="112"/>
      <c r="D38" s="112"/>
      <c r="E38" s="112"/>
      <c r="F38" s="112"/>
      <c r="G38" s="112"/>
      <c r="H38" s="186">
        <v>50000</v>
      </c>
      <c r="I38" s="186"/>
      <c r="J38" s="186"/>
      <c r="K38" s="112" t="s">
        <v>331</v>
      </c>
      <c r="L38" s="189">
        <v>0.05</v>
      </c>
      <c r="M38" s="189"/>
      <c r="N38" s="112" t="s">
        <v>332</v>
      </c>
      <c r="O38" s="186">
        <f>H38*L38</f>
        <v>2500</v>
      </c>
      <c r="P38" s="186"/>
      <c r="Q38" s="186"/>
      <c r="R38" s="112"/>
      <c r="S38" s="186">
        <v>50000</v>
      </c>
      <c r="T38" s="186"/>
      <c r="U38" s="186"/>
      <c r="V38" s="112" t="s">
        <v>331</v>
      </c>
      <c r="W38" s="189">
        <v>0.05</v>
      </c>
      <c r="X38" s="189"/>
      <c r="Y38" s="112" t="s">
        <v>332</v>
      </c>
      <c r="Z38" s="186">
        <f>S38*W38</f>
        <v>2500</v>
      </c>
      <c r="AA38" s="186"/>
      <c r="AB38" s="186"/>
      <c r="AC38" s="113"/>
    </row>
    <row r="39" spans="1:29" ht="19" x14ac:dyDescent="0.25">
      <c r="B39" s="111"/>
      <c r="C39" s="112"/>
      <c r="D39" s="112"/>
      <c r="E39" s="112"/>
      <c r="F39" s="112"/>
      <c r="G39" s="112"/>
      <c r="H39" s="186">
        <v>50000</v>
      </c>
      <c r="I39" s="186"/>
      <c r="J39" s="186"/>
      <c r="K39" s="112" t="s">
        <v>331</v>
      </c>
      <c r="L39" s="189">
        <v>0.1</v>
      </c>
      <c r="M39" s="189"/>
      <c r="N39" s="112" t="s">
        <v>332</v>
      </c>
      <c r="O39" s="186">
        <f>H39*L39</f>
        <v>5000</v>
      </c>
      <c r="P39" s="186"/>
      <c r="Q39" s="186"/>
      <c r="R39" s="112"/>
      <c r="S39" s="186">
        <v>50000</v>
      </c>
      <c r="T39" s="186"/>
      <c r="U39" s="186"/>
      <c r="V39" s="112" t="s">
        <v>331</v>
      </c>
      <c r="W39" s="189">
        <v>0.1</v>
      </c>
      <c r="X39" s="189"/>
      <c r="Y39" s="112" t="s">
        <v>332</v>
      </c>
      <c r="Z39" s="186">
        <f>S39*W39</f>
        <v>5000</v>
      </c>
      <c r="AA39" s="186"/>
      <c r="AB39" s="186"/>
      <c r="AC39" s="113"/>
    </row>
    <row r="40" spans="1:29" ht="19" x14ac:dyDescent="0.25">
      <c r="B40" s="111"/>
      <c r="C40" s="112"/>
      <c r="D40" s="112"/>
      <c r="E40" s="112"/>
      <c r="F40" s="112"/>
      <c r="G40" s="112"/>
      <c r="H40" s="186">
        <v>55000</v>
      </c>
      <c r="I40" s="186"/>
      <c r="J40" s="186"/>
      <c r="K40" s="112" t="s">
        <v>331</v>
      </c>
      <c r="L40" s="189">
        <v>0.15</v>
      </c>
      <c r="M40" s="189"/>
      <c r="N40" s="112" t="s">
        <v>332</v>
      </c>
      <c r="O40" s="186">
        <f>H40*L40</f>
        <v>8250</v>
      </c>
      <c r="P40" s="186"/>
      <c r="Q40" s="186"/>
      <c r="R40" s="112"/>
      <c r="S40" s="186">
        <v>100000</v>
      </c>
      <c r="T40" s="186"/>
      <c r="U40" s="186"/>
      <c r="V40" s="112" t="s">
        <v>331</v>
      </c>
      <c r="W40" s="189">
        <v>0.15</v>
      </c>
      <c r="X40" s="189"/>
      <c r="Y40" s="112" t="s">
        <v>332</v>
      </c>
      <c r="Z40" s="186">
        <f>S40*W40</f>
        <v>15000</v>
      </c>
      <c r="AA40" s="186"/>
      <c r="AB40" s="186"/>
      <c r="AC40" s="113"/>
    </row>
    <row r="41" spans="1:29" ht="19" x14ac:dyDescent="0.25">
      <c r="B41" s="111"/>
      <c r="C41" s="112"/>
      <c r="D41" s="112"/>
      <c r="E41" s="112"/>
      <c r="F41" s="112"/>
      <c r="G41" s="112"/>
      <c r="H41" s="188">
        <v>0</v>
      </c>
      <c r="I41" s="188"/>
      <c r="J41" s="188"/>
      <c r="K41" s="112" t="s">
        <v>331</v>
      </c>
      <c r="L41" s="189">
        <v>0.25</v>
      </c>
      <c r="M41" s="189"/>
      <c r="N41" s="112" t="s">
        <v>332</v>
      </c>
      <c r="O41" s="188">
        <f>H41*L41</f>
        <v>0</v>
      </c>
      <c r="P41" s="188"/>
      <c r="Q41" s="188"/>
      <c r="R41" s="112" t="s">
        <v>323</v>
      </c>
      <c r="S41" s="188">
        <v>105000</v>
      </c>
      <c r="T41" s="188"/>
      <c r="U41" s="188"/>
      <c r="V41" s="112" t="s">
        <v>331</v>
      </c>
      <c r="W41" s="189">
        <v>0.25</v>
      </c>
      <c r="X41" s="189"/>
      <c r="Y41" s="112" t="s">
        <v>332</v>
      </c>
      <c r="Z41" s="188">
        <f>S41*W41</f>
        <v>26250</v>
      </c>
      <c r="AA41" s="188"/>
      <c r="AB41" s="188"/>
      <c r="AC41" s="113" t="s">
        <v>323</v>
      </c>
    </row>
    <row r="42" spans="1:29" ht="19" x14ac:dyDescent="0.25">
      <c r="B42" s="111"/>
      <c r="C42" s="112"/>
      <c r="D42" s="112"/>
      <c r="E42" s="112"/>
      <c r="F42" s="112"/>
      <c r="G42" s="112"/>
      <c r="H42" s="186">
        <f>SUM(H38:J41)</f>
        <v>155000</v>
      </c>
      <c r="I42" s="186"/>
      <c r="J42" s="186"/>
      <c r="K42" s="112"/>
      <c r="L42" s="112"/>
      <c r="M42" s="112"/>
      <c r="N42" s="112"/>
      <c r="O42" s="187">
        <f>SUM(O38:Q41)</f>
        <v>15750</v>
      </c>
      <c r="P42" s="187"/>
      <c r="Q42" s="187"/>
      <c r="R42" s="112"/>
      <c r="S42" s="186">
        <f>SUM(S38:U41)</f>
        <v>305000</v>
      </c>
      <c r="T42" s="186"/>
      <c r="U42" s="186"/>
      <c r="V42" s="112"/>
      <c r="W42" s="112"/>
      <c r="X42" s="112"/>
      <c r="Y42" s="112"/>
      <c r="Z42" s="187">
        <f>SUM(Z38:AB41)</f>
        <v>48750</v>
      </c>
      <c r="AA42" s="187"/>
      <c r="AB42" s="187"/>
      <c r="AC42" s="113"/>
    </row>
    <row r="43" spans="1:29" ht="20" thickBot="1" x14ac:dyDescent="0.3">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9"/>
    </row>
    <row r="45" spans="1:29" ht="16" thickBot="1" x14ac:dyDescent="0.25"/>
    <row r="46" spans="1:29" ht="24" x14ac:dyDescent="0.25">
      <c r="A46" s="93">
        <v>3</v>
      </c>
      <c r="B46" s="39" t="s">
        <v>339</v>
      </c>
      <c r="C46" s="52"/>
      <c r="D46" s="52"/>
      <c r="E46" s="52"/>
      <c r="F46" s="52"/>
      <c r="G46" s="52"/>
      <c r="H46" s="52"/>
      <c r="I46" s="52"/>
      <c r="J46" s="52"/>
      <c r="K46" s="52"/>
      <c r="L46" s="52"/>
      <c r="M46" s="52"/>
      <c r="N46" s="52"/>
      <c r="O46" s="52"/>
      <c r="P46" s="52"/>
      <c r="Q46" s="52"/>
      <c r="R46" s="52"/>
      <c r="S46" s="52"/>
      <c r="T46" s="52"/>
      <c r="U46" s="52"/>
      <c r="V46" s="52"/>
      <c r="W46" s="52"/>
      <c r="X46" s="53"/>
    </row>
    <row r="47" spans="1:29" ht="19" x14ac:dyDescent="0.25">
      <c r="B47" s="111" t="s">
        <v>341</v>
      </c>
      <c r="C47" s="112"/>
      <c r="D47" s="112"/>
      <c r="E47" s="112"/>
      <c r="F47" s="112"/>
      <c r="G47" s="112"/>
      <c r="H47" s="112"/>
      <c r="I47" s="112"/>
      <c r="J47" s="112"/>
      <c r="K47" s="112"/>
      <c r="L47" s="112"/>
      <c r="M47" s="112"/>
      <c r="N47" s="112"/>
      <c r="O47" s="112"/>
      <c r="P47" s="112"/>
      <c r="Q47" s="112"/>
      <c r="R47" s="112"/>
      <c r="S47" s="112"/>
      <c r="T47" s="112"/>
      <c r="U47" s="112"/>
      <c r="V47" s="112"/>
      <c r="W47" s="112"/>
      <c r="X47" s="113"/>
    </row>
    <row r="48" spans="1:29" ht="19" x14ac:dyDescent="0.25">
      <c r="B48" s="114" t="s">
        <v>306</v>
      </c>
      <c r="C48" s="112"/>
      <c r="D48" s="112"/>
      <c r="E48" s="112"/>
      <c r="F48" s="112"/>
      <c r="G48" s="112"/>
      <c r="H48" s="112"/>
      <c r="I48" s="112"/>
      <c r="J48" s="112"/>
      <c r="K48" s="112"/>
      <c r="L48" s="112"/>
      <c r="M48" s="112"/>
      <c r="N48" s="112"/>
      <c r="O48" s="112"/>
      <c r="P48" s="112"/>
      <c r="Q48" s="112"/>
      <c r="R48" s="112"/>
      <c r="S48" s="112"/>
      <c r="T48" s="112"/>
      <c r="U48" s="112"/>
      <c r="V48" s="112"/>
      <c r="W48" s="112"/>
      <c r="X48" s="113"/>
    </row>
    <row r="49" spans="2:24" ht="19" x14ac:dyDescent="0.25">
      <c r="B49" s="111" t="s">
        <v>340</v>
      </c>
      <c r="C49" s="112"/>
      <c r="D49" s="112"/>
      <c r="E49" s="112"/>
      <c r="F49" s="112"/>
      <c r="G49" s="112" t="s">
        <v>348</v>
      </c>
      <c r="H49" s="112"/>
      <c r="I49" s="112"/>
      <c r="J49" s="112"/>
      <c r="K49" s="112"/>
      <c r="L49" s="112"/>
      <c r="M49" s="112"/>
      <c r="N49" s="112"/>
      <c r="O49" s="112"/>
      <c r="P49" s="112"/>
      <c r="Q49" s="112"/>
      <c r="R49" s="112"/>
      <c r="S49" s="112"/>
      <c r="T49" s="112"/>
      <c r="U49" s="112"/>
      <c r="V49" s="112"/>
      <c r="W49" s="112"/>
      <c r="X49" s="113"/>
    </row>
    <row r="50" spans="2:24" ht="19" x14ac:dyDescent="0.25">
      <c r="B50" s="111" t="s">
        <v>342</v>
      </c>
      <c r="C50" s="112"/>
      <c r="D50" s="112"/>
      <c r="E50" s="112"/>
      <c r="F50" s="112"/>
      <c r="G50" s="112">
        <v>3</v>
      </c>
      <c r="H50" s="112"/>
      <c r="I50" s="112"/>
      <c r="J50" s="112"/>
      <c r="K50" s="112"/>
      <c r="L50" s="112"/>
      <c r="M50" s="112"/>
      <c r="N50" s="112"/>
      <c r="O50" s="112"/>
      <c r="P50" s="112"/>
      <c r="Q50" s="112"/>
      <c r="R50" s="112"/>
      <c r="S50" s="112"/>
      <c r="T50" s="112"/>
      <c r="U50" s="112"/>
      <c r="V50" s="112"/>
      <c r="W50" s="112"/>
      <c r="X50" s="113"/>
    </row>
    <row r="51" spans="2:24" ht="19" x14ac:dyDescent="0.25">
      <c r="B51" s="111" t="s">
        <v>343</v>
      </c>
      <c r="C51" s="112"/>
      <c r="D51" s="112"/>
      <c r="E51" s="112"/>
      <c r="F51" s="112"/>
      <c r="G51" s="112">
        <v>5</v>
      </c>
      <c r="H51" s="112"/>
      <c r="I51" s="112"/>
      <c r="J51" s="112"/>
      <c r="K51" s="112"/>
      <c r="L51" s="112"/>
      <c r="M51" s="112"/>
      <c r="N51" s="112"/>
      <c r="O51" s="112"/>
      <c r="P51" s="112"/>
      <c r="Q51" s="112"/>
      <c r="R51" s="112"/>
      <c r="S51" s="112"/>
      <c r="T51" s="112"/>
      <c r="U51" s="112"/>
      <c r="V51" s="112"/>
      <c r="W51" s="112"/>
      <c r="X51" s="113"/>
    </row>
    <row r="52" spans="2:24" ht="19" x14ac:dyDescent="0.25">
      <c r="B52" s="111" t="s">
        <v>344</v>
      </c>
      <c r="C52" s="112"/>
      <c r="D52" s="112"/>
      <c r="E52" s="112"/>
      <c r="F52" s="112"/>
      <c r="G52" s="112">
        <v>4</v>
      </c>
      <c r="H52" s="112"/>
      <c r="I52" s="112"/>
      <c r="J52" s="112"/>
      <c r="K52" s="112"/>
      <c r="L52" s="112"/>
      <c r="M52" s="112"/>
      <c r="N52" s="112"/>
      <c r="O52" s="112"/>
      <c r="P52" s="112"/>
      <c r="Q52" s="112"/>
      <c r="R52" s="112"/>
      <c r="S52" s="112"/>
      <c r="T52" s="112"/>
      <c r="U52" s="112"/>
      <c r="V52" s="112"/>
      <c r="W52" s="112"/>
      <c r="X52" s="113"/>
    </row>
    <row r="53" spans="2:24" ht="19" x14ac:dyDescent="0.25">
      <c r="B53" s="111"/>
      <c r="C53" s="112"/>
      <c r="D53" s="112"/>
      <c r="E53" s="112"/>
      <c r="F53" s="112"/>
      <c r="G53" s="112"/>
      <c r="H53" s="112"/>
      <c r="I53" s="112"/>
      <c r="J53" s="112"/>
      <c r="K53" s="112"/>
      <c r="L53" s="112"/>
      <c r="M53" s="112"/>
      <c r="N53" s="112"/>
      <c r="O53" s="112"/>
      <c r="P53" s="112"/>
      <c r="Q53" s="112"/>
      <c r="R53" s="112"/>
      <c r="S53" s="112"/>
      <c r="T53" s="112"/>
      <c r="U53" s="112"/>
      <c r="V53" s="112"/>
      <c r="W53" s="112"/>
      <c r="X53" s="113"/>
    </row>
    <row r="54" spans="2:24" ht="19" x14ac:dyDescent="0.25">
      <c r="B54" s="114" t="s">
        <v>163</v>
      </c>
      <c r="C54" s="112"/>
      <c r="D54" s="112"/>
      <c r="E54" s="112"/>
      <c r="F54" s="112"/>
      <c r="G54" s="112"/>
      <c r="H54" s="112"/>
      <c r="I54" s="112"/>
      <c r="J54" s="112"/>
      <c r="K54" s="112"/>
      <c r="L54" s="112"/>
      <c r="M54" s="115" t="s">
        <v>168</v>
      </c>
      <c r="N54" s="112"/>
      <c r="O54" s="112"/>
      <c r="P54" s="112"/>
      <c r="Q54" s="112"/>
      <c r="R54" s="112"/>
      <c r="S54" s="112"/>
      <c r="T54" s="112"/>
      <c r="U54" s="112"/>
      <c r="V54" s="112"/>
      <c r="W54" s="112"/>
      <c r="X54" s="113"/>
    </row>
    <row r="55" spans="2:24" ht="19" x14ac:dyDescent="0.25">
      <c r="B55" s="111" t="s">
        <v>345</v>
      </c>
      <c r="C55" s="112"/>
      <c r="D55" s="180">
        <v>40262</v>
      </c>
      <c r="E55" s="180"/>
      <c r="F55" s="180"/>
      <c r="G55" s="180"/>
      <c r="H55" s="112"/>
      <c r="I55" s="112"/>
      <c r="J55" s="112"/>
      <c r="K55" s="112"/>
      <c r="L55" s="112"/>
      <c r="M55" s="112" t="s">
        <v>345</v>
      </c>
      <c r="N55" s="112"/>
      <c r="O55" s="180">
        <v>40262</v>
      </c>
      <c r="P55" s="180"/>
      <c r="Q55" s="180"/>
      <c r="R55" s="180"/>
      <c r="S55" s="112"/>
      <c r="T55" s="112"/>
      <c r="U55" s="112"/>
      <c r="V55" s="112"/>
      <c r="W55" s="112"/>
      <c r="X55" s="113"/>
    </row>
    <row r="56" spans="2:24" ht="19" x14ac:dyDescent="0.25">
      <c r="B56" s="111" t="s">
        <v>346</v>
      </c>
      <c r="C56" s="112"/>
      <c r="D56" s="180">
        <v>40266</v>
      </c>
      <c r="E56" s="180"/>
      <c r="F56" s="180"/>
      <c r="G56" s="180"/>
      <c r="H56" s="112"/>
      <c r="I56" s="112"/>
      <c r="J56" s="112"/>
      <c r="K56" s="112"/>
      <c r="L56" s="112"/>
      <c r="M56" s="112" t="s">
        <v>346</v>
      </c>
      <c r="N56" s="112"/>
      <c r="O56" s="180">
        <v>40270</v>
      </c>
      <c r="P56" s="180"/>
      <c r="Q56" s="180"/>
      <c r="R56" s="180"/>
      <c r="S56" s="112"/>
      <c r="T56" s="112"/>
      <c r="U56" s="112"/>
      <c r="V56" s="112"/>
      <c r="W56" s="112"/>
      <c r="X56" s="113"/>
    </row>
    <row r="57" spans="2:24" ht="19" x14ac:dyDescent="0.25">
      <c r="B57" s="111"/>
      <c r="C57" s="112"/>
      <c r="D57" s="112"/>
      <c r="E57" s="112"/>
      <c r="F57" s="112"/>
      <c r="G57" s="112"/>
      <c r="H57" s="112"/>
      <c r="I57" s="112"/>
      <c r="J57" s="112"/>
      <c r="K57" s="112"/>
      <c r="L57" s="112"/>
      <c r="M57" s="112"/>
      <c r="N57" s="112"/>
      <c r="O57" s="112"/>
      <c r="P57" s="112"/>
      <c r="Q57" s="112"/>
      <c r="R57" s="112"/>
      <c r="S57" s="112"/>
      <c r="T57" s="112"/>
      <c r="U57" s="112"/>
      <c r="V57" s="112"/>
      <c r="W57" s="112"/>
      <c r="X57" s="113"/>
    </row>
    <row r="58" spans="2:24" ht="19" x14ac:dyDescent="0.25">
      <c r="B58" s="114" t="s">
        <v>163</v>
      </c>
      <c r="C58" s="112"/>
      <c r="D58" s="112"/>
      <c r="E58" s="112"/>
      <c r="F58" s="112"/>
      <c r="G58" s="112"/>
      <c r="H58" s="112"/>
      <c r="I58" s="112"/>
      <c r="J58" s="112"/>
      <c r="K58" s="112"/>
      <c r="L58" s="112"/>
      <c r="M58" s="115" t="s">
        <v>168</v>
      </c>
      <c r="N58" s="112"/>
      <c r="O58" s="112"/>
      <c r="P58" s="112"/>
      <c r="Q58" s="112"/>
      <c r="R58" s="112"/>
      <c r="S58" s="112"/>
      <c r="T58" s="112"/>
      <c r="U58" s="112"/>
      <c r="V58" s="112"/>
      <c r="W58" s="112"/>
      <c r="X58" s="113"/>
    </row>
    <row r="59" spans="2:24" ht="19" x14ac:dyDescent="0.25">
      <c r="B59" s="181">
        <v>250</v>
      </c>
      <c r="C59" s="182"/>
      <c r="D59" s="112"/>
      <c r="E59" s="112"/>
      <c r="F59" s="112"/>
      <c r="G59" s="112"/>
      <c r="H59" s="112"/>
      <c r="I59" s="112"/>
      <c r="J59" s="112"/>
      <c r="K59" s="112"/>
      <c r="L59" s="112"/>
      <c r="M59" s="182">
        <v>3000</v>
      </c>
      <c r="N59" s="182"/>
      <c r="O59" s="112"/>
      <c r="P59" s="112"/>
      <c r="Q59" s="112"/>
      <c r="R59" s="112"/>
      <c r="S59" s="112"/>
      <c r="T59" s="112"/>
      <c r="U59" s="112"/>
      <c r="V59" s="112"/>
      <c r="W59" s="112"/>
      <c r="X59" s="113"/>
    </row>
    <row r="60" spans="2:24" ht="19" x14ac:dyDescent="0.25">
      <c r="B60" s="111"/>
      <c r="C60" s="112"/>
      <c r="D60" s="112"/>
      <c r="E60" s="112"/>
      <c r="F60" s="112"/>
      <c r="G60" s="112"/>
      <c r="H60" s="112"/>
      <c r="I60" s="112"/>
      <c r="J60" s="112"/>
      <c r="K60" s="112"/>
      <c r="L60" s="112"/>
      <c r="M60" s="112"/>
      <c r="N60" s="112"/>
      <c r="O60" s="112"/>
      <c r="P60" s="112"/>
      <c r="Q60" s="112"/>
      <c r="R60" s="112"/>
      <c r="S60" s="112"/>
      <c r="T60" s="112"/>
      <c r="U60" s="112"/>
      <c r="V60" s="112"/>
      <c r="W60" s="112"/>
      <c r="X60" s="113"/>
    </row>
    <row r="61" spans="2:24" ht="19" x14ac:dyDescent="0.25">
      <c r="B61" s="114" t="s">
        <v>102</v>
      </c>
      <c r="C61" s="112"/>
      <c r="D61" s="112"/>
      <c r="E61" s="112"/>
      <c r="F61" s="112"/>
      <c r="G61" s="112"/>
      <c r="H61" s="112"/>
      <c r="I61" s="112"/>
      <c r="J61" s="112"/>
      <c r="K61" s="112"/>
      <c r="L61" s="112"/>
      <c r="M61" s="115" t="s">
        <v>102</v>
      </c>
      <c r="N61" s="112"/>
      <c r="O61" s="112"/>
      <c r="P61" s="112"/>
      <c r="Q61" s="112"/>
      <c r="R61" s="112"/>
      <c r="S61" s="112"/>
      <c r="T61" s="112"/>
      <c r="U61" s="112"/>
      <c r="V61" s="112"/>
      <c r="W61" s="112"/>
      <c r="X61" s="113"/>
    </row>
    <row r="62" spans="2:24" ht="19" x14ac:dyDescent="0.25">
      <c r="B62" s="111" t="s">
        <v>347</v>
      </c>
      <c r="C62" s="112"/>
      <c r="D62" s="112"/>
      <c r="E62" s="112"/>
      <c r="F62" s="112"/>
      <c r="G62" s="112"/>
      <c r="H62" s="112"/>
      <c r="I62" s="112"/>
      <c r="J62" s="112"/>
      <c r="K62" s="112"/>
      <c r="L62" s="112"/>
      <c r="M62" s="112" t="s">
        <v>352</v>
      </c>
      <c r="N62" s="112"/>
      <c r="O62" s="112"/>
      <c r="P62" s="112"/>
      <c r="Q62" s="112"/>
      <c r="R62" s="112"/>
      <c r="S62" s="112"/>
      <c r="T62" s="112"/>
      <c r="U62" s="112"/>
      <c r="V62" s="112"/>
      <c r="W62" s="112"/>
      <c r="X62" s="113"/>
    </row>
    <row r="63" spans="2:24" ht="19" x14ac:dyDescent="0.25">
      <c r="B63" s="111" t="s">
        <v>340</v>
      </c>
      <c r="C63" s="112"/>
      <c r="D63" s="112"/>
      <c r="E63" s="112"/>
      <c r="F63" s="112"/>
      <c r="G63" s="120" t="s">
        <v>348</v>
      </c>
      <c r="H63" s="112" t="s">
        <v>349</v>
      </c>
      <c r="I63" s="112" t="s">
        <v>350</v>
      </c>
      <c r="J63" s="112"/>
      <c r="K63" s="112"/>
      <c r="L63" s="112"/>
      <c r="M63" s="112" t="s">
        <v>340</v>
      </c>
      <c r="N63" s="112"/>
      <c r="O63" s="112"/>
      <c r="P63" s="112"/>
      <c r="Q63" s="112"/>
      <c r="R63" s="120" t="s">
        <v>348</v>
      </c>
      <c r="S63" s="112" t="s">
        <v>349</v>
      </c>
      <c r="T63" s="112" t="s">
        <v>350</v>
      </c>
      <c r="U63" s="112"/>
      <c r="V63" s="112"/>
      <c r="W63" s="112"/>
      <c r="X63" s="113"/>
    </row>
    <row r="64" spans="2:24" ht="19" x14ac:dyDescent="0.25">
      <c r="B64" s="111" t="s">
        <v>342</v>
      </c>
      <c r="C64" s="112"/>
      <c r="D64" s="112"/>
      <c r="E64" s="112"/>
      <c r="F64" s="112"/>
      <c r="G64" s="112">
        <v>3</v>
      </c>
      <c r="H64" s="112">
        <v>4</v>
      </c>
      <c r="I64" s="112">
        <v>1</v>
      </c>
      <c r="J64" s="112"/>
      <c r="K64" s="112"/>
      <c r="L64" s="112"/>
      <c r="M64" s="112" t="s">
        <v>342</v>
      </c>
      <c r="N64" s="112"/>
      <c r="O64" s="112"/>
      <c r="P64" s="112"/>
      <c r="Q64" s="112"/>
      <c r="R64" s="112">
        <v>3</v>
      </c>
      <c r="S64" s="112">
        <v>8</v>
      </c>
      <c r="T64" s="112">
        <v>5</v>
      </c>
      <c r="U64" s="112"/>
      <c r="V64" s="112"/>
      <c r="W64" s="112"/>
      <c r="X64" s="113"/>
    </row>
    <row r="65" spans="1:24" ht="19" x14ac:dyDescent="0.25">
      <c r="B65" s="111" t="s">
        <v>343</v>
      </c>
      <c r="C65" s="112"/>
      <c r="D65" s="112"/>
      <c r="E65" s="112"/>
      <c r="F65" s="112"/>
      <c r="G65" s="112">
        <v>5</v>
      </c>
      <c r="H65" s="112">
        <v>4</v>
      </c>
      <c r="I65" s="112">
        <v>0</v>
      </c>
      <c r="J65" s="112"/>
      <c r="K65" s="112"/>
      <c r="L65" s="112"/>
      <c r="M65" s="112" t="s">
        <v>343</v>
      </c>
      <c r="N65" s="112"/>
      <c r="O65" s="112"/>
      <c r="P65" s="112"/>
      <c r="Q65" s="112"/>
      <c r="R65" s="112">
        <v>5</v>
      </c>
      <c r="S65" s="112">
        <v>8</v>
      </c>
      <c r="T65" s="112">
        <v>3</v>
      </c>
      <c r="U65" s="112"/>
      <c r="V65" s="112"/>
      <c r="W65" s="112"/>
      <c r="X65" s="113"/>
    </row>
    <row r="66" spans="1:24" ht="19" x14ac:dyDescent="0.25">
      <c r="B66" s="111" t="s">
        <v>344</v>
      </c>
      <c r="C66" s="112"/>
      <c r="D66" s="112"/>
      <c r="E66" s="112"/>
      <c r="F66" s="112"/>
      <c r="G66" s="112">
        <v>4</v>
      </c>
      <c r="H66" s="112">
        <v>4</v>
      </c>
      <c r="I66" s="112">
        <v>0</v>
      </c>
      <c r="J66" s="112"/>
      <c r="K66" s="112"/>
      <c r="L66" s="112"/>
      <c r="M66" s="112" t="s">
        <v>344</v>
      </c>
      <c r="N66" s="112"/>
      <c r="O66" s="112"/>
      <c r="P66" s="112"/>
      <c r="Q66" s="112"/>
      <c r="R66" s="112">
        <v>4</v>
      </c>
      <c r="S66" s="112">
        <v>8</v>
      </c>
      <c r="T66" s="112">
        <v>4</v>
      </c>
      <c r="U66" s="112"/>
      <c r="V66" s="112"/>
      <c r="W66" s="112"/>
      <c r="X66" s="113"/>
    </row>
    <row r="67" spans="1:24" ht="20" thickBot="1" x14ac:dyDescent="0.3">
      <c r="B67" s="117" t="s">
        <v>351</v>
      </c>
      <c r="C67" s="118"/>
      <c r="D67" s="118"/>
      <c r="E67" s="118"/>
      <c r="F67" s="118"/>
      <c r="G67" s="118"/>
      <c r="H67" s="118"/>
      <c r="I67" s="118"/>
      <c r="J67" s="118"/>
      <c r="K67" s="118"/>
      <c r="L67" s="118"/>
      <c r="M67" s="118" t="s">
        <v>353</v>
      </c>
      <c r="N67" s="118"/>
      <c r="O67" s="118"/>
      <c r="P67" s="118"/>
      <c r="Q67" s="118"/>
      <c r="R67" s="118"/>
      <c r="S67" s="118"/>
      <c r="T67" s="118"/>
      <c r="U67" s="118"/>
      <c r="V67" s="118"/>
      <c r="W67" s="118"/>
      <c r="X67" s="119"/>
    </row>
    <row r="69" spans="1:24" ht="16" thickBot="1" x14ac:dyDescent="0.25"/>
    <row r="70" spans="1:24" ht="24" x14ac:dyDescent="0.25">
      <c r="A70" s="93">
        <v>4</v>
      </c>
      <c r="B70" s="39" t="s">
        <v>354</v>
      </c>
      <c r="C70" s="52"/>
      <c r="D70" s="52"/>
      <c r="E70" s="52"/>
      <c r="F70" s="52"/>
      <c r="G70" s="52"/>
      <c r="H70" s="52"/>
      <c r="I70" s="52"/>
      <c r="J70" s="52"/>
      <c r="K70" s="52"/>
      <c r="L70" s="52"/>
      <c r="M70" s="52"/>
      <c r="N70" s="52"/>
      <c r="O70" s="52"/>
      <c r="P70" s="52"/>
      <c r="Q70" s="53"/>
    </row>
    <row r="71" spans="1:24" ht="19" x14ac:dyDescent="0.25">
      <c r="B71" s="111" t="s">
        <v>355</v>
      </c>
      <c r="C71" s="112"/>
      <c r="D71" s="112"/>
      <c r="E71" s="112"/>
      <c r="F71" s="112"/>
      <c r="G71" s="112"/>
      <c r="H71" s="112"/>
      <c r="I71" s="112"/>
      <c r="J71" s="112"/>
      <c r="K71" s="112"/>
      <c r="L71" s="112"/>
      <c r="M71" s="112"/>
      <c r="N71" s="112"/>
      <c r="O71" s="112"/>
      <c r="P71" s="112"/>
      <c r="Q71" s="113"/>
    </row>
    <row r="72" spans="1:24" ht="19" x14ac:dyDescent="0.25">
      <c r="B72" s="111"/>
      <c r="C72" s="112"/>
      <c r="D72" s="112"/>
      <c r="E72" s="112"/>
      <c r="F72" s="112"/>
      <c r="G72" s="112"/>
      <c r="H72" s="112"/>
      <c r="I72" s="112"/>
      <c r="J72" s="112"/>
      <c r="K72" s="112"/>
      <c r="L72" s="112"/>
      <c r="M72" s="112"/>
      <c r="N72" s="112"/>
      <c r="O72" s="112"/>
      <c r="P72" s="112"/>
      <c r="Q72" s="113"/>
    </row>
    <row r="73" spans="1:24" ht="19" x14ac:dyDescent="0.25">
      <c r="B73" s="114" t="s">
        <v>163</v>
      </c>
      <c r="C73" s="112"/>
      <c r="D73" s="112"/>
      <c r="E73" s="112"/>
      <c r="F73" s="112"/>
      <c r="G73" s="112"/>
      <c r="H73" s="112"/>
      <c r="I73" s="112"/>
      <c r="J73" s="112"/>
      <c r="K73" s="112"/>
      <c r="L73" s="112"/>
      <c r="M73" s="112"/>
      <c r="N73" s="112"/>
      <c r="O73" s="112"/>
      <c r="P73" s="112"/>
      <c r="Q73" s="113"/>
    </row>
    <row r="74" spans="1:24" ht="19" x14ac:dyDescent="0.25">
      <c r="B74" s="111" t="s">
        <v>356</v>
      </c>
      <c r="C74" s="112"/>
      <c r="D74" s="112"/>
      <c r="E74" s="112"/>
      <c r="F74" s="112"/>
      <c r="G74" s="112"/>
      <c r="H74" s="112"/>
      <c r="I74" s="112"/>
      <c r="J74" s="112"/>
      <c r="K74" s="112"/>
      <c r="L74" s="112"/>
      <c r="M74" s="112"/>
      <c r="N74" s="112"/>
      <c r="O74" s="112"/>
      <c r="P74" s="112"/>
      <c r="Q74" s="113"/>
    </row>
    <row r="75" spans="1:24" ht="19" x14ac:dyDescent="0.25">
      <c r="B75" s="111" t="s">
        <v>357</v>
      </c>
      <c r="C75" s="112"/>
      <c r="D75" s="112"/>
      <c r="E75" s="112"/>
      <c r="F75" s="112"/>
      <c r="G75" s="112"/>
      <c r="H75" s="112"/>
      <c r="I75" s="112"/>
      <c r="J75" s="112"/>
      <c r="K75" s="112"/>
      <c r="L75" s="112"/>
      <c r="M75" s="112"/>
      <c r="N75" s="112"/>
      <c r="O75" s="112"/>
      <c r="P75" s="112"/>
      <c r="Q75" s="113"/>
    </row>
    <row r="76" spans="1:24" ht="19" x14ac:dyDescent="0.25">
      <c r="B76" s="111"/>
      <c r="C76" s="112"/>
      <c r="D76" s="112"/>
      <c r="E76" s="112"/>
      <c r="F76" s="112"/>
      <c r="G76" s="112"/>
      <c r="H76" s="112"/>
      <c r="I76" s="112"/>
      <c r="J76" s="112"/>
      <c r="K76" s="112"/>
      <c r="L76" s="112"/>
      <c r="M76" s="112"/>
      <c r="N76" s="112"/>
      <c r="O76" s="112"/>
      <c r="P76" s="112"/>
      <c r="Q76" s="113"/>
    </row>
    <row r="77" spans="1:24" ht="19" x14ac:dyDescent="0.25">
      <c r="B77" s="114" t="s">
        <v>165</v>
      </c>
      <c r="C77" s="112"/>
      <c r="D77" s="112"/>
      <c r="E77" s="112"/>
      <c r="F77" s="112"/>
      <c r="G77" s="112"/>
      <c r="H77" s="112"/>
      <c r="I77" s="112"/>
      <c r="J77" s="112"/>
      <c r="K77" s="112"/>
      <c r="L77" s="112"/>
      <c r="M77" s="112"/>
      <c r="N77" s="112"/>
      <c r="O77" s="112"/>
      <c r="P77" s="112"/>
      <c r="Q77" s="113"/>
    </row>
    <row r="78" spans="1:24" ht="19" x14ac:dyDescent="0.25">
      <c r="B78" s="111" t="s">
        <v>358</v>
      </c>
      <c r="C78" s="112"/>
      <c r="D78" s="112"/>
      <c r="E78" s="112"/>
      <c r="F78" s="112"/>
      <c r="G78" s="112"/>
      <c r="H78" s="112"/>
      <c r="I78" s="112"/>
      <c r="J78" s="112"/>
      <c r="K78" s="112"/>
      <c r="L78" s="112"/>
      <c r="M78" s="112"/>
      <c r="N78" s="112"/>
      <c r="O78" s="112"/>
      <c r="P78" s="112"/>
      <c r="Q78" s="113"/>
    </row>
    <row r="79" spans="1:24" ht="20" thickBot="1" x14ac:dyDescent="0.3">
      <c r="B79" s="117" t="s">
        <v>359</v>
      </c>
      <c r="C79" s="118"/>
      <c r="D79" s="118"/>
      <c r="E79" s="118"/>
      <c r="F79" s="118"/>
      <c r="G79" s="118"/>
      <c r="H79" s="118"/>
      <c r="I79" s="118"/>
      <c r="J79" s="118"/>
      <c r="K79" s="118"/>
      <c r="L79" s="118"/>
      <c r="M79" s="118"/>
      <c r="N79" s="118"/>
      <c r="O79" s="118"/>
      <c r="P79" s="118"/>
      <c r="Q79" s="119"/>
    </row>
    <row r="81" spans="1:26" ht="16" thickBot="1" x14ac:dyDescent="0.25"/>
    <row r="82" spans="1:26" ht="24" x14ac:dyDescent="0.25">
      <c r="A82" s="93">
        <v>5</v>
      </c>
      <c r="B82" s="39" t="s">
        <v>257</v>
      </c>
      <c r="C82" s="52"/>
      <c r="D82" s="52"/>
      <c r="E82" s="52"/>
      <c r="F82" s="52"/>
      <c r="G82" s="52"/>
      <c r="H82" s="52"/>
      <c r="I82" s="52"/>
      <c r="J82" s="52"/>
      <c r="K82" s="52"/>
      <c r="L82" s="52"/>
      <c r="M82" s="52"/>
      <c r="N82" s="52"/>
      <c r="O82" s="52"/>
      <c r="P82" s="52"/>
      <c r="Q82" s="52"/>
      <c r="R82" s="52"/>
      <c r="S82" s="52"/>
      <c r="T82" s="52"/>
      <c r="U82" s="52"/>
      <c r="V82" s="52"/>
      <c r="W82" s="52"/>
      <c r="X82" s="52"/>
      <c r="Y82" s="52"/>
      <c r="Z82" s="53"/>
    </row>
    <row r="83" spans="1:26" ht="19" x14ac:dyDescent="0.25">
      <c r="B83" s="111" t="s">
        <v>258</v>
      </c>
      <c r="C83" s="112"/>
      <c r="D83" s="112"/>
      <c r="E83" s="112"/>
      <c r="F83" s="112"/>
      <c r="G83" s="112"/>
      <c r="H83" s="112"/>
      <c r="I83" s="112"/>
      <c r="J83" s="112"/>
      <c r="K83" s="112"/>
      <c r="L83" s="112"/>
      <c r="M83" s="112"/>
      <c r="N83" s="112"/>
      <c r="O83" s="112"/>
      <c r="P83" s="112"/>
      <c r="Q83" s="112"/>
      <c r="R83" s="55"/>
      <c r="S83" s="55"/>
      <c r="T83" s="55"/>
      <c r="U83" s="55"/>
      <c r="V83" s="55"/>
      <c r="W83" s="55"/>
      <c r="X83" s="55"/>
      <c r="Y83" s="55"/>
      <c r="Z83" s="56"/>
    </row>
    <row r="84" spans="1:26" ht="19" x14ac:dyDescent="0.25">
      <c r="B84" s="111"/>
      <c r="C84" s="112"/>
      <c r="D84" s="112"/>
      <c r="E84" s="112"/>
      <c r="F84" s="112"/>
      <c r="G84" s="112"/>
      <c r="H84" s="112"/>
      <c r="I84" s="112"/>
      <c r="J84" s="112"/>
      <c r="K84" s="112"/>
      <c r="L84" s="112"/>
      <c r="M84" s="112"/>
      <c r="N84" s="112"/>
      <c r="O84" s="112"/>
      <c r="P84" s="112"/>
      <c r="Q84" s="112"/>
      <c r="R84" s="55"/>
      <c r="S84" s="55"/>
      <c r="T84" s="55"/>
      <c r="U84" s="55"/>
      <c r="V84" s="55"/>
      <c r="W84" s="55"/>
      <c r="X84" s="55"/>
      <c r="Y84" s="55"/>
      <c r="Z84" s="56"/>
    </row>
    <row r="85" spans="1:26" ht="19" x14ac:dyDescent="0.25">
      <c r="B85" s="114" t="s">
        <v>163</v>
      </c>
      <c r="C85" s="112"/>
      <c r="D85" s="112"/>
      <c r="E85" s="112"/>
      <c r="F85" s="112"/>
      <c r="G85" s="112"/>
      <c r="H85" s="112"/>
      <c r="I85" s="112"/>
      <c r="J85" s="112"/>
      <c r="K85" s="112"/>
      <c r="L85" s="112"/>
      <c r="M85" s="112"/>
      <c r="N85" s="112"/>
      <c r="O85" s="112"/>
      <c r="P85" s="112"/>
      <c r="Q85" s="112"/>
      <c r="R85" s="55"/>
      <c r="S85" s="55"/>
      <c r="T85" s="55"/>
      <c r="U85" s="55"/>
      <c r="V85" s="55"/>
      <c r="W85" s="55"/>
      <c r="X85" s="55"/>
      <c r="Y85" s="55"/>
      <c r="Z85" s="56"/>
    </row>
    <row r="86" spans="1:26" ht="19" x14ac:dyDescent="0.25">
      <c r="B86" s="111" t="s">
        <v>361</v>
      </c>
      <c r="C86" s="112"/>
      <c r="D86" s="112"/>
      <c r="E86" s="112"/>
      <c r="F86" s="112"/>
      <c r="G86" s="112"/>
      <c r="H86" s="112"/>
      <c r="I86" s="112"/>
      <c r="J86" s="112"/>
      <c r="K86" s="112"/>
      <c r="L86" s="112"/>
      <c r="M86" s="112"/>
      <c r="N86" s="112"/>
      <c r="O86" s="112"/>
      <c r="P86" s="112"/>
      <c r="Q86" s="112"/>
      <c r="R86" s="55"/>
      <c r="S86" s="55"/>
      <c r="T86" s="55"/>
      <c r="U86" s="55"/>
      <c r="V86" s="55"/>
      <c r="W86" s="55"/>
      <c r="X86" s="55"/>
      <c r="Y86" s="55"/>
      <c r="Z86" s="56"/>
    </row>
    <row r="87" spans="1:26" ht="19" x14ac:dyDescent="0.25">
      <c r="B87" s="111" t="s">
        <v>362</v>
      </c>
      <c r="C87" s="112"/>
      <c r="D87" s="112"/>
      <c r="E87" s="112"/>
      <c r="F87" s="112"/>
      <c r="G87" s="112"/>
      <c r="H87" s="112"/>
      <c r="I87" s="112"/>
      <c r="J87" s="112"/>
      <c r="K87" s="112"/>
      <c r="L87" s="112"/>
      <c r="M87" s="112"/>
      <c r="N87" s="112"/>
      <c r="O87" s="112"/>
      <c r="P87" s="112"/>
      <c r="Q87" s="112"/>
      <c r="R87" s="55"/>
      <c r="S87" s="55"/>
      <c r="T87" s="55"/>
      <c r="U87" s="55"/>
      <c r="V87" s="55"/>
      <c r="W87" s="55"/>
      <c r="X87" s="55"/>
      <c r="Y87" s="55"/>
      <c r="Z87" s="56"/>
    </row>
    <row r="88" spans="1:26" ht="19" x14ac:dyDescent="0.25">
      <c r="B88" s="111"/>
      <c r="C88" s="112"/>
      <c r="D88" s="112"/>
      <c r="E88" s="112"/>
      <c r="F88" s="112"/>
      <c r="G88" s="112"/>
      <c r="H88" s="112"/>
      <c r="I88" s="112"/>
      <c r="J88" s="112"/>
      <c r="K88" s="112"/>
      <c r="L88" s="112"/>
      <c r="M88" s="112"/>
      <c r="N88" s="112"/>
      <c r="O88" s="112"/>
      <c r="P88" s="112"/>
      <c r="Q88" s="112"/>
      <c r="R88" s="55"/>
      <c r="S88" s="55"/>
      <c r="T88" s="55"/>
      <c r="U88" s="55"/>
      <c r="V88" s="55"/>
      <c r="W88" s="55"/>
      <c r="X88" s="55"/>
      <c r="Y88" s="55"/>
      <c r="Z88" s="56"/>
    </row>
    <row r="89" spans="1:26" ht="19" x14ac:dyDescent="0.25">
      <c r="B89" s="114" t="s">
        <v>165</v>
      </c>
      <c r="C89" s="112"/>
      <c r="D89" s="112"/>
      <c r="E89" s="112"/>
      <c r="F89" s="112"/>
      <c r="G89" s="112"/>
      <c r="H89" s="112"/>
      <c r="I89" s="112"/>
      <c r="J89" s="112"/>
      <c r="K89" s="112"/>
      <c r="L89" s="112"/>
      <c r="M89" s="112"/>
      <c r="N89" s="112"/>
      <c r="O89" s="112"/>
      <c r="P89" s="112"/>
      <c r="Q89" s="112"/>
      <c r="R89" s="55"/>
      <c r="S89" s="55"/>
      <c r="T89" s="55"/>
      <c r="U89" s="55"/>
      <c r="V89" s="55"/>
      <c r="W89" s="55"/>
      <c r="X89" s="55"/>
      <c r="Y89" s="55"/>
      <c r="Z89" s="56"/>
    </row>
    <row r="90" spans="1:26" ht="19" x14ac:dyDescent="0.25">
      <c r="B90" s="111" t="s">
        <v>222</v>
      </c>
      <c r="C90" s="112"/>
      <c r="D90" s="112"/>
      <c r="E90" s="112"/>
      <c r="F90" s="112"/>
      <c r="G90" s="112"/>
      <c r="H90" s="112"/>
      <c r="I90" s="112"/>
      <c r="J90" s="112"/>
      <c r="K90" s="112"/>
      <c r="L90" s="112"/>
      <c r="M90" s="112"/>
      <c r="N90" s="112"/>
      <c r="O90" s="112"/>
      <c r="P90" s="112"/>
      <c r="Q90" s="112"/>
      <c r="R90" s="55"/>
      <c r="S90" s="55"/>
      <c r="T90" s="55"/>
      <c r="U90" s="55"/>
      <c r="V90" s="55"/>
      <c r="W90" s="55"/>
      <c r="X90" s="55"/>
      <c r="Y90" s="55"/>
      <c r="Z90" s="56"/>
    </row>
    <row r="91" spans="1:26" ht="19" x14ac:dyDescent="0.25">
      <c r="B91" s="111"/>
      <c r="C91" s="112"/>
      <c r="D91" s="112"/>
      <c r="E91" s="112"/>
      <c r="F91" s="112"/>
      <c r="G91" s="112"/>
      <c r="H91" s="112"/>
      <c r="I91" s="112"/>
      <c r="J91" s="112"/>
      <c r="K91" s="112"/>
      <c r="L91" s="112"/>
      <c r="M91" s="112"/>
      <c r="N91" s="112"/>
      <c r="O91" s="112"/>
      <c r="P91" s="112"/>
      <c r="Q91" s="112"/>
      <c r="R91" s="55"/>
      <c r="S91" s="55"/>
      <c r="T91" s="55"/>
      <c r="U91" s="55"/>
      <c r="V91" s="55"/>
      <c r="W91" s="55"/>
      <c r="X91" s="55"/>
      <c r="Y91" s="55"/>
      <c r="Z91" s="56"/>
    </row>
    <row r="92" spans="1:26" ht="19" x14ac:dyDescent="0.25">
      <c r="B92" s="114" t="s">
        <v>168</v>
      </c>
      <c r="C92" s="112"/>
      <c r="D92" s="112"/>
      <c r="E92" s="112"/>
      <c r="F92" s="112"/>
      <c r="G92" s="112"/>
      <c r="H92" s="112"/>
      <c r="I92" s="112"/>
      <c r="J92" s="112"/>
      <c r="K92" s="112"/>
      <c r="L92" s="112"/>
      <c r="M92" s="112"/>
      <c r="N92" s="112"/>
      <c r="O92" s="112"/>
      <c r="P92" s="112"/>
      <c r="Q92" s="112"/>
      <c r="R92" s="55"/>
      <c r="S92" s="55"/>
      <c r="T92" s="55"/>
      <c r="U92" s="55"/>
      <c r="V92" s="55"/>
      <c r="W92" s="55"/>
      <c r="X92" s="55"/>
      <c r="Y92" s="55"/>
      <c r="Z92" s="56"/>
    </row>
    <row r="93" spans="1:26" ht="19" x14ac:dyDescent="0.25">
      <c r="B93" s="111" t="s">
        <v>260</v>
      </c>
      <c r="C93" s="112"/>
      <c r="D93" s="112"/>
      <c r="E93" s="112"/>
      <c r="F93" s="112"/>
      <c r="G93" s="112"/>
      <c r="H93" s="112"/>
      <c r="I93" s="112"/>
      <c r="J93" s="112"/>
      <c r="K93" s="112"/>
      <c r="L93" s="112"/>
      <c r="M93" s="112"/>
      <c r="N93" s="112"/>
      <c r="O93" s="112"/>
      <c r="P93" s="112"/>
      <c r="Q93" s="112"/>
      <c r="R93" s="55"/>
      <c r="S93" s="55"/>
      <c r="T93" s="55"/>
      <c r="U93" s="55"/>
      <c r="V93" s="55"/>
      <c r="W93" s="55"/>
      <c r="X93" s="55"/>
      <c r="Y93" s="55"/>
      <c r="Z93" s="56"/>
    </row>
    <row r="94" spans="1:26" ht="19" x14ac:dyDescent="0.25">
      <c r="B94" s="111" t="s">
        <v>259</v>
      </c>
      <c r="C94" s="112"/>
      <c r="D94" s="112"/>
      <c r="E94" s="112"/>
      <c r="F94" s="112"/>
      <c r="G94" s="112"/>
      <c r="H94" s="112"/>
      <c r="I94" s="112"/>
      <c r="J94" s="112"/>
      <c r="K94" s="112"/>
      <c r="L94" s="112"/>
      <c r="M94" s="112"/>
      <c r="N94" s="112"/>
      <c r="O94" s="112"/>
      <c r="P94" s="112"/>
      <c r="Q94" s="112"/>
      <c r="R94" s="55"/>
      <c r="S94" s="55"/>
      <c r="T94" s="55"/>
      <c r="U94" s="55"/>
      <c r="V94" s="55"/>
      <c r="W94" s="55"/>
      <c r="X94" s="55"/>
      <c r="Y94" s="55"/>
      <c r="Z94" s="56"/>
    </row>
    <row r="95" spans="1:26" ht="19" x14ac:dyDescent="0.25">
      <c r="B95" s="111"/>
      <c r="C95" s="112"/>
      <c r="D95" s="112"/>
      <c r="E95" s="112"/>
      <c r="F95" s="112"/>
      <c r="G95" s="112"/>
      <c r="H95" s="112"/>
      <c r="I95" s="112"/>
      <c r="J95" s="112"/>
      <c r="K95" s="112"/>
      <c r="L95" s="112"/>
      <c r="M95" s="112"/>
      <c r="N95" s="112"/>
      <c r="O95" s="112"/>
      <c r="P95" s="112"/>
      <c r="Q95" s="112"/>
      <c r="R95" s="55"/>
      <c r="S95" s="55"/>
      <c r="T95" s="55"/>
      <c r="U95" s="55"/>
      <c r="V95" s="55"/>
      <c r="W95" s="55"/>
      <c r="X95" s="55"/>
      <c r="Y95" s="55"/>
      <c r="Z95" s="56"/>
    </row>
    <row r="96" spans="1:26" ht="19" x14ac:dyDescent="0.25">
      <c r="B96" s="114" t="s">
        <v>170</v>
      </c>
      <c r="C96" s="112"/>
      <c r="D96" s="112"/>
      <c r="E96" s="112"/>
      <c r="F96" s="112"/>
      <c r="G96" s="112"/>
      <c r="H96" s="112"/>
      <c r="I96" s="112"/>
      <c r="J96" s="112"/>
      <c r="K96" s="112"/>
      <c r="L96" s="112"/>
      <c r="M96" s="112"/>
      <c r="N96" s="112"/>
      <c r="O96" s="112"/>
      <c r="P96" s="112"/>
      <c r="Q96" s="112"/>
      <c r="R96" s="55"/>
      <c r="S96" s="55"/>
      <c r="T96" s="55"/>
      <c r="U96" s="55"/>
      <c r="V96" s="55"/>
      <c r="W96" s="55"/>
      <c r="X96" s="55"/>
      <c r="Y96" s="55"/>
      <c r="Z96" s="56"/>
    </row>
    <row r="97" spans="1:41" ht="20" thickBot="1" x14ac:dyDescent="0.3">
      <c r="B97" s="117" t="s">
        <v>223</v>
      </c>
      <c r="C97" s="118"/>
      <c r="D97" s="118"/>
      <c r="E97" s="118"/>
      <c r="F97" s="118"/>
      <c r="G97" s="118"/>
      <c r="H97" s="118"/>
      <c r="I97" s="118"/>
      <c r="J97" s="118"/>
      <c r="K97" s="118"/>
      <c r="L97" s="118"/>
      <c r="M97" s="118"/>
      <c r="N97" s="118"/>
      <c r="O97" s="118"/>
      <c r="P97" s="118"/>
      <c r="Q97" s="118"/>
      <c r="R97" s="60"/>
      <c r="S97" s="60"/>
      <c r="T97" s="60"/>
      <c r="U97" s="60"/>
      <c r="V97" s="60"/>
      <c r="W97" s="60"/>
      <c r="X97" s="60"/>
      <c r="Y97" s="60"/>
      <c r="Z97" s="61"/>
    </row>
    <row r="99" spans="1:41" ht="16" thickBot="1" x14ac:dyDescent="0.25"/>
    <row r="100" spans="1:41" ht="24" x14ac:dyDescent="0.25">
      <c r="A100" s="93">
        <v>6</v>
      </c>
      <c r="B100" s="39" t="s">
        <v>263</v>
      </c>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3"/>
    </row>
    <row r="101" spans="1:41" x14ac:dyDescent="0.2">
      <c r="B101" s="183" t="s">
        <v>264</v>
      </c>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c r="AA101" s="184"/>
      <c r="AB101" s="184"/>
      <c r="AC101" s="184"/>
      <c r="AD101" s="184"/>
      <c r="AE101" s="184"/>
      <c r="AF101" s="184"/>
      <c r="AG101" s="184"/>
      <c r="AH101" s="184"/>
      <c r="AI101" s="184"/>
      <c r="AJ101" s="184"/>
      <c r="AK101" s="184"/>
      <c r="AL101" s="184"/>
      <c r="AM101" s="184"/>
      <c r="AN101" s="184"/>
      <c r="AO101" s="185"/>
    </row>
    <row r="102" spans="1:41" x14ac:dyDescent="0.2">
      <c r="B102" s="183"/>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c r="AA102" s="184"/>
      <c r="AB102" s="184"/>
      <c r="AC102" s="184"/>
      <c r="AD102" s="184"/>
      <c r="AE102" s="184"/>
      <c r="AF102" s="184"/>
      <c r="AG102" s="184"/>
      <c r="AH102" s="184"/>
      <c r="AI102" s="184"/>
      <c r="AJ102" s="184"/>
      <c r="AK102" s="184"/>
      <c r="AL102" s="184"/>
      <c r="AM102" s="184"/>
      <c r="AN102" s="184"/>
      <c r="AO102" s="185"/>
    </row>
    <row r="103" spans="1:41" ht="19" x14ac:dyDescent="0.25">
      <c r="B103" s="121"/>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c r="AE103" s="122"/>
      <c r="AF103" s="122"/>
      <c r="AG103" s="122"/>
      <c r="AH103" s="122"/>
      <c r="AI103" s="122"/>
      <c r="AJ103" s="122"/>
      <c r="AK103" s="122"/>
      <c r="AL103" s="122"/>
      <c r="AM103" s="122"/>
      <c r="AN103" s="122"/>
      <c r="AO103" s="123"/>
    </row>
    <row r="104" spans="1:41" ht="19" x14ac:dyDescent="0.25">
      <c r="B104" s="114" t="s">
        <v>99</v>
      </c>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3"/>
    </row>
    <row r="105" spans="1:41" ht="19" x14ac:dyDescent="0.25">
      <c r="B105" s="111" t="s">
        <v>265</v>
      </c>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3"/>
    </row>
    <row r="106" spans="1:41" ht="19" x14ac:dyDescent="0.25">
      <c r="B106" s="111" t="s">
        <v>266</v>
      </c>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3"/>
    </row>
    <row r="107" spans="1:41" ht="19" x14ac:dyDescent="0.25">
      <c r="B107" s="111"/>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3"/>
    </row>
    <row r="108" spans="1:41" ht="19" x14ac:dyDescent="0.25">
      <c r="B108" s="114" t="s">
        <v>101</v>
      </c>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3"/>
    </row>
    <row r="109" spans="1:41" ht="20" thickBot="1" x14ac:dyDescent="0.3">
      <c r="B109" s="117" t="s">
        <v>267</v>
      </c>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18"/>
      <c r="AE109" s="118"/>
      <c r="AF109" s="118"/>
      <c r="AG109" s="118"/>
      <c r="AH109" s="118"/>
      <c r="AI109" s="118"/>
      <c r="AJ109" s="118"/>
      <c r="AK109" s="118"/>
      <c r="AL109" s="118"/>
      <c r="AM109" s="118"/>
      <c r="AN109" s="118"/>
      <c r="AO109" s="119"/>
    </row>
    <row r="111" spans="1:41" ht="16" thickBot="1" x14ac:dyDescent="0.25"/>
    <row r="112" spans="1:41" ht="24" x14ac:dyDescent="0.25">
      <c r="A112" s="93">
        <v>7</v>
      </c>
      <c r="B112" s="84" t="s">
        <v>301</v>
      </c>
      <c r="C112" s="85"/>
      <c r="D112" s="85"/>
      <c r="E112" s="85"/>
      <c r="F112" s="86"/>
      <c r="G112" s="86"/>
      <c r="H112" s="86"/>
      <c r="I112" s="86"/>
      <c r="J112" s="86"/>
      <c r="K112" s="86"/>
      <c r="L112" s="86"/>
      <c r="M112" s="86"/>
      <c r="N112" s="86"/>
      <c r="O112" s="86"/>
      <c r="P112" s="86"/>
      <c r="Q112" s="86"/>
      <c r="R112" s="86"/>
      <c r="S112" s="87"/>
    </row>
    <row r="113" spans="1:22" ht="19" x14ac:dyDescent="0.25">
      <c r="B113" s="102" t="s">
        <v>302</v>
      </c>
      <c r="C113" s="103"/>
      <c r="D113" s="103"/>
      <c r="E113" s="103"/>
      <c r="F113" s="103"/>
      <c r="G113" s="103"/>
      <c r="H113" s="103"/>
      <c r="I113" s="103"/>
      <c r="J113" s="103"/>
      <c r="K113" s="103"/>
      <c r="L113" s="103"/>
      <c r="M113" s="103"/>
      <c r="N113" s="103"/>
      <c r="O113" s="103"/>
      <c r="P113" s="103"/>
      <c r="Q113" s="103"/>
      <c r="R113" s="103"/>
      <c r="S113" s="124"/>
    </row>
    <row r="114" spans="1:22" ht="19" x14ac:dyDescent="0.25">
      <c r="B114" s="102"/>
      <c r="C114" s="103"/>
      <c r="D114" s="103"/>
      <c r="E114" s="103"/>
      <c r="F114" s="103"/>
      <c r="G114" s="103"/>
      <c r="H114" s="103"/>
      <c r="I114" s="103"/>
      <c r="J114" s="103"/>
      <c r="K114" s="103"/>
      <c r="L114" s="103"/>
      <c r="M114" s="103"/>
      <c r="N114" s="103"/>
      <c r="O114" s="103"/>
      <c r="P114" s="103"/>
      <c r="Q114" s="103"/>
      <c r="R114" s="103"/>
      <c r="S114" s="125"/>
    </row>
    <row r="115" spans="1:22" ht="19" x14ac:dyDescent="0.25">
      <c r="B115" s="104" t="s">
        <v>99</v>
      </c>
      <c r="C115" s="105"/>
      <c r="D115" s="105"/>
      <c r="E115" s="105"/>
      <c r="F115" s="103"/>
      <c r="G115" s="103"/>
      <c r="H115" s="103"/>
      <c r="I115" s="103"/>
      <c r="J115" s="103"/>
      <c r="K115" s="103"/>
      <c r="L115" s="103"/>
      <c r="M115" s="103"/>
      <c r="N115" s="103"/>
      <c r="O115" s="103"/>
      <c r="P115" s="103"/>
      <c r="Q115" s="103"/>
      <c r="R115" s="103"/>
      <c r="S115" s="125"/>
    </row>
    <row r="116" spans="1:22" ht="19" x14ac:dyDescent="0.25">
      <c r="B116" s="102" t="s">
        <v>303</v>
      </c>
      <c r="C116" s="103"/>
      <c r="D116" s="103"/>
      <c r="E116" s="103"/>
      <c r="F116" s="103"/>
      <c r="G116" s="103"/>
      <c r="H116" s="103"/>
      <c r="I116" s="103"/>
      <c r="J116" s="103"/>
      <c r="K116" s="103"/>
      <c r="L116" s="103"/>
      <c r="M116" s="103"/>
      <c r="N116" s="103"/>
      <c r="O116" s="103"/>
      <c r="P116" s="103"/>
      <c r="Q116" s="103"/>
      <c r="R116" s="103"/>
      <c r="S116" s="125"/>
    </row>
    <row r="117" spans="1:22" ht="19" x14ac:dyDescent="0.25">
      <c r="B117" s="102"/>
      <c r="C117" s="103"/>
      <c r="D117" s="103"/>
      <c r="E117" s="103"/>
      <c r="F117" s="103"/>
      <c r="G117" s="103"/>
      <c r="H117" s="103"/>
      <c r="I117" s="103"/>
      <c r="J117" s="103"/>
      <c r="K117" s="103"/>
      <c r="L117" s="103"/>
      <c r="M117" s="103"/>
      <c r="N117" s="103"/>
      <c r="O117" s="103"/>
      <c r="P117" s="103"/>
      <c r="Q117" s="103"/>
      <c r="R117" s="103"/>
      <c r="S117" s="125"/>
    </row>
    <row r="118" spans="1:22" ht="19" x14ac:dyDescent="0.25">
      <c r="B118" s="104" t="s">
        <v>101</v>
      </c>
      <c r="C118" s="105"/>
      <c r="D118" s="105"/>
      <c r="E118" s="105"/>
      <c r="F118" s="103"/>
      <c r="G118" s="103"/>
      <c r="H118" s="103"/>
      <c r="I118" s="103"/>
      <c r="J118" s="103"/>
      <c r="K118" s="103"/>
      <c r="L118" s="103"/>
      <c r="M118" s="103"/>
      <c r="N118" s="103"/>
      <c r="O118" s="103"/>
      <c r="P118" s="103"/>
      <c r="Q118" s="103"/>
      <c r="R118" s="103"/>
      <c r="S118" s="125"/>
    </row>
    <row r="119" spans="1:22" ht="19" x14ac:dyDescent="0.25">
      <c r="B119" s="102">
        <v>3</v>
      </c>
      <c r="C119" s="103"/>
      <c r="D119" s="103"/>
      <c r="E119" s="103"/>
      <c r="F119" s="103"/>
      <c r="G119" s="103"/>
      <c r="H119" s="103"/>
      <c r="I119" s="103"/>
      <c r="J119" s="103"/>
      <c r="K119" s="103"/>
      <c r="L119" s="103"/>
      <c r="M119" s="103"/>
      <c r="N119" s="103"/>
      <c r="O119" s="103"/>
      <c r="P119" s="103"/>
      <c r="Q119" s="103"/>
      <c r="R119" s="103"/>
      <c r="S119" s="125"/>
    </row>
    <row r="120" spans="1:22" ht="19" x14ac:dyDescent="0.25">
      <c r="B120" s="102"/>
      <c r="C120" s="103"/>
      <c r="D120" s="103"/>
      <c r="E120" s="103"/>
      <c r="F120" s="103"/>
      <c r="G120" s="103"/>
      <c r="H120" s="103"/>
      <c r="I120" s="103"/>
      <c r="J120" s="103"/>
      <c r="K120" s="103"/>
      <c r="L120" s="103"/>
      <c r="M120" s="103"/>
      <c r="N120" s="103"/>
      <c r="O120" s="103"/>
      <c r="P120" s="103"/>
      <c r="Q120" s="103"/>
      <c r="R120" s="103"/>
      <c r="S120" s="125"/>
    </row>
    <row r="121" spans="1:22" ht="19" x14ac:dyDescent="0.25">
      <c r="B121" s="104" t="s">
        <v>102</v>
      </c>
      <c r="C121" s="105"/>
      <c r="D121" s="105"/>
      <c r="E121" s="103"/>
      <c r="F121" s="103"/>
      <c r="G121" s="103"/>
      <c r="H121" s="103"/>
      <c r="I121" s="103"/>
      <c r="J121" s="103"/>
      <c r="K121" s="103"/>
      <c r="L121" s="103"/>
      <c r="M121" s="103"/>
      <c r="N121" s="103"/>
      <c r="O121" s="103"/>
      <c r="P121" s="103"/>
      <c r="Q121" s="103"/>
      <c r="R121" s="103"/>
      <c r="S121" s="125"/>
    </row>
    <row r="122" spans="1:22" ht="20" thickBot="1" x14ac:dyDescent="0.3">
      <c r="B122" s="109" t="s">
        <v>304</v>
      </c>
      <c r="C122" s="110"/>
      <c r="D122" s="110"/>
      <c r="E122" s="110"/>
      <c r="F122" s="110"/>
      <c r="G122" s="110"/>
      <c r="H122" s="110"/>
      <c r="I122" s="110"/>
      <c r="J122" s="110"/>
      <c r="K122" s="110"/>
      <c r="L122" s="110"/>
      <c r="M122" s="110"/>
      <c r="N122" s="110"/>
      <c r="O122" s="110"/>
      <c r="P122" s="110"/>
      <c r="Q122" s="110"/>
      <c r="R122" s="110"/>
      <c r="S122" s="126"/>
    </row>
    <row r="124" spans="1:22" ht="16" thickBot="1" x14ac:dyDescent="0.25"/>
    <row r="125" spans="1:22" ht="24" x14ac:dyDescent="0.25">
      <c r="A125" s="93">
        <v>8</v>
      </c>
      <c r="B125" s="84" t="s">
        <v>227</v>
      </c>
      <c r="C125" s="85"/>
      <c r="D125" s="85"/>
      <c r="E125" s="86"/>
      <c r="F125" s="86"/>
      <c r="G125" s="86"/>
      <c r="H125" s="86"/>
      <c r="I125" s="86"/>
      <c r="J125" s="86"/>
      <c r="K125" s="86"/>
      <c r="L125" s="86"/>
      <c r="M125" s="86"/>
      <c r="N125" s="86"/>
      <c r="O125" s="86"/>
      <c r="P125" s="86"/>
      <c r="Q125" s="86"/>
      <c r="R125" s="86"/>
      <c r="S125" s="86"/>
      <c r="T125" s="86"/>
      <c r="U125" s="86"/>
      <c r="V125" s="87"/>
    </row>
    <row r="126" spans="1:22" ht="19" x14ac:dyDescent="0.25">
      <c r="B126" s="102" t="s">
        <v>228</v>
      </c>
      <c r="C126" s="103"/>
      <c r="D126" s="103"/>
      <c r="E126" s="103"/>
      <c r="F126" s="103"/>
      <c r="G126" s="103"/>
      <c r="H126" s="103"/>
      <c r="I126" s="103"/>
      <c r="J126" s="103"/>
      <c r="K126" s="103"/>
      <c r="L126" s="103"/>
      <c r="M126" s="103"/>
      <c r="N126" s="103"/>
      <c r="O126" s="103"/>
      <c r="P126" s="103"/>
      <c r="Q126" s="88"/>
      <c r="R126" s="88"/>
      <c r="S126" s="88"/>
      <c r="T126" s="88"/>
      <c r="U126" s="88"/>
      <c r="V126" s="89"/>
    </row>
    <row r="127" spans="1:22" ht="19" x14ac:dyDescent="0.25">
      <c r="B127" s="102"/>
      <c r="C127" s="103"/>
      <c r="D127" s="103"/>
      <c r="E127" s="103"/>
      <c r="F127" s="103"/>
      <c r="G127" s="103"/>
      <c r="H127" s="103"/>
      <c r="I127" s="103"/>
      <c r="J127" s="103"/>
      <c r="K127" s="103"/>
      <c r="L127" s="103"/>
      <c r="M127" s="103"/>
      <c r="N127" s="103"/>
      <c r="O127" s="103"/>
      <c r="P127" s="103"/>
      <c r="Q127" s="88"/>
      <c r="R127" s="88"/>
      <c r="S127" s="88"/>
      <c r="T127" s="88"/>
      <c r="U127" s="88"/>
      <c r="V127" s="90"/>
    </row>
    <row r="128" spans="1:22" ht="19" x14ac:dyDescent="0.25">
      <c r="B128" s="104" t="s">
        <v>99</v>
      </c>
      <c r="C128" s="105"/>
      <c r="D128" s="105"/>
      <c r="E128" s="105"/>
      <c r="F128" s="103"/>
      <c r="G128" s="103"/>
      <c r="H128" s="103"/>
      <c r="I128" s="103"/>
      <c r="J128" s="103"/>
      <c r="K128" s="103"/>
      <c r="L128" s="103"/>
      <c r="M128" s="103"/>
      <c r="N128" s="103"/>
      <c r="O128" s="103"/>
      <c r="P128" s="103"/>
      <c r="Q128" s="88"/>
      <c r="R128" s="88"/>
      <c r="S128" s="88"/>
      <c r="T128" s="88"/>
      <c r="U128" s="88"/>
      <c r="V128" s="90"/>
    </row>
    <row r="129" spans="1:40" ht="19" x14ac:dyDescent="0.25">
      <c r="B129" s="102" t="s">
        <v>229</v>
      </c>
      <c r="C129" s="103"/>
      <c r="D129" s="103"/>
      <c r="E129" s="103"/>
      <c r="F129" s="103"/>
      <c r="G129" s="103"/>
      <c r="H129" s="103"/>
      <c r="I129" s="103"/>
      <c r="J129" s="103"/>
      <c r="K129" s="103"/>
      <c r="L129" s="103"/>
      <c r="M129" s="103"/>
      <c r="N129" s="103"/>
      <c r="O129" s="103"/>
      <c r="P129" s="103"/>
      <c r="Q129" s="88"/>
      <c r="R129" s="88"/>
      <c r="S129" s="88"/>
      <c r="T129" s="88"/>
      <c r="U129" s="88"/>
      <c r="V129" s="90"/>
    </row>
    <row r="130" spans="1:40" ht="19" x14ac:dyDescent="0.25">
      <c r="B130" s="102" t="s">
        <v>230</v>
      </c>
      <c r="C130" s="103"/>
      <c r="D130" s="103"/>
      <c r="E130" s="103"/>
      <c r="F130" s="103"/>
      <c r="G130" s="103"/>
      <c r="H130" s="103"/>
      <c r="I130" s="103"/>
      <c r="J130" s="103"/>
      <c r="K130" s="103"/>
      <c r="L130" s="103"/>
      <c r="M130" s="103"/>
      <c r="N130" s="103"/>
      <c r="O130" s="103"/>
      <c r="P130" s="103"/>
      <c r="Q130" s="88"/>
      <c r="R130" s="88"/>
      <c r="S130" s="88"/>
      <c r="T130" s="88"/>
      <c r="U130" s="88"/>
      <c r="V130" s="90"/>
    </row>
    <row r="131" spans="1:40" ht="19" x14ac:dyDescent="0.25">
      <c r="B131" s="102"/>
      <c r="C131" s="103"/>
      <c r="D131" s="103"/>
      <c r="E131" s="103"/>
      <c r="F131" s="103"/>
      <c r="G131" s="103"/>
      <c r="H131" s="103"/>
      <c r="I131" s="103"/>
      <c r="J131" s="103"/>
      <c r="K131" s="103"/>
      <c r="L131" s="103"/>
      <c r="M131" s="103"/>
      <c r="N131" s="103"/>
      <c r="O131" s="103"/>
      <c r="P131" s="103"/>
      <c r="Q131" s="88"/>
      <c r="R131" s="88"/>
      <c r="S131" s="88"/>
      <c r="T131" s="88"/>
      <c r="U131" s="88"/>
      <c r="V131" s="90"/>
    </row>
    <row r="132" spans="1:40" ht="19" x14ac:dyDescent="0.25">
      <c r="B132" s="104" t="s">
        <v>101</v>
      </c>
      <c r="C132" s="105"/>
      <c r="D132" s="105"/>
      <c r="E132" s="105"/>
      <c r="F132" s="103"/>
      <c r="G132" s="103"/>
      <c r="H132" s="103"/>
      <c r="I132" s="103"/>
      <c r="J132" s="103"/>
      <c r="K132" s="103"/>
      <c r="L132" s="103"/>
      <c r="M132" s="103"/>
      <c r="N132" s="103"/>
      <c r="O132" s="103"/>
      <c r="P132" s="103"/>
      <c r="Q132" s="88"/>
      <c r="R132" s="88"/>
      <c r="S132" s="88"/>
      <c r="T132" s="88"/>
      <c r="U132" s="88"/>
      <c r="V132" s="90"/>
    </row>
    <row r="133" spans="1:40" ht="19" x14ac:dyDescent="0.25">
      <c r="B133" s="102" t="s">
        <v>231</v>
      </c>
      <c r="C133" s="103"/>
      <c r="D133" s="103"/>
      <c r="E133" s="103"/>
      <c r="F133" s="103"/>
      <c r="G133" s="103"/>
      <c r="H133" s="103"/>
      <c r="I133" s="103"/>
      <c r="J133" s="103"/>
      <c r="K133" s="103"/>
      <c r="L133" s="103"/>
      <c r="M133" s="103"/>
      <c r="N133" s="103"/>
      <c r="O133" s="103"/>
      <c r="P133" s="103"/>
      <c r="Q133" s="88"/>
      <c r="R133" s="88"/>
      <c r="S133" s="88"/>
      <c r="T133" s="88"/>
      <c r="U133" s="88"/>
      <c r="V133" s="90"/>
    </row>
    <row r="134" spans="1:40" ht="20" thickBot="1" x14ac:dyDescent="0.3">
      <c r="B134" s="109" t="s">
        <v>232</v>
      </c>
      <c r="C134" s="110"/>
      <c r="D134" s="110"/>
      <c r="E134" s="110"/>
      <c r="F134" s="110"/>
      <c r="G134" s="110"/>
      <c r="H134" s="110"/>
      <c r="I134" s="110"/>
      <c r="J134" s="110"/>
      <c r="K134" s="110"/>
      <c r="L134" s="110"/>
      <c r="M134" s="110"/>
      <c r="N134" s="110"/>
      <c r="O134" s="110"/>
      <c r="P134" s="110"/>
      <c r="Q134" s="91"/>
      <c r="R134" s="91"/>
      <c r="S134" s="91"/>
      <c r="T134" s="91"/>
      <c r="U134" s="91"/>
      <c r="V134" s="92"/>
    </row>
    <row r="136" spans="1:40" ht="16" thickBot="1" x14ac:dyDescent="0.25"/>
    <row r="137" spans="1:40" ht="24" x14ac:dyDescent="0.25">
      <c r="A137" s="93">
        <v>9</v>
      </c>
      <c r="B137" s="84" t="s">
        <v>114</v>
      </c>
      <c r="C137" s="85"/>
      <c r="D137" s="85"/>
      <c r="E137" s="85"/>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c r="AJ137" s="94"/>
      <c r="AK137" s="94"/>
      <c r="AL137" s="94"/>
      <c r="AM137" s="94"/>
      <c r="AN137" s="95"/>
    </row>
    <row r="138" spans="1:40" x14ac:dyDescent="0.2">
      <c r="B138" s="96"/>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c r="AM138" s="97"/>
      <c r="AN138" s="98"/>
    </row>
    <row r="139" spans="1:40" ht="19" x14ac:dyDescent="0.2">
      <c r="B139" s="127" t="s">
        <v>115</v>
      </c>
      <c r="C139" s="128"/>
      <c r="D139" s="128"/>
      <c r="E139" s="128"/>
      <c r="F139" s="128"/>
      <c r="G139" s="128"/>
      <c r="H139" s="128"/>
      <c r="I139" s="128"/>
      <c r="J139" s="128"/>
      <c r="K139" s="128"/>
      <c r="L139" s="128"/>
      <c r="M139" s="128"/>
      <c r="N139" s="128"/>
      <c r="O139" s="128"/>
      <c r="P139" s="128"/>
      <c r="Q139" s="128"/>
      <c r="R139" s="128"/>
      <c r="S139" s="97"/>
      <c r="T139" s="97"/>
      <c r="U139" s="97"/>
      <c r="V139" s="97"/>
      <c r="W139" s="97"/>
      <c r="X139" s="97"/>
      <c r="Y139" s="97"/>
      <c r="Z139" s="97"/>
      <c r="AA139" s="97"/>
      <c r="AB139" s="97"/>
      <c r="AC139" s="97"/>
      <c r="AD139" s="97"/>
      <c r="AE139" s="97"/>
      <c r="AF139" s="97"/>
      <c r="AG139" s="97"/>
      <c r="AH139" s="97"/>
      <c r="AI139" s="97"/>
      <c r="AJ139" s="97"/>
      <c r="AK139" s="97"/>
      <c r="AL139" s="97"/>
      <c r="AM139" s="97"/>
      <c r="AN139" s="99"/>
    </row>
    <row r="140" spans="1:40" ht="19" x14ac:dyDescent="0.2">
      <c r="B140" s="129" t="s">
        <v>99</v>
      </c>
      <c r="C140" s="130"/>
      <c r="D140" s="130"/>
      <c r="E140" s="130"/>
      <c r="F140" s="128"/>
      <c r="G140" s="128"/>
      <c r="H140" s="128"/>
      <c r="I140" s="128"/>
      <c r="J140" s="128"/>
      <c r="K140" s="128"/>
      <c r="L140" s="128"/>
      <c r="M140" s="128"/>
      <c r="N140" s="128"/>
      <c r="O140" s="128"/>
      <c r="P140" s="128"/>
      <c r="Q140" s="128"/>
      <c r="R140" s="128"/>
      <c r="S140" s="97"/>
      <c r="T140" s="97"/>
      <c r="U140" s="97"/>
      <c r="V140" s="97"/>
      <c r="W140" s="97"/>
      <c r="X140" s="97"/>
      <c r="Y140" s="97"/>
      <c r="Z140" s="97"/>
      <c r="AA140" s="97"/>
      <c r="AB140" s="97"/>
      <c r="AC140" s="97"/>
      <c r="AD140" s="97"/>
      <c r="AE140" s="97"/>
      <c r="AF140" s="97"/>
      <c r="AG140" s="97"/>
      <c r="AH140" s="97"/>
      <c r="AI140" s="97"/>
      <c r="AJ140" s="97"/>
      <c r="AK140" s="97"/>
      <c r="AL140" s="97"/>
      <c r="AM140" s="97"/>
      <c r="AN140" s="98"/>
    </row>
    <row r="141" spans="1:40" ht="19" x14ac:dyDescent="0.2">
      <c r="B141" s="127" t="s">
        <v>116</v>
      </c>
      <c r="C141" s="128"/>
      <c r="D141" s="128"/>
      <c r="E141" s="128"/>
      <c r="F141" s="128"/>
      <c r="G141" s="128"/>
      <c r="H141" s="128"/>
      <c r="I141" s="128"/>
      <c r="J141" s="128"/>
      <c r="K141" s="128"/>
      <c r="L141" s="128"/>
      <c r="M141" s="128"/>
      <c r="N141" s="128"/>
      <c r="O141" s="128"/>
      <c r="P141" s="128"/>
      <c r="Q141" s="128"/>
      <c r="R141" s="128"/>
      <c r="S141" s="97"/>
      <c r="T141" s="97"/>
      <c r="U141" s="97"/>
      <c r="V141" s="97"/>
      <c r="W141" s="97"/>
      <c r="X141" s="97"/>
      <c r="Y141" s="97"/>
      <c r="Z141" s="97"/>
      <c r="AA141" s="97"/>
      <c r="AB141" s="97"/>
      <c r="AC141" s="97"/>
      <c r="AD141" s="97"/>
      <c r="AE141" s="97"/>
      <c r="AF141" s="97"/>
      <c r="AG141" s="97"/>
      <c r="AH141" s="97"/>
      <c r="AI141" s="97"/>
      <c r="AJ141" s="97"/>
      <c r="AK141" s="97"/>
      <c r="AL141" s="97"/>
      <c r="AM141" s="97"/>
      <c r="AN141" s="98"/>
    </row>
    <row r="142" spans="1:40" ht="19" x14ac:dyDescent="0.2">
      <c r="B142" s="127"/>
      <c r="C142" s="128"/>
      <c r="D142" s="128"/>
      <c r="E142" s="128"/>
      <c r="F142" s="128"/>
      <c r="G142" s="128"/>
      <c r="H142" s="128"/>
      <c r="I142" s="128"/>
      <c r="J142" s="128"/>
      <c r="K142" s="128"/>
      <c r="L142" s="128"/>
      <c r="M142" s="128"/>
      <c r="N142" s="128"/>
      <c r="O142" s="128"/>
      <c r="P142" s="128"/>
      <c r="Q142" s="128"/>
      <c r="R142" s="128"/>
      <c r="S142" s="97"/>
      <c r="T142" s="97"/>
      <c r="U142" s="97"/>
      <c r="V142" s="97"/>
      <c r="W142" s="97"/>
      <c r="X142" s="97"/>
      <c r="Y142" s="97"/>
      <c r="Z142" s="97"/>
      <c r="AA142" s="97"/>
      <c r="AB142" s="97"/>
      <c r="AC142" s="97"/>
      <c r="AD142" s="97"/>
      <c r="AE142" s="97"/>
      <c r="AF142" s="97"/>
      <c r="AG142" s="97"/>
      <c r="AH142" s="97"/>
      <c r="AI142" s="97"/>
      <c r="AJ142" s="97"/>
      <c r="AK142" s="97"/>
      <c r="AL142" s="97"/>
      <c r="AM142" s="97"/>
      <c r="AN142" s="98"/>
    </row>
    <row r="143" spans="1:40" ht="19" x14ac:dyDescent="0.2">
      <c r="B143" s="129" t="s">
        <v>101</v>
      </c>
      <c r="C143" s="130"/>
      <c r="D143" s="130"/>
      <c r="E143" s="130"/>
      <c r="F143" s="128"/>
      <c r="G143" s="128"/>
      <c r="H143" s="128"/>
      <c r="I143" s="128"/>
      <c r="J143" s="128"/>
      <c r="K143" s="128"/>
      <c r="L143" s="128"/>
      <c r="M143" s="128"/>
      <c r="N143" s="128"/>
      <c r="O143" s="128"/>
      <c r="P143" s="128"/>
      <c r="Q143" s="128"/>
      <c r="R143" s="128"/>
      <c r="S143" s="97"/>
      <c r="T143" s="97"/>
      <c r="U143" s="97"/>
      <c r="V143" s="97"/>
      <c r="W143" s="97"/>
      <c r="X143" s="97"/>
      <c r="Y143" s="97"/>
      <c r="Z143" s="97"/>
      <c r="AA143" s="97"/>
      <c r="AB143" s="97"/>
      <c r="AC143" s="97"/>
      <c r="AD143" s="97"/>
      <c r="AE143" s="97"/>
      <c r="AF143" s="97"/>
      <c r="AG143" s="97"/>
      <c r="AH143" s="97"/>
      <c r="AI143" s="97"/>
      <c r="AJ143" s="97"/>
      <c r="AK143" s="97"/>
      <c r="AL143" s="97"/>
      <c r="AM143" s="97"/>
      <c r="AN143" s="98"/>
    </row>
    <row r="144" spans="1:40" ht="19" x14ac:dyDescent="0.2">
      <c r="B144" s="127" t="s">
        <v>117</v>
      </c>
      <c r="C144" s="128"/>
      <c r="D144" s="128"/>
      <c r="E144" s="128"/>
      <c r="F144" s="128"/>
      <c r="G144" s="128"/>
      <c r="H144" s="128"/>
      <c r="I144" s="128"/>
      <c r="J144" s="128"/>
      <c r="K144" s="128"/>
      <c r="L144" s="128"/>
      <c r="M144" s="128"/>
      <c r="N144" s="128"/>
      <c r="O144" s="128"/>
      <c r="P144" s="128"/>
      <c r="Q144" s="128"/>
      <c r="R144" s="128"/>
      <c r="S144" s="97"/>
      <c r="T144" s="97"/>
      <c r="U144" s="97"/>
      <c r="V144" s="97"/>
      <c r="W144" s="97"/>
      <c r="X144" s="97"/>
      <c r="Y144" s="97"/>
      <c r="Z144" s="97"/>
      <c r="AA144" s="97"/>
      <c r="AB144" s="97"/>
      <c r="AC144" s="97"/>
      <c r="AD144" s="97"/>
      <c r="AE144" s="97"/>
      <c r="AF144" s="97"/>
      <c r="AG144" s="97"/>
      <c r="AH144" s="97"/>
      <c r="AI144" s="97"/>
      <c r="AJ144" s="97"/>
      <c r="AK144" s="97"/>
      <c r="AL144" s="97"/>
      <c r="AM144" s="97"/>
      <c r="AN144" s="98"/>
    </row>
    <row r="145" spans="1:40" ht="19" x14ac:dyDescent="0.2">
      <c r="B145" s="127"/>
      <c r="C145" s="128"/>
      <c r="D145" s="128"/>
      <c r="E145" s="128"/>
      <c r="F145" s="128"/>
      <c r="G145" s="128"/>
      <c r="H145" s="128"/>
      <c r="I145" s="128"/>
      <c r="J145" s="128"/>
      <c r="K145" s="128"/>
      <c r="L145" s="128"/>
      <c r="M145" s="128"/>
      <c r="N145" s="128"/>
      <c r="O145" s="128"/>
      <c r="P145" s="128"/>
      <c r="Q145" s="128"/>
      <c r="R145" s="128"/>
      <c r="S145" s="97"/>
      <c r="T145" s="97"/>
      <c r="U145" s="97"/>
      <c r="V145" s="97"/>
      <c r="W145" s="97"/>
      <c r="X145" s="97"/>
      <c r="Y145" s="97"/>
      <c r="Z145" s="97"/>
      <c r="AA145" s="97"/>
      <c r="AB145" s="97"/>
      <c r="AC145" s="97"/>
      <c r="AD145" s="97"/>
      <c r="AE145" s="97"/>
      <c r="AF145" s="97"/>
      <c r="AG145" s="97"/>
      <c r="AH145" s="97"/>
      <c r="AI145" s="97"/>
      <c r="AJ145" s="97"/>
      <c r="AK145" s="97"/>
      <c r="AL145" s="97"/>
      <c r="AM145" s="97"/>
      <c r="AN145" s="98"/>
    </row>
    <row r="146" spans="1:40" ht="19" x14ac:dyDescent="0.2">
      <c r="B146" s="129" t="s">
        <v>102</v>
      </c>
      <c r="C146" s="130"/>
      <c r="D146" s="130"/>
      <c r="E146" s="128"/>
      <c r="F146" s="128"/>
      <c r="G146" s="128"/>
      <c r="H146" s="128"/>
      <c r="I146" s="128"/>
      <c r="J146" s="128"/>
      <c r="K146" s="128"/>
      <c r="L146" s="128"/>
      <c r="M146" s="128"/>
      <c r="N146" s="128"/>
      <c r="O146" s="128"/>
      <c r="P146" s="128"/>
      <c r="Q146" s="128"/>
      <c r="R146" s="128"/>
      <c r="S146" s="97"/>
      <c r="T146" s="97"/>
      <c r="U146" s="97"/>
      <c r="V146" s="97"/>
      <c r="W146" s="97"/>
      <c r="X146" s="97"/>
      <c r="Y146" s="97"/>
      <c r="Z146" s="97"/>
      <c r="AA146" s="97"/>
      <c r="AB146" s="97"/>
      <c r="AC146" s="97"/>
      <c r="AD146" s="97"/>
      <c r="AE146" s="97"/>
      <c r="AF146" s="97"/>
      <c r="AG146" s="97"/>
      <c r="AH146" s="97"/>
      <c r="AI146" s="97"/>
      <c r="AJ146" s="97"/>
      <c r="AK146" s="97"/>
      <c r="AL146" s="97"/>
      <c r="AM146" s="97"/>
      <c r="AN146" s="98"/>
    </row>
    <row r="147" spans="1:40" ht="19" x14ac:dyDescent="0.2">
      <c r="B147" s="127" t="s">
        <v>118</v>
      </c>
      <c r="C147" s="128"/>
      <c r="D147" s="128"/>
      <c r="E147" s="128"/>
      <c r="F147" s="128"/>
      <c r="G147" s="128"/>
      <c r="H147" s="128"/>
      <c r="I147" s="128"/>
      <c r="J147" s="128"/>
      <c r="K147" s="128"/>
      <c r="L147" s="128"/>
      <c r="M147" s="128"/>
      <c r="N147" s="128"/>
      <c r="O147" s="128"/>
      <c r="P147" s="128"/>
      <c r="Q147" s="128"/>
      <c r="R147" s="128"/>
      <c r="S147" s="97"/>
      <c r="T147" s="97"/>
      <c r="U147" s="97"/>
      <c r="V147" s="97"/>
      <c r="W147" s="97"/>
      <c r="X147" s="97"/>
      <c r="Y147" s="97"/>
      <c r="Z147" s="97"/>
      <c r="AA147" s="97"/>
      <c r="AB147" s="97"/>
      <c r="AC147" s="97"/>
      <c r="AD147" s="97"/>
      <c r="AE147" s="97"/>
      <c r="AF147" s="97"/>
      <c r="AG147" s="97"/>
      <c r="AH147" s="97"/>
      <c r="AI147" s="97"/>
      <c r="AJ147" s="97"/>
      <c r="AK147" s="97"/>
      <c r="AL147" s="97"/>
      <c r="AM147" s="97"/>
      <c r="AN147" s="98"/>
    </row>
    <row r="148" spans="1:40" ht="20" thickBot="1" x14ac:dyDescent="0.25">
      <c r="B148" s="131" t="s">
        <v>119</v>
      </c>
      <c r="C148" s="132"/>
      <c r="D148" s="132"/>
      <c r="E148" s="132"/>
      <c r="F148" s="132"/>
      <c r="G148" s="132"/>
      <c r="H148" s="132"/>
      <c r="I148" s="132"/>
      <c r="J148" s="132"/>
      <c r="K148" s="132"/>
      <c r="L148" s="132"/>
      <c r="M148" s="132"/>
      <c r="N148" s="132"/>
      <c r="O148" s="132"/>
      <c r="P148" s="132"/>
      <c r="Q148" s="132"/>
      <c r="R148" s="132"/>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1"/>
    </row>
    <row r="150" spans="1:40" ht="16" thickBot="1" x14ac:dyDescent="0.25"/>
    <row r="151" spans="1:40" ht="24" x14ac:dyDescent="0.25">
      <c r="A151" s="93">
        <v>10</v>
      </c>
      <c r="B151" s="39" t="s">
        <v>134</v>
      </c>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1"/>
    </row>
    <row r="152" spans="1:40" x14ac:dyDescent="0.2">
      <c r="B152" s="173" t="s">
        <v>135</v>
      </c>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5"/>
    </row>
    <row r="153" spans="1:40" x14ac:dyDescent="0.2">
      <c r="B153" s="173"/>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5"/>
    </row>
    <row r="154" spans="1:40" ht="19" x14ac:dyDescent="0.2">
      <c r="B154" s="133" t="s">
        <v>99</v>
      </c>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5"/>
    </row>
    <row r="155" spans="1:40" ht="19" x14ac:dyDescent="0.2">
      <c r="B155" s="133" t="s">
        <v>136</v>
      </c>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5"/>
    </row>
    <row r="156" spans="1:40" ht="19" x14ac:dyDescent="0.2">
      <c r="B156" s="133"/>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5"/>
    </row>
    <row r="157" spans="1:40" ht="19" x14ac:dyDescent="0.2">
      <c r="B157" s="133" t="s">
        <v>101</v>
      </c>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5"/>
    </row>
    <row r="158" spans="1:40" ht="19" x14ac:dyDescent="0.2">
      <c r="B158" s="133">
        <v>2</v>
      </c>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5"/>
    </row>
    <row r="159" spans="1:40" ht="19" x14ac:dyDescent="0.2">
      <c r="B159" s="133"/>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5"/>
    </row>
    <row r="160" spans="1:40" ht="19" x14ac:dyDescent="0.2">
      <c r="B160" s="133" t="s">
        <v>102</v>
      </c>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5"/>
    </row>
    <row r="161" spans="2:40" x14ac:dyDescent="0.2">
      <c r="B161" s="173" t="s">
        <v>137</v>
      </c>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5"/>
    </row>
    <row r="162" spans="2:40" ht="16" thickBot="1" x14ac:dyDescent="0.25">
      <c r="B162" s="176"/>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8"/>
    </row>
  </sheetData>
  <mergeCells count="57">
    <mergeCell ref="B10:D10"/>
    <mergeCell ref="E15:G15"/>
    <mergeCell ref="E14:G14"/>
    <mergeCell ref="E13:G13"/>
    <mergeCell ref="B24:F24"/>
    <mergeCell ref="G24:H24"/>
    <mergeCell ref="H34:K34"/>
    <mergeCell ref="S34:V34"/>
    <mergeCell ref="B25:F25"/>
    <mergeCell ref="G25:H25"/>
    <mergeCell ref="B26:F26"/>
    <mergeCell ref="G26:H26"/>
    <mergeCell ref="B27:F27"/>
    <mergeCell ref="G27:H27"/>
    <mergeCell ref="B28:F28"/>
    <mergeCell ref="G28:H28"/>
    <mergeCell ref="B31:E31"/>
    <mergeCell ref="H31:K31"/>
    <mergeCell ref="S31:V31"/>
    <mergeCell ref="Z39:AB39"/>
    <mergeCell ref="H38:J38"/>
    <mergeCell ref="L38:M38"/>
    <mergeCell ref="O38:Q38"/>
    <mergeCell ref="S38:U38"/>
    <mergeCell ref="W38:X38"/>
    <mergeCell ref="Z38:AB38"/>
    <mergeCell ref="H39:J39"/>
    <mergeCell ref="L39:M39"/>
    <mergeCell ref="O39:Q39"/>
    <mergeCell ref="S39:U39"/>
    <mergeCell ref="W39:X39"/>
    <mergeCell ref="O41:Q41"/>
    <mergeCell ref="S41:U41"/>
    <mergeCell ref="W41:X41"/>
    <mergeCell ref="Z41:AB41"/>
    <mergeCell ref="H40:J40"/>
    <mergeCell ref="L40:M40"/>
    <mergeCell ref="O40:Q40"/>
    <mergeCell ref="S40:U40"/>
    <mergeCell ref="W40:X40"/>
    <mergeCell ref="Z40:AB40"/>
    <mergeCell ref="B161:AN162"/>
    <mergeCell ref="A1:T1"/>
    <mergeCell ref="D56:G56"/>
    <mergeCell ref="O56:R56"/>
    <mergeCell ref="B59:C59"/>
    <mergeCell ref="M59:N59"/>
    <mergeCell ref="B101:AO102"/>
    <mergeCell ref="B152:AN153"/>
    <mergeCell ref="H42:J42"/>
    <mergeCell ref="O42:Q42"/>
    <mergeCell ref="S42:U42"/>
    <mergeCell ref="Z42:AB42"/>
    <mergeCell ref="D55:G55"/>
    <mergeCell ref="O55:R55"/>
    <mergeCell ref="H41:J41"/>
    <mergeCell ref="L41:M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95"/>
  <sheetViews>
    <sheetView showGridLines="0" topLeftCell="A16" workbookViewId="0">
      <selection activeCell="C10" sqref="C10"/>
    </sheetView>
  </sheetViews>
  <sheetFormatPr baseColWidth="10" defaultColWidth="8.83203125" defaultRowHeight="15" x14ac:dyDescent="0.2"/>
  <cols>
    <col min="1" max="112" width="5.6640625" customWidth="1"/>
  </cols>
  <sheetData>
    <row r="1" spans="1:39" ht="29.25" customHeight="1" x14ac:dyDescent="0.2">
      <c r="A1" t="s">
        <v>0</v>
      </c>
      <c r="C1" t="s">
        <v>13</v>
      </c>
      <c r="E1" t="s">
        <v>14</v>
      </c>
      <c r="K1" t="s">
        <v>2</v>
      </c>
      <c r="M1" t="s">
        <v>13</v>
      </c>
      <c r="O1" t="s">
        <v>14</v>
      </c>
    </row>
    <row r="2" spans="1:39" ht="29.25" customHeight="1" x14ac:dyDescent="0.2">
      <c r="A2" t="s">
        <v>15</v>
      </c>
      <c r="C2" s="5">
        <v>0</v>
      </c>
      <c r="D2" s="5">
        <v>1</v>
      </c>
      <c r="E2" s="5">
        <v>2</v>
      </c>
      <c r="F2" s="5">
        <v>3</v>
      </c>
      <c r="G2" s="5">
        <v>4</v>
      </c>
      <c r="H2" s="5">
        <v>5</v>
      </c>
      <c r="I2" s="5">
        <v>6</v>
      </c>
      <c r="K2" t="s">
        <v>15</v>
      </c>
      <c r="M2" s="5">
        <v>0</v>
      </c>
      <c r="N2" s="5">
        <v>1</v>
      </c>
      <c r="O2" s="5">
        <v>2</v>
      </c>
      <c r="P2" s="5">
        <v>3</v>
      </c>
      <c r="Q2" s="5">
        <v>4</v>
      </c>
      <c r="R2" s="5">
        <v>5</v>
      </c>
      <c r="S2" s="5">
        <v>6</v>
      </c>
    </row>
    <row r="3" spans="1:39" ht="29.25" customHeight="1" x14ac:dyDescent="0.2">
      <c r="C3" s="5">
        <v>1</v>
      </c>
      <c r="D3" s="5">
        <v>3</v>
      </c>
      <c r="E3" s="5">
        <v>9</v>
      </c>
      <c r="F3" s="5">
        <v>27</v>
      </c>
      <c r="G3" s="5">
        <f>F3*3</f>
        <v>81</v>
      </c>
      <c r="H3" s="5">
        <f>G3*3</f>
        <v>243</v>
      </c>
      <c r="I3" s="5">
        <f>H3*3</f>
        <v>729</v>
      </c>
      <c r="M3" s="5">
        <v>1</v>
      </c>
      <c r="N3" s="5">
        <v>3</v>
      </c>
      <c r="O3" s="5">
        <v>-9</v>
      </c>
      <c r="P3" s="5">
        <v>27</v>
      </c>
      <c r="Q3" s="5">
        <f>(P3*3)</f>
        <v>81</v>
      </c>
      <c r="R3" s="5">
        <f>(Q3*3)*-1</f>
        <v>-243</v>
      </c>
      <c r="S3" s="5">
        <f>(R3*3)*-1</f>
        <v>729</v>
      </c>
    </row>
    <row r="4" spans="1:39" ht="29.25" customHeight="1" x14ac:dyDescent="0.2">
      <c r="A4" s="2" t="s">
        <v>19</v>
      </c>
      <c r="D4" s="2" t="s">
        <v>16</v>
      </c>
      <c r="F4" s="1">
        <f xml:space="preserve"> 1+3+9</f>
        <v>13</v>
      </c>
      <c r="K4" s="2" t="s">
        <v>19</v>
      </c>
      <c r="N4" s="2" t="s">
        <v>17</v>
      </c>
      <c r="P4" s="1">
        <f xml:space="preserve"> 1*3*-9</f>
        <v>-27</v>
      </c>
    </row>
    <row r="5" spans="1:39" ht="29.25" customHeight="1" x14ac:dyDescent="0.2"/>
    <row r="6" spans="1:39" ht="29.25" customHeight="1" x14ac:dyDescent="0.2">
      <c r="A6" t="s">
        <v>3</v>
      </c>
      <c r="C6" s="32" t="s">
        <v>91</v>
      </c>
      <c r="D6" s="7">
        <v>7</v>
      </c>
      <c r="E6" s="32" t="s">
        <v>92</v>
      </c>
      <c r="F6" s="7">
        <v>3</v>
      </c>
      <c r="G6" s="32" t="s">
        <v>93</v>
      </c>
      <c r="H6" s="7">
        <v>2</v>
      </c>
      <c r="K6" t="s">
        <v>4</v>
      </c>
      <c r="M6" t="s">
        <v>13</v>
      </c>
      <c r="O6" t="s">
        <v>20</v>
      </c>
      <c r="U6" t="s">
        <v>3</v>
      </c>
      <c r="W6" t="s">
        <v>89</v>
      </c>
      <c r="AE6" t="s">
        <v>4</v>
      </c>
      <c r="AG6" t="s">
        <v>89</v>
      </c>
    </row>
    <row r="7" spans="1:39" ht="29.25" customHeight="1" x14ac:dyDescent="0.2">
      <c r="A7" t="s">
        <v>15</v>
      </c>
      <c r="C7" s="5">
        <v>0</v>
      </c>
      <c r="D7" s="5">
        <v>1</v>
      </c>
      <c r="E7" s="5">
        <v>2</v>
      </c>
      <c r="F7" s="5">
        <v>3</v>
      </c>
      <c r="G7" s="5">
        <v>4</v>
      </c>
      <c r="H7" s="5">
        <v>5</v>
      </c>
      <c r="I7" s="5">
        <v>6</v>
      </c>
      <c r="K7" t="s">
        <v>15</v>
      </c>
      <c r="M7" s="5">
        <v>0</v>
      </c>
      <c r="N7" s="5">
        <v>1</v>
      </c>
      <c r="O7" s="5">
        <v>2</v>
      </c>
      <c r="P7" s="5">
        <v>3</v>
      </c>
      <c r="Q7" s="5">
        <v>4</v>
      </c>
      <c r="R7" s="5">
        <v>5</v>
      </c>
      <c r="S7" s="5">
        <v>6</v>
      </c>
      <c r="U7" t="s">
        <v>15</v>
      </c>
      <c r="W7" s="5">
        <v>0</v>
      </c>
      <c r="X7" s="5">
        <v>1</v>
      </c>
      <c r="Y7" s="5">
        <v>2</v>
      </c>
      <c r="Z7" s="5">
        <v>3</v>
      </c>
      <c r="AA7" s="5">
        <v>4</v>
      </c>
      <c r="AB7" s="5">
        <v>5</v>
      </c>
      <c r="AC7" s="5">
        <v>6</v>
      </c>
      <c r="AE7" t="s">
        <v>15</v>
      </c>
      <c r="AG7" s="5">
        <v>0</v>
      </c>
      <c r="AH7" s="5">
        <v>1</v>
      </c>
      <c r="AI7" s="5">
        <v>2</v>
      </c>
      <c r="AJ7" s="5">
        <v>3</v>
      </c>
      <c r="AK7" s="5">
        <v>4</v>
      </c>
      <c r="AL7" s="5">
        <v>5</v>
      </c>
      <c r="AM7" s="5">
        <v>6</v>
      </c>
    </row>
    <row r="8" spans="1:39" ht="29.25" customHeight="1" x14ac:dyDescent="0.2">
      <c r="C8" s="5">
        <v>2</v>
      </c>
      <c r="D8" s="5">
        <v>6</v>
      </c>
      <c r="E8" s="5">
        <v>12</v>
      </c>
      <c r="F8" s="5">
        <v>24</v>
      </c>
      <c r="G8" s="5">
        <v>12</v>
      </c>
      <c r="H8" s="5">
        <v>6</v>
      </c>
      <c r="I8" s="5">
        <v>2</v>
      </c>
      <c r="M8" s="5">
        <v>1</v>
      </c>
      <c r="N8" s="5">
        <v>5</v>
      </c>
      <c r="O8" s="5">
        <v>2</v>
      </c>
      <c r="P8" s="5">
        <v>10</v>
      </c>
      <c r="Q8" s="5">
        <v>3</v>
      </c>
      <c r="R8" s="5">
        <v>15</v>
      </c>
      <c r="S8" s="5">
        <v>4</v>
      </c>
      <c r="W8" s="5">
        <v>7</v>
      </c>
      <c r="X8" s="5">
        <v>14</v>
      </c>
      <c r="Y8" s="5">
        <v>21</v>
      </c>
      <c r="Z8" s="5">
        <v>28</v>
      </c>
      <c r="AA8" s="5">
        <v>21</v>
      </c>
      <c r="AB8" s="5">
        <v>14</v>
      </c>
      <c r="AC8" s="5">
        <v>7</v>
      </c>
      <c r="AG8" s="5">
        <f>7*(6-AG7)</f>
        <v>42</v>
      </c>
      <c r="AH8" s="5">
        <f t="shared" ref="AH8:AM8" si="0">7*(6-AH7)</f>
        <v>35</v>
      </c>
      <c r="AI8" s="5">
        <f t="shared" si="0"/>
        <v>28</v>
      </c>
      <c r="AJ8" s="5">
        <f t="shared" si="0"/>
        <v>21</v>
      </c>
      <c r="AK8" s="5">
        <f t="shared" si="0"/>
        <v>14</v>
      </c>
      <c r="AL8" s="5">
        <f t="shared" si="0"/>
        <v>7</v>
      </c>
      <c r="AM8" s="5">
        <f t="shared" si="0"/>
        <v>0</v>
      </c>
    </row>
    <row r="9" spans="1:39" ht="29.25" customHeight="1" x14ac:dyDescent="0.2">
      <c r="A9" s="2" t="s">
        <v>19</v>
      </c>
      <c r="D9" s="2" t="s">
        <v>18</v>
      </c>
      <c r="F9" s="1">
        <f>(24-12)-6</f>
        <v>6</v>
      </c>
      <c r="K9" s="2" t="s">
        <v>19</v>
      </c>
      <c r="N9" s="2" t="s">
        <v>21</v>
      </c>
      <c r="P9" s="1">
        <f xml:space="preserve"> 5+10+15</f>
        <v>30</v>
      </c>
    </row>
    <row r="10" spans="1:39" ht="29.25" customHeight="1" x14ac:dyDescent="0.2">
      <c r="C10">
        <f>POWER($H$6,C7)</f>
        <v>1</v>
      </c>
      <c r="D10">
        <f>POWER($H$6,D7)*$F$6</f>
        <v>6</v>
      </c>
      <c r="E10">
        <f t="shared" ref="E10:F10" si="1">POWER($H$6,E7)*$F$6</f>
        <v>12</v>
      </c>
      <c r="F10">
        <f t="shared" si="1"/>
        <v>24</v>
      </c>
      <c r="W10" t="s">
        <v>90</v>
      </c>
      <c r="AG10" t="s">
        <v>90</v>
      </c>
    </row>
    <row r="11" spans="1:39" ht="29.25" customHeight="1" x14ac:dyDescent="0.2">
      <c r="A11" t="s">
        <v>6</v>
      </c>
      <c r="C11" t="s">
        <v>89</v>
      </c>
      <c r="K11" t="s">
        <v>7</v>
      </c>
      <c r="M11" t="s">
        <v>89</v>
      </c>
      <c r="W11" s="5">
        <v>0</v>
      </c>
      <c r="X11" s="5">
        <v>1</v>
      </c>
      <c r="Y11" s="5">
        <v>2</v>
      </c>
      <c r="Z11" s="5">
        <v>3</v>
      </c>
      <c r="AA11" s="5">
        <v>4</v>
      </c>
      <c r="AG11" s="5">
        <v>0</v>
      </c>
      <c r="AH11" s="5">
        <v>1</v>
      </c>
      <c r="AI11" s="5">
        <v>2</v>
      </c>
      <c r="AJ11" s="5">
        <v>3</v>
      </c>
      <c r="AK11" s="5">
        <v>4</v>
      </c>
    </row>
    <row r="12" spans="1:39" ht="29.25" customHeight="1" x14ac:dyDescent="0.2">
      <c r="A12" t="s">
        <v>15</v>
      </c>
      <c r="C12" s="5">
        <v>0</v>
      </c>
      <c r="D12" s="5">
        <v>1</v>
      </c>
      <c r="E12" s="5">
        <v>2</v>
      </c>
      <c r="F12" s="5">
        <v>3</v>
      </c>
      <c r="G12" s="5">
        <v>4</v>
      </c>
      <c r="H12" s="5">
        <v>5</v>
      </c>
      <c r="I12" s="5">
        <v>6</v>
      </c>
      <c r="K12" t="s">
        <v>15</v>
      </c>
      <c r="M12" s="5">
        <v>0</v>
      </c>
      <c r="N12" s="5">
        <v>1</v>
      </c>
      <c r="O12" s="5">
        <v>2</v>
      </c>
      <c r="P12" s="5">
        <v>3</v>
      </c>
      <c r="Q12" s="5">
        <v>4</v>
      </c>
      <c r="R12" s="5">
        <v>5</v>
      </c>
      <c r="S12" s="5">
        <v>6</v>
      </c>
      <c r="W12" s="5">
        <f>5*(W11+1)</f>
        <v>5</v>
      </c>
      <c r="X12" s="5">
        <f t="shared" ref="X12:Y12" si="2">5*(X11+1)</f>
        <v>10</v>
      </c>
      <c r="Y12" s="5">
        <f t="shared" si="2"/>
        <v>15</v>
      </c>
      <c r="Z12" s="5">
        <v>10</v>
      </c>
      <c r="AA12" s="5">
        <v>5</v>
      </c>
      <c r="AG12" s="5">
        <f>5*(4-AG11)</f>
        <v>20</v>
      </c>
      <c r="AH12" s="5">
        <f t="shared" ref="AH12:AK12" si="3">5*(4-AH11)</f>
        <v>15</v>
      </c>
      <c r="AI12" s="5">
        <f t="shared" si="3"/>
        <v>10</v>
      </c>
      <c r="AJ12" s="5">
        <f t="shared" si="3"/>
        <v>5</v>
      </c>
      <c r="AK12" s="5">
        <f t="shared" si="3"/>
        <v>0</v>
      </c>
    </row>
    <row r="13" spans="1:39" ht="29.25" customHeight="1" x14ac:dyDescent="0.2">
      <c r="C13" s="5">
        <v>7</v>
      </c>
      <c r="D13" s="5">
        <v>8</v>
      </c>
      <c r="E13" s="5">
        <v>9</v>
      </c>
      <c r="F13" s="5">
        <v>10</v>
      </c>
      <c r="G13" s="5">
        <v>11</v>
      </c>
      <c r="H13" s="5">
        <v>12</v>
      </c>
      <c r="I13" s="5">
        <v>13</v>
      </c>
      <c r="M13" s="5">
        <f>POWER(7,M12)</f>
        <v>1</v>
      </c>
      <c r="N13" s="5">
        <f t="shared" ref="N13:S13" si="4">POWER(7,N12)</f>
        <v>7</v>
      </c>
      <c r="O13" s="5">
        <f t="shared" si="4"/>
        <v>49</v>
      </c>
      <c r="P13" s="5">
        <f t="shared" si="4"/>
        <v>343</v>
      </c>
      <c r="Q13" s="5">
        <f t="shared" si="4"/>
        <v>2401</v>
      </c>
      <c r="R13" s="30">
        <f t="shared" si="4"/>
        <v>16807</v>
      </c>
      <c r="S13" s="30">
        <f t="shared" si="4"/>
        <v>117649</v>
      </c>
    </row>
    <row r="14" spans="1:39" ht="29.25" customHeight="1" x14ac:dyDescent="0.2">
      <c r="C14" s="5">
        <v>14</v>
      </c>
      <c r="D14" s="5">
        <v>15</v>
      </c>
      <c r="E14" s="5">
        <v>16</v>
      </c>
      <c r="F14" s="5">
        <v>17</v>
      </c>
      <c r="G14" s="5">
        <v>18</v>
      </c>
      <c r="H14" s="5">
        <v>19</v>
      </c>
      <c r="I14" s="5">
        <v>20</v>
      </c>
      <c r="M14" s="5">
        <f>M13+M12</f>
        <v>1</v>
      </c>
      <c r="N14" s="5">
        <f t="shared" ref="N14:S14" si="5">N13+N12</f>
        <v>8</v>
      </c>
      <c r="O14" s="5">
        <f t="shared" si="5"/>
        <v>51</v>
      </c>
      <c r="P14" s="5">
        <f t="shared" si="5"/>
        <v>346</v>
      </c>
      <c r="Q14" s="5">
        <f t="shared" si="5"/>
        <v>2405</v>
      </c>
      <c r="R14" s="30">
        <f t="shared" si="5"/>
        <v>16812</v>
      </c>
      <c r="S14" s="30">
        <f t="shared" si="5"/>
        <v>117655</v>
      </c>
    </row>
    <row r="15" spans="1:39" ht="29.25" customHeight="1" x14ac:dyDescent="0.2">
      <c r="C15" t="s">
        <v>90</v>
      </c>
      <c r="H15" s="9"/>
      <c r="I15" s="9"/>
      <c r="M15" t="s">
        <v>90</v>
      </c>
      <c r="R15" s="9"/>
      <c r="S15" s="9"/>
    </row>
    <row r="16" spans="1:39" ht="29.25" customHeight="1" x14ac:dyDescent="0.2">
      <c r="C16" s="5">
        <v>0</v>
      </c>
      <c r="D16" s="5">
        <v>1</v>
      </c>
      <c r="E16" s="5">
        <v>2</v>
      </c>
      <c r="F16" s="5">
        <v>3</v>
      </c>
      <c r="G16" s="5">
        <v>4</v>
      </c>
      <c r="H16" s="9"/>
      <c r="I16" s="9"/>
      <c r="M16" s="5">
        <v>0</v>
      </c>
      <c r="N16" s="5">
        <v>1</v>
      </c>
      <c r="O16" s="5">
        <v>2</v>
      </c>
      <c r="P16" s="5">
        <v>3</v>
      </c>
      <c r="Q16" s="5">
        <v>4</v>
      </c>
      <c r="R16" s="9"/>
      <c r="S16" s="9"/>
    </row>
    <row r="17" spans="1:19" ht="29.25" customHeight="1" x14ac:dyDescent="0.2">
      <c r="C17" s="5">
        <v>5</v>
      </c>
      <c r="D17" s="5">
        <v>6</v>
      </c>
      <c r="E17" s="5">
        <v>7</v>
      </c>
      <c r="F17" s="5">
        <v>8</v>
      </c>
      <c r="G17" s="5">
        <v>9</v>
      </c>
      <c r="H17" s="9"/>
      <c r="I17" s="9"/>
      <c r="M17" s="5">
        <v>1</v>
      </c>
      <c r="N17" s="5">
        <v>5</v>
      </c>
      <c r="O17" s="5">
        <v>25</v>
      </c>
      <c r="P17" s="5">
        <v>125</v>
      </c>
      <c r="Q17" s="5">
        <v>625</v>
      </c>
      <c r="R17" s="9"/>
      <c r="S17" s="9"/>
    </row>
    <row r="18" spans="1:19" ht="29.25" customHeight="1" x14ac:dyDescent="0.2">
      <c r="C18" s="5">
        <v>10</v>
      </c>
      <c r="D18" s="5">
        <v>11</v>
      </c>
      <c r="E18" s="5">
        <v>12</v>
      </c>
      <c r="F18" s="5">
        <v>13</v>
      </c>
      <c r="G18" s="5">
        <v>14</v>
      </c>
      <c r="H18" s="9"/>
      <c r="I18" s="9"/>
      <c r="M18" s="5">
        <v>1</v>
      </c>
      <c r="N18" s="5">
        <v>6</v>
      </c>
      <c r="O18" s="5">
        <v>27</v>
      </c>
      <c r="P18" s="5">
        <v>128</v>
      </c>
      <c r="Q18" s="5">
        <v>629</v>
      </c>
      <c r="R18" s="9"/>
      <c r="S18" s="9"/>
    </row>
    <row r="19" spans="1:19" ht="29.25" customHeight="1" x14ac:dyDescent="0.2"/>
    <row r="20" spans="1:19" ht="29.25" customHeight="1" x14ac:dyDescent="0.2">
      <c r="A20" t="s">
        <v>8</v>
      </c>
      <c r="C20" t="s">
        <v>89</v>
      </c>
      <c r="K20" t="s">
        <v>9</v>
      </c>
      <c r="M20" t="s">
        <v>89</v>
      </c>
    </row>
    <row r="21" spans="1:19" ht="29.25" customHeight="1" x14ac:dyDescent="0.2">
      <c r="A21" t="s">
        <v>15</v>
      </c>
      <c r="C21" s="5">
        <v>0</v>
      </c>
      <c r="D21" s="5">
        <v>1</v>
      </c>
      <c r="E21" s="5">
        <v>2</v>
      </c>
      <c r="F21" s="5">
        <v>3</v>
      </c>
      <c r="G21" s="5">
        <v>4</v>
      </c>
      <c r="H21" s="5">
        <v>5</v>
      </c>
      <c r="I21" s="5">
        <v>6</v>
      </c>
      <c r="K21" t="s">
        <v>15</v>
      </c>
      <c r="M21" s="5">
        <v>0</v>
      </c>
      <c r="N21" s="5">
        <v>1</v>
      </c>
      <c r="O21" s="5">
        <v>2</v>
      </c>
      <c r="P21" s="5">
        <v>3</v>
      </c>
      <c r="Q21" s="5">
        <v>4</v>
      </c>
      <c r="R21" s="5">
        <v>5</v>
      </c>
      <c r="S21" s="5">
        <v>6</v>
      </c>
    </row>
    <row r="22" spans="1:19" ht="29.25" customHeight="1" x14ac:dyDescent="0.2">
      <c r="C22" s="5">
        <v>7</v>
      </c>
      <c r="D22" s="5">
        <v>8</v>
      </c>
      <c r="E22" s="5">
        <v>9</v>
      </c>
      <c r="F22" s="5">
        <v>10</v>
      </c>
      <c r="G22" s="5">
        <v>11</v>
      </c>
      <c r="H22" s="5">
        <v>12</v>
      </c>
      <c r="I22" s="5">
        <v>13</v>
      </c>
      <c r="M22" s="5">
        <v>1</v>
      </c>
      <c r="N22" s="5">
        <v>5</v>
      </c>
      <c r="O22" s="5">
        <v>2</v>
      </c>
      <c r="P22" s="5">
        <v>10</v>
      </c>
      <c r="Q22" s="5">
        <v>3</v>
      </c>
      <c r="R22" s="5">
        <v>15</v>
      </c>
      <c r="S22" s="5">
        <v>4</v>
      </c>
    </row>
    <row r="23" spans="1:19" ht="29.25" customHeight="1" x14ac:dyDescent="0.2">
      <c r="C23" s="5">
        <v>14</v>
      </c>
      <c r="D23" s="5">
        <v>15</v>
      </c>
      <c r="E23" s="5">
        <v>16</v>
      </c>
      <c r="F23" s="5">
        <v>17</v>
      </c>
      <c r="G23" s="5">
        <v>18</v>
      </c>
      <c r="H23" s="5">
        <v>19</v>
      </c>
      <c r="I23" s="5">
        <v>20</v>
      </c>
      <c r="M23" s="5">
        <v>1</v>
      </c>
      <c r="N23" s="5">
        <v>5</v>
      </c>
      <c r="O23" s="5">
        <v>2</v>
      </c>
      <c r="P23" s="5">
        <v>10</v>
      </c>
      <c r="Q23" s="5">
        <v>3</v>
      </c>
      <c r="R23" s="5">
        <v>15</v>
      </c>
      <c r="S23" s="5">
        <v>4</v>
      </c>
    </row>
    <row r="24" spans="1:19" ht="29.25" customHeight="1" x14ac:dyDescent="0.2">
      <c r="A24" s="2"/>
      <c r="D24" s="2"/>
      <c r="F24" s="1"/>
      <c r="K24" s="2"/>
      <c r="N24" s="2"/>
      <c r="P24" s="1"/>
    </row>
    <row r="25" spans="1:19" ht="29.25" customHeight="1" x14ac:dyDescent="0.2">
      <c r="A25" t="s">
        <v>10</v>
      </c>
      <c r="C25" t="s">
        <v>22</v>
      </c>
      <c r="E25" s="6" t="s">
        <v>23</v>
      </c>
      <c r="K25" t="s">
        <v>12</v>
      </c>
      <c r="M25" t="s">
        <v>22</v>
      </c>
      <c r="O25" t="s">
        <v>26</v>
      </c>
    </row>
    <row r="26" spans="1:19" ht="29.25" customHeight="1" x14ac:dyDescent="0.2">
      <c r="C26" t="s">
        <v>24</v>
      </c>
      <c r="E26" s="6" t="s">
        <v>25</v>
      </c>
      <c r="M26" t="s">
        <v>27</v>
      </c>
      <c r="O26" s="7">
        <v>5</v>
      </c>
    </row>
    <row r="27" spans="1:19" ht="29.25" customHeight="1" x14ac:dyDescent="0.2"/>
    <row r="28" spans="1:19" ht="29.25" customHeight="1" x14ac:dyDescent="0.2"/>
    <row r="29" spans="1:19" ht="29.25" customHeight="1" x14ac:dyDescent="0.2"/>
    <row r="30" spans="1:19" ht="29.25" customHeight="1" x14ac:dyDescent="0.2"/>
    <row r="31" spans="1:19" ht="29.25" customHeight="1" x14ac:dyDescent="0.2"/>
    <row r="32" spans="1:19" ht="29.25" customHeight="1" x14ac:dyDescent="0.2"/>
    <row r="33" ht="29.25" customHeight="1" x14ac:dyDescent="0.2"/>
    <row r="34" ht="29.25" customHeight="1" x14ac:dyDescent="0.2"/>
    <row r="35" ht="29.25" customHeight="1" x14ac:dyDescent="0.2"/>
    <row r="36" ht="29.25" customHeight="1" x14ac:dyDescent="0.2"/>
    <row r="37" ht="29.25" customHeight="1" x14ac:dyDescent="0.2"/>
    <row r="38" ht="29.25" customHeight="1" x14ac:dyDescent="0.2"/>
    <row r="39" ht="29.25" customHeight="1" x14ac:dyDescent="0.2"/>
    <row r="40" ht="29.25" customHeight="1" x14ac:dyDescent="0.2"/>
    <row r="41" ht="29.25" customHeight="1" x14ac:dyDescent="0.2"/>
    <row r="42" ht="29.25" customHeight="1" x14ac:dyDescent="0.2"/>
    <row r="43" ht="29.25" customHeight="1" x14ac:dyDescent="0.2"/>
    <row r="44" ht="29.25" customHeight="1" x14ac:dyDescent="0.2"/>
    <row r="45" ht="29.25" customHeight="1" x14ac:dyDescent="0.2"/>
    <row r="46" ht="29.25" customHeight="1" x14ac:dyDescent="0.2"/>
    <row r="47" ht="29.25" customHeight="1" x14ac:dyDescent="0.2"/>
    <row r="48" ht="29.25" customHeight="1" x14ac:dyDescent="0.2"/>
    <row r="49" ht="29.25" customHeight="1" x14ac:dyDescent="0.2"/>
    <row r="50" ht="29.25" customHeight="1" x14ac:dyDescent="0.2"/>
    <row r="51" ht="29.25" customHeight="1" x14ac:dyDescent="0.2"/>
    <row r="52" ht="29.25" customHeight="1" x14ac:dyDescent="0.2"/>
    <row r="53" ht="29.25" customHeight="1" x14ac:dyDescent="0.2"/>
    <row r="54" ht="29.25" customHeight="1" x14ac:dyDescent="0.2"/>
    <row r="55" ht="29.25" customHeight="1" x14ac:dyDescent="0.2"/>
    <row r="56" ht="29.25" customHeight="1" x14ac:dyDescent="0.2"/>
    <row r="57" ht="29.25" customHeight="1" x14ac:dyDescent="0.2"/>
    <row r="58" ht="29.25" customHeight="1" x14ac:dyDescent="0.2"/>
    <row r="59" ht="29.25" customHeight="1" x14ac:dyDescent="0.2"/>
    <row r="60" ht="29.25" customHeight="1" x14ac:dyDescent="0.2"/>
    <row r="61" ht="29.25" customHeight="1" x14ac:dyDescent="0.2"/>
    <row r="62" ht="29.25" customHeight="1" x14ac:dyDescent="0.2"/>
    <row r="63" ht="29.25" customHeight="1" x14ac:dyDescent="0.2"/>
    <row r="64" ht="29.25" customHeight="1" x14ac:dyDescent="0.2"/>
    <row r="65" ht="29.25" customHeight="1" x14ac:dyDescent="0.2"/>
    <row r="66" ht="29.25" customHeight="1" x14ac:dyDescent="0.2"/>
    <row r="67" ht="29.25" customHeight="1" x14ac:dyDescent="0.2"/>
    <row r="68" ht="29.25" customHeight="1" x14ac:dyDescent="0.2"/>
    <row r="69" ht="29.25" customHeight="1" x14ac:dyDescent="0.2"/>
    <row r="70" ht="29.25" customHeight="1" x14ac:dyDescent="0.2"/>
    <row r="71" ht="29.25" customHeight="1" x14ac:dyDescent="0.2"/>
    <row r="72" ht="29.25" customHeight="1" x14ac:dyDescent="0.2"/>
    <row r="73" ht="29.25" customHeight="1" x14ac:dyDescent="0.2"/>
    <row r="74" ht="29.25" customHeight="1" x14ac:dyDescent="0.2"/>
    <row r="75" ht="29.25" customHeight="1" x14ac:dyDescent="0.2"/>
    <row r="76" ht="29.25" customHeight="1" x14ac:dyDescent="0.2"/>
    <row r="77" ht="29.25" customHeight="1" x14ac:dyDescent="0.2"/>
    <row r="78" ht="29.25" customHeight="1" x14ac:dyDescent="0.2"/>
    <row r="79" ht="29.25" customHeight="1" x14ac:dyDescent="0.2"/>
    <row r="80" ht="29.25" customHeight="1" x14ac:dyDescent="0.2"/>
    <row r="81" ht="29.25" customHeight="1" x14ac:dyDescent="0.2"/>
    <row r="82" ht="29.25" customHeight="1" x14ac:dyDescent="0.2"/>
    <row r="83" ht="29.25" customHeight="1" x14ac:dyDescent="0.2"/>
    <row r="84" ht="29.25" customHeight="1" x14ac:dyDescent="0.2"/>
    <row r="85" ht="29.25" customHeight="1" x14ac:dyDescent="0.2"/>
    <row r="86" ht="29.25" customHeight="1" x14ac:dyDescent="0.2"/>
    <row r="87" ht="29.25" customHeight="1" x14ac:dyDescent="0.2"/>
    <row r="88" ht="29.25" customHeight="1" x14ac:dyDescent="0.2"/>
    <row r="89" ht="29.25" customHeight="1" x14ac:dyDescent="0.2"/>
    <row r="90" ht="29.25" customHeight="1" x14ac:dyDescent="0.2"/>
    <row r="91" ht="29.25" customHeight="1" x14ac:dyDescent="0.2"/>
    <row r="92" ht="29.25" customHeight="1" x14ac:dyDescent="0.2"/>
    <row r="93" ht="29.25" customHeight="1" x14ac:dyDescent="0.2"/>
    <row r="94" ht="29.25" customHeight="1" x14ac:dyDescent="0.2"/>
    <row r="95" ht="29.25" customHeight="1" x14ac:dyDescent="0.2"/>
    <row r="96" ht="29.25" customHeight="1" x14ac:dyDescent="0.2"/>
    <row r="97" ht="29.25" customHeight="1" x14ac:dyDescent="0.2"/>
    <row r="98" ht="29.25" customHeight="1" x14ac:dyDescent="0.2"/>
    <row r="99" ht="29.25" customHeight="1" x14ac:dyDescent="0.2"/>
    <row r="100" ht="29.25" customHeight="1" x14ac:dyDescent="0.2"/>
    <row r="101" ht="29.25" customHeight="1" x14ac:dyDescent="0.2"/>
    <row r="102" ht="29.25" customHeight="1" x14ac:dyDescent="0.2"/>
    <row r="103" ht="29.25" customHeight="1" x14ac:dyDescent="0.2"/>
    <row r="104" ht="29.25" customHeight="1" x14ac:dyDescent="0.2"/>
    <row r="105" ht="29.25" customHeight="1" x14ac:dyDescent="0.2"/>
    <row r="106" ht="29.25" customHeight="1" x14ac:dyDescent="0.2"/>
    <row r="107" ht="29.25" customHeight="1" x14ac:dyDescent="0.2"/>
    <row r="108" ht="29.25" customHeight="1" x14ac:dyDescent="0.2"/>
    <row r="109" ht="29.25" customHeight="1" x14ac:dyDescent="0.2"/>
    <row r="110" ht="29.25" customHeight="1" x14ac:dyDescent="0.2"/>
    <row r="111" ht="29.25" customHeight="1" x14ac:dyDescent="0.2"/>
    <row r="112" ht="29.25" customHeight="1" x14ac:dyDescent="0.2"/>
    <row r="113" ht="29.25" customHeight="1" x14ac:dyDescent="0.2"/>
    <row r="114" ht="29.25" customHeight="1" x14ac:dyDescent="0.2"/>
    <row r="115" ht="29.25" customHeight="1" x14ac:dyDescent="0.2"/>
    <row r="116" ht="29.25" customHeight="1" x14ac:dyDescent="0.2"/>
    <row r="117" ht="29.25" customHeight="1" x14ac:dyDescent="0.2"/>
    <row r="118" ht="29.25" customHeight="1" x14ac:dyDescent="0.2"/>
    <row r="119" ht="29.25" customHeight="1" x14ac:dyDescent="0.2"/>
    <row r="120" ht="29.25" customHeight="1" x14ac:dyDescent="0.2"/>
    <row r="121" ht="29.25" customHeight="1" x14ac:dyDescent="0.2"/>
    <row r="122" ht="29.25" customHeight="1" x14ac:dyDescent="0.2"/>
    <row r="123" ht="29.25" customHeight="1" x14ac:dyDescent="0.2"/>
    <row r="124" ht="29.25" customHeight="1" x14ac:dyDescent="0.2"/>
    <row r="125" ht="29.25" customHeight="1" x14ac:dyDescent="0.2"/>
    <row r="126" ht="29.25" customHeight="1" x14ac:dyDescent="0.2"/>
    <row r="127" ht="29.25" customHeight="1" x14ac:dyDescent="0.2"/>
    <row r="128" ht="29.25" customHeight="1" x14ac:dyDescent="0.2"/>
    <row r="129" ht="29.25" customHeight="1" x14ac:dyDescent="0.2"/>
    <row r="130" ht="29.25" customHeight="1" x14ac:dyDescent="0.2"/>
    <row r="131" ht="29.25" customHeight="1" x14ac:dyDescent="0.2"/>
    <row r="132" ht="29.25" customHeight="1" x14ac:dyDescent="0.2"/>
    <row r="133" ht="29.25" customHeight="1" x14ac:dyDescent="0.2"/>
    <row r="134" ht="29.25" customHeight="1" x14ac:dyDescent="0.2"/>
    <row r="135" ht="29.25" customHeight="1" x14ac:dyDescent="0.2"/>
    <row r="136" ht="29.25" customHeight="1" x14ac:dyDescent="0.2"/>
    <row r="137" ht="29.25" customHeight="1" x14ac:dyDescent="0.2"/>
    <row r="138" ht="29.25" customHeight="1" x14ac:dyDescent="0.2"/>
    <row r="139" ht="29.25" customHeight="1" x14ac:dyDescent="0.2"/>
    <row r="140" ht="29.25" customHeight="1" x14ac:dyDescent="0.2"/>
    <row r="141" ht="29.25" customHeight="1" x14ac:dyDescent="0.2"/>
    <row r="142" ht="29.25" customHeight="1" x14ac:dyDescent="0.2"/>
    <row r="143" ht="29.25" customHeight="1" x14ac:dyDescent="0.2"/>
    <row r="144" ht="29.25" customHeight="1" x14ac:dyDescent="0.2"/>
    <row r="145" ht="29.25" customHeight="1" x14ac:dyDescent="0.2"/>
    <row r="146" ht="29.25" customHeight="1" x14ac:dyDescent="0.2"/>
    <row r="147" ht="29.25" customHeight="1" x14ac:dyDescent="0.2"/>
    <row r="148" ht="29.25" customHeight="1" x14ac:dyDescent="0.2"/>
    <row r="149" ht="29.25" customHeight="1" x14ac:dyDescent="0.2"/>
    <row r="150" ht="29.25" customHeight="1" x14ac:dyDescent="0.2"/>
    <row r="151" ht="29.25" customHeight="1" x14ac:dyDescent="0.2"/>
    <row r="152" ht="29.25" customHeight="1" x14ac:dyDescent="0.2"/>
    <row r="153" ht="29.25" customHeight="1" x14ac:dyDescent="0.2"/>
    <row r="154" ht="29.25" customHeight="1" x14ac:dyDescent="0.2"/>
    <row r="155" ht="29.25" customHeight="1" x14ac:dyDescent="0.2"/>
    <row r="156" ht="29.25" customHeight="1" x14ac:dyDescent="0.2"/>
    <row r="157" ht="29.25" customHeight="1" x14ac:dyDescent="0.2"/>
    <row r="158" ht="29.25" customHeight="1" x14ac:dyDescent="0.2"/>
    <row r="159" ht="29.25" customHeight="1" x14ac:dyDescent="0.2"/>
    <row r="160" ht="29.25" customHeight="1" x14ac:dyDescent="0.2"/>
    <row r="161" ht="29.25" customHeight="1" x14ac:dyDescent="0.2"/>
    <row r="162" ht="29.25" customHeight="1" x14ac:dyDescent="0.2"/>
    <row r="163" ht="29.25" customHeight="1" x14ac:dyDescent="0.2"/>
    <row r="164" ht="29.25" customHeight="1" x14ac:dyDescent="0.2"/>
    <row r="165" ht="29.25" customHeight="1" x14ac:dyDescent="0.2"/>
    <row r="166" ht="29.25" customHeight="1" x14ac:dyDescent="0.2"/>
    <row r="167" ht="29.25" customHeight="1" x14ac:dyDescent="0.2"/>
    <row r="168" ht="29.25" customHeight="1" x14ac:dyDescent="0.2"/>
    <row r="169" ht="29.25" customHeight="1" x14ac:dyDescent="0.2"/>
    <row r="170" ht="29.25" customHeight="1" x14ac:dyDescent="0.2"/>
    <row r="171" ht="29.25" customHeight="1" x14ac:dyDescent="0.2"/>
    <row r="172" ht="29.25" customHeight="1" x14ac:dyDescent="0.2"/>
    <row r="173" ht="29.25" customHeight="1" x14ac:dyDescent="0.2"/>
    <row r="174" ht="29.25" customHeight="1" x14ac:dyDescent="0.2"/>
    <row r="175" ht="29.25" customHeight="1" x14ac:dyDescent="0.2"/>
    <row r="176" ht="29.25" customHeight="1" x14ac:dyDescent="0.2"/>
    <row r="177" ht="29.25" customHeight="1" x14ac:dyDescent="0.2"/>
    <row r="178" ht="29.25" customHeight="1" x14ac:dyDescent="0.2"/>
    <row r="179" ht="29.25" customHeight="1" x14ac:dyDescent="0.2"/>
    <row r="180" ht="29.25" customHeight="1" x14ac:dyDescent="0.2"/>
    <row r="181" ht="29.25" customHeight="1" x14ac:dyDescent="0.2"/>
    <row r="182" ht="29.25" customHeight="1" x14ac:dyDescent="0.2"/>
    <row r="183" ht="29.25" customHeight="1" x14ac:dyDescent="0.2"/>
    <row r="184" ht="29.25" customHeight="1" x14ac:dyDescent="0.2"/>
    <row r="185" ht="29.25" customHeight="1" x14ac:dyDescent="0.2"/>
    <row r="186" ht="29.25" customHeight="1" x14ac:dyDescent="0.2"/>
    <row r="187" ht="29.25" customHeight="1" x14ac:dyDescent="0.2"/>
    <row r="188" ht="29.25" customHeight="1" x14ac:dyDescent="0.2"/>
    <row r="189" ht="29.25" customHeight="1" x14ac:dyDescent="0.2"/>
    <row r="190" ht="29.25" customHeight="1" x14ac:dyDescent="0.2"/>
    <row r="191" ht="29.25" customHeight="1" x14ac:dyDescent="0.2"/>
    <row r="192" ht="29.25" customHeight="1" x14ac:dyDescent="0.2"/>
    <row r="193" ht="29.25" customHeight="1" x14ac:dyDescent="0.2"/>
    <row r="194" ht="29.25" customHeight="1" x14ac:dyDescent="0.2"/>
    <row r="195" ht="29.2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78"/>
  <sheetViews>
    <sheetView showGridLines="0" workbookViewId="0">
      <selection activeCell="O12" sqref="O12"/>
    </sheetView>
  </sheetViews>
  <sheetFormatPr baseColWidth="10" defaultColWidth="8.83203125" defaultRowHeight="15" x14ac:dyDescent="0.2"/>
  <cols>
    <col min="1" max="77" width="5.5" customWidth="1"/>
  </cols>
  <sheetData>
    <row r="1" spans="1:27" ht="24.75" customHeight="1" x14ac:dyDescent="0.2">
      <c r="A1" t="s">
        <v>0</v>
      </c>
      <c r="C1" t="s">
        <v>28</v>
      </c>
      <c r="E1" t="s">
        <v>29</v>
      </c>
      <c r="G1" t="s">
        <v>30</v>
      </c>
      <c r="I1" s="8"/>
      <c r="K1" s="32" t="s">
        <v>97</v>
      </c>
      <c r="L1" s="7">
        <v>7</v>
      </c>
      <c r="R1" s="8"/>
      <c r="T1" s="32" t="s">
        <v>97</v>
      </c>
      <c r="U1" s="7">
        <v>7</v>
      </c>
    </row>
    <row r="2" spans="1:27" ht="24.75" customHeight="1" x14ac:dyDescent="0.2">
      <c r="B2">
        <v>0</v>
      </c>
      <c r="C2">
        <v>1</v>
      </c>
      <c r="D2">
        <v>2</v>
      </c>
      <c r="E2">
        <v>3</v>
      </c>
      <c r="F2">
        <v>4</v>
      </c>
      <c r="G2">
        <v>5</v>
      </c>
      <c r="H2">
        <v>6</v>
      </c>
      <c r="I2" s="8"/>
      <c r="K2" s="33">
        <v>0</v>
      </c>
      <c r="L2" s="33">
        <v>1</v>
      </c>
      <c r="M2" s="33">
        <v>2</v>
      </c>
      <c r="N2" s="33">
        <v>3</v>
      </c>
      <c r="O2" s="33">
        <v>4</v>
      </c>
      <c r="P2" s="33">
        <v>5</v>
      </c>
      <c r="Q2" s="33">
        <v>6</v>
      </c>
      <c r="R2" s="8"/>
      <c r="T2" s="33">
        <v>0</v>
      </c>
      <c r="U2" s="33">
        <v>1</v>
      </c>
      <c r="V2" s="33">
        <v>2</v>
      </c>
      <c r="W2" s="33">
        <v>3</v>
      </c>
      <c r="X2" s="33">
        <v>4</v>
      </c>
      <c r="Y2" s="33">
        <v>5</v>
      </c>
      <c r="Z2" s="33">
        <v>6</v>
      </c>
    </row>
    <row r="3" spans="1:27" ht="24.75" customHeight="1" x14ac:dyDescent="0.2">
      <c r="A3">
        <v>0</v>
      </c>
      <c r="B3" s="5">
        <v>2</v>
      </c>
      <c r="C3" s="5">
        <v>5</v>
      </c>
      <c r="D3" s="5">
        <v>8</v>
      </c>
      <c r="E3" s="5">
        <v>3</v>
      </c>
      <c r="F3" s="5">
        <v>11</v>
      </c>
      <c r="G3" s="5">
        <v>14</v>
      </c>
      <c r="H3" s="5">
        <v>17</v>
      </c>
      <c r="I3" s="8"/>
      <c r="J3" s="11">
        <v>0</v>
      </c>
      <c r="K3" s="5">
        <f>K$2+$J3</f>
        <v>0</v>
      </c>
      <c r="L3" s="5">
        <f t="shared" ref="L3:Q8" si="0">L$2+$J3</f>
        <v>1</v>
      </c>
      <c r="M3" s="5">
        <f t="shared" si="0"/>
        <v>2</v>
      </c>
      <c r="N3" s="5">
        <f t="shared" si="0"/>
        <v>3</v>
      </c>
      <c r="O3" s="5">
        <f t="shared" si="0"/>
        <v>4</v>
      </c>
      <c r="P3" s="5">
        <f t="shared" si="0"/>
        <v>5</v>
      </c>
      <c r="Q3" s="5">
        <f t="shared" si="0"/>
        <v>6</v>
      </c>
      <c r="R3" s="8"/>
      <c r="S3" s="11">
        <v>0</v>
      </c>
      <c r="T3" s="5">
        <f>T$2+$J3</f>
        <v>0</v>
      </c>
      <c r="U3" s="5">
        <f t="shared" ref="U3:Z9" si="1">U$2+$J3</f>
        <v>1</v>
      </c>
      <c r="V3" s="5">
        <f t="shared" si="1"/>
        <v>2</v>
      </c>
      <c r="W3" s="5">
        <f t="shared" si="1"/>
        <v>3</v>
      </c>
      <c r="X3" s="5">
        <f t="shared" si="1"/>
        <v>4</v>
      </c>
      <c r="Y3" s="5">
        <f t="shared" si="1"/>
        <v>5</v>
      </c>
      <c r="Z3" s="5">
        <f t="shared" si="1"/>
        <v>6</v>
      </c>
      <c r="AA3" s="35">
        <f>SUM(T3:Z3)</f>
        <v>21</v>
      </c>
    </row>
    <row r="4" spans="1:27" ht="24.75" customHeight="1" x14ac:dyDescent="0.2">
      <c r="A4">
        <v>1</v>
      </c>
      <c r="B4" s="5">
        <v>3</v>
      </c>
      <c r="C4" s="5"/>
      <c r="D4" s="5"/>
      <c r="E4" s="5"/>
      <c r="F4" s="5"/>
      <c r="G4" s="5"/>
      <c r="H4" s="5">
        <v>3</v>
      </c>
      <c r="I4" s="8"/>
      <c r="J4" s="11">
        <v>1</v>
      </c>
      <c r="K4" s="5">
        <f t="shared" ref="K4:K8" si="2">K$2+$J4</f>
        <v>1</v>
      </c>
      <c r="L4" s="5"/>
      <c r="M4" s="5"/>
      <c r="N4" s="5"/>
      <c r="O4" s="5"/>
      <c r="P4" s="5"/>
      <c r="Q4" s="5">
        <f t="shared" si="0"/>
        <v>7</v>
      </c>
      <c r="S4" s="11">
        <v>1</v>
      </c>
      <c r="T4" s="5">
        <f t="shared" ref="T4:T9" si="3">T$2+$J4</f>
        <v>1</v>
      </c>
      <c r="U4" s="5">
        <f t="shared" si="1"/>
        <v>2</v>
      </c>
      <c r="V4" s="5">
        <f t="shared" si="1"/>
        <v>3</v>
      </c>
      <c r="W4" s="5">
        <f t="shared" si="1"/>
        <v>4</v>
      </c>
      <c r="X4" s="5">
        <f t="shared" si="1"/>
        <v>5</v>
      </c>
      <c r="Y4" s="5">
        <f t="shared" si="1"/>
        <v>6</v>
      </c>
      <c r="Z4" s="5">
        <f t="shared" si="1"/>
        <v>7</v>
      </c>
      <c r="AA4" s="35">
        <f t="shared" ref="AA4:AA9" si="4">SUM(T4:Z4)</f>
        <v>28</v>
      </c>
    </row>
    <row r="5" spans="1:27" ht="24.75" customHeight="1" x14ac:dyDescent="0.2">
      <c r="A5">
        <v>2</v>
      </c>
      <c r="B5" s="5">
        <v>53</v>
      </c>
      <c r="C5" s="5"/>
      <c r="D5" s="5"/>
      <c r="E5" s="5"/>
      <c r="F5" s="5"/>
      <c r="G5" s="5"/>
      <c r="H5" s="5">
        <v>20</v>
      </c>
      <c r="I5" s="8"/>
      <c r="J5" s="11">
        <v>2</v>
      </c>
      <c r="K5" s="5">
        <f t="shared" si="2"/>
        <v>2</v>
      </c>
      <c r="L5" s="5"/>
      <c r="M5" s="5"/>
      <c r="N5" s="5"/>
      <c r="O5" s="5"/>
      <c r="P5" s="5"/>
      <c r="Q5" s="5">
        <f t="shared" si="0"/>
        <v>8</v>
      </c>
      <c r="S5" s="11">
        <v>2</v>
      </c>
      <c r="T5" s="5">
        <f t="shared" si="3"/>
        <v>2</v>
      </c>
      <c r="U5" s="5">
        <f t="shared" si="1"/>
        <v>3</v>
      </c>
      <c r="V5" s="5">
        <f t="shared" si="1"/>
        <v>4</v>
      </c>
      <c r="W5" s="5">
        <f t="shared" si="1"/>
        <v>5</v>
      </c>
      <c r="X5" s="5">
        <f t="shared" si="1"/>
        <v>6</v>
      </c>
      <c r="Y5" s="5">
        <f t="shared" si="1"/>
        <v>7</v>
      </c>
      <c r="Z5" s="5">
        <f t="shared" si="1"/>
        <v>8</v>
      </c>
      <c r="AA5" s="35">
        <f t="shared" si="4"/>
        <v>35</v>
      </c>
    </row>
    <row r="6" spans="1:27" ht="24.75" customHeight="1" x14ac:dyDescent="0.2">
      <c r="A6">
        <v>3</v>
      </c>
      <c r="B6" s="5">
        <v>50</v>
      </c>
      <c r="C6" s="5"/>
      <c r="D6" s="5"/>
      <c r="E6" s="5"/>
      <c r="F6" s="5"/>
      <c r="G6" s="5"/>
      <c r="H6" s="5">
        <v>23</v>
      </c>
      <c r="I6" s="8"/>
      <c r="J6" s="11">
        <v>3</v>
      </c>
      <c r="K6" s="5">
        <f t="shared" si="2"/>
        <v>3</v>
      </c>
      <c r="L6" s="5"/>
      <c r="M6" s="5"/>
      <c r="N6" s="5"/>
      <c r="O6" s="5"/>
      <c r="P6" s="5"/>
      <c r="Q6" s="5">
        <f t="shared" si="0"/>
        <v>9</v>
      </c>
      <c r="S6" s="11">
        <v>3</v>
      </c>
      <c r="T6" s="5">
        <f t="shared" si="3"/>
        <v>3</v>
      </c>
      <c r="U6" s="5">
        <f t="shared" si="1"/>
        <v>4</v>
      </c>
      <c r="V6" s="5">
        <f t="shared" si="1"/>
        <v>5</v>
      </c>
      <c r="W6" s="5">
        <f t="shared" si="1"/>
        <v>6</v>
      </c>
      <c r="X6" s="5">
        <f t="shared" si="1"/>
        <v>7</v>
      </c>
      <c r="Y6" s="5">
        <f t="shared" si="1"/>
        <v>8</v>
      </c>
      <c r="Z6" s="5">
        <f t="shared" si="1"/>
        <v>9</v>
      </c>
      <c r="AA6" s="35">
        <f t="shared" si="4"/>
        <v>42</v>
      </c>
    </row>
    <row r="7" spans="1:27" ht="24.75" customHeight="1" x14ac:dyDescent="0.2">
      <c r="A7">
        <v>4</v>
      </c>
      <c r="B7" s="5">
        <v>47</v>
      </c>
      <c r="C7" s="5"/>
      <c r="D7" s="5"/>
      <c r="E7" s="5"/>
      <c r="F7" s="5"/>
      <c r="G7" s="5"/>
      <c r="H7" s="5">
        <v>26</v>
      </c>
      <c r="I7" s="8"/>
      <c r="J7" s="11">
        <v>4</v>
      </c>
      <c r="K7" s="5">
        <f t="shared" si="2"/>
        <v>4</v>
      </c>
      <c r="L7" s="5"/>
      <c r="M7" s="5"/>
      <c r="N7" s="5"/>
      <c r="O7" s="5"/>
      <c r="P7" s="5"/>
      <c r="Q7" s="5">
        <f t="shared" si="0"/>
        <v>10</v>
      </c>
      <c r="S7" s="11">
        <v>4</v>
      </c>
      <c r="T7" s="5">
        <f t="shared" si="3"/>
        <v>4</v>
      </c>
      <c r="U7" s="5">
        <f t="shared" si="1"/>
        <v>5</v>
      </c>
      <c r="V7" s="5">
        <f t="shared" si="1"/>
        <v>6</v>
      </c>
      <c r="W7" s="5">
        <f t="shared" si="1"/>
        <v>7</v>
      </c>
      <c r="X7" s="5">
        <f t="shared" si="1"/>
        <v>8</v>
      </c>
      <c r="Y7" s="5">
        <f t="shared" si="1"/>
        <v>9</v>
      </c>
      <c r="Z7" s="5">
        <f t="shared" si="1"/>
        <v>10</v>
      </c>
      <c r="AA7" s="35">
        <f t="shared" si="4"/>
        <v>49</v>
      </c>
    </row>
    <row r="8" spans="1:27" ht="24.75" customHeight="1" x14ac:dyDescent="0.2">
      <c r="A8">
        <v>5</v>
      </c>
      <c r="B8" s="5">
        <v>3</v>
      </c>
      <c r="C8" s="5"/>
      <c r="D8" s="5"/>
      <c r="E8" s="5"/>
      <c r="F8" s="5"/>
      <c r="G8" s="5"/>
      <c r="H8" s="5">
        <v>3</v>
      </c>
      <c r="I8" s="8"/>
      <c r="J8" s="11">
        <v>5</v>
      </c>
      <c r="K8" s="5">
        <f t="shared" si="2"/>
        <v>5</v>
      </c>
      <c r="L8" s="5"/>
      <c r="M8" s="5"/>
      <c r="N8" s="5"/>
      <c r="O8" s="5"/>
      <c r="P8" s="5"/>
      <c r="Q8" s="5">
        <f t="shared" si="0"/>
        <v>11</v>
      </c>
      <c r="S8" s="11">
        <v>5</v>
      </c>
      <c r="T8" s="5">
        <f t="shared" si="3"/>
        <v>5</v>
      </c>
      <c r="U8" s="5">
        <f t="shared" si="1"/>
        <v>6</v>
      </c>
      <c r="V8" s="5">
        <f t="shared" si="1"/>
        <v>7</v>
      </c>
      <c r="W8" s="5">
        <f t="shared" si="1"/>
        <v>8</v>
      </c>
      <c r="X8" s="5">
        <f t="shared" si="1"/>
        <v>9</v>
      </c>
      <c r="Y8" s="5">
        <f t="shared" si="1"/>
        <v>10</v>
      </c>
      <c r="Z8" s="5">
        <f t="shared" si="1"/>
        <v>11</v>
      </c>
      <c r="AA8" s="35">
        <f t="shared" si="4"/>
        <v>56</v>
      </c>
    </row>
    <row r="9" spans="1:27" ht="24.75" customHeight="1" x14ac:dyDescent="0.2">
      <c r="A9">
        <v>6</v>
      </c>
      <c r="B9" s="5">
        <v>44</v>
      </c>
      <c r="C9" s="5">
        <v>41</v>
      </c>
      <c r="D9" s="5">
        <v>38</v>
      </c>
      <c r="E9" s="5">
        <v>3</v>
      </c>
      <c r="F9" s="5">
        <v>35</v>
      </c>
      <c r="G9" s="5">
        <v>32</v>
      </c>
      <c r="H9" s="5">
        <v>29</v>
      </c>
      <c r="I9" s="8"/>
      <c r="J9" s="11">
        <v>6</v>
      </c>
      <c r="K9" s="5">
        <f t="shared" ref="K9:Q9" si="5">K$2+$J9</f>
        <v>6</v>
      </c>
      <c r="L9" s="5">
        <f t="shared" si="5"/>
        <v>7</v>
      </c>
      <c r="M9" s="5">
        <f t="shared" si="5"/>
        <v>8</v>
      </c>
      <c r="N9" s="5">
        <f t="shared" si="5"/>
        <v>9</v>
      </c>
      <c r="O9" s="5">
        <f t="shared" si="5"/>
        <v>10</v>
      </c>
      <c r="P9" s="5">
        <f t="shared" si="5"/>
        <v>11</v>
      </c>
      <c r="Q9" s="5">
        <f t="shared" si="5"/>
        <v>12</v>
      </c>
      <c r="S9" s="11">
        <v>6</v>
      </c>
      <c r="T9" s="5">
        <f t="shared" si="3"/>
        <v>6</v>
      </c>
      <c r="U9" s="5">
        <f t="shared" si="1"/>
        <v>7</v>
      </c>
      <c r="V9" s="5">
        <f t="shared" si="1"/>
        <v>8</v>
      </c>
      <c r="W9" s="5">
        <f t="shared" si="1"/>
        <v>9</v>
      </c>
      <c r="X9" s="5">
        <f t="shared" si="1"/>
        <v>10</v>
      </c>
      <c r="Y9" s="5">
        <f t="shared" si="1"/>
        <v>11</v>
      </c>
      <c r="Z9" s="5">
        <f t="shared" si="1"/>
        <v>12</v>
      </c>
      <c r="AA9" s="35">
        <f t="shared" si="4"/>
        <v>63</v>
      </c>
    </row>
    <row r="10" spans="1:27" ht="24.75" customHeight="1" x14ac:dyDescent="0.2">
      <c r="A10" s="8"/>
      <c r="B10" s="8"/>
      <c r="C10" s="8"/>
      <c r="D10" s="8"/>
      <c r="E10" s="8"/>
      <c r="F10" s="8"/>
      <c r="G10" s="8"/>
      <c r="H10" s="8"/>
      <c r="I10" s="8"/>
      <c r="T10" s="35">
        <f>SUM(T3:T9)</f>
        <v>21</v>
      </c>
      <c r="U10" s="35">
        <f t="shared" ref="U10:Z10" si="6">SUM(U3:U9)</f>
        <v>28</v>
      </c>
      <c r="V10" s="35">
        <f t="shared" si="6"/>
        <v>35</v>
      </c>
      <c r="W10" s="35">
        <f t="shared" si="6"/>
        <v>42</v>
      </c>
      <c r="X10" s="35">
        <f t="shared" si="6"/>
        <v>49</v>
      </c>
      <c r="Y10" s="35">
        <f t="shared" si="6"/>
        <v>56</v>
      </c>
      <c r="Z10" s="35">
        <f t="shared" si="6"/>
        <v>63</v>
      </c>
      <c r="AA10" s="34">
        <f>T3+U4+V5+W6+X7+Y8+Z9</f>
        <v>42</v>
      </c>
    </row>
    <row r="11" spans="1:27" ht="24.75" customHeight="1" x14ac:dyDescent="0.2">
      <c r="A11" t="s">
        <v>2</v>
      </c>
      <c r="C11" t="s">
        <v>28</v>
      </c>
      <c r="E11" t="s">
        <v>29</v>
      </c>
      <c r="G11" t="s">
        <v>30</v>
      </c>
      <c r="I11" s="8"/>
      <c r="J11" s="8"/>
      <c r="K11" s="8"/>
      <c r="L11" s="8"/>
      <c r="M11" s="8"/>
    </row>
    <row r="12" spans="1:27" ht="24.75" customHeight="1" x14ac:dyDescent="0.2">
      <c r="B12">
        <v>0</v>
      </c>
      <c r="C12">
        <v>1</v>
      </c>
      <c r="D12">
        <v>2</v>
      </c>
      <c r="E12">
        <v>3</v>
      </c>
      <c r="F12">
        <v>4</v>
      </c>
      <c r="G12">
        <v>5</v>
      </c>
      <c r="H12">
        <v>6</v>
      </c>
      <c r="I12" s="8"/>
      <c r="J12" s="8"/>
      <c r="K12" s="8"/>
      <c r="L12" s="8"/>
      <c r="M12" s="8"/>
    </row>
    <row r="13" spans="1:27" ht="24.75" customHeight="1" x14ac:dyDescent="0.2">
      <c r="A13">
        <v>0</v>
      </c>
      <c r="B13" s="5"/>
      <c r="C13" s="5"/>
      <c r="D13" s="5"/>
      <c r="E13" s="5"/>
      <c r="F13" s="5"/>
      <c r="G13" s="5"/>
      <c r="H13" s="5">
        <v>17</v>
      </c>
      <c r="I13" s="8"/>
      <c r="J13" s="8"/>
      <c r="K13" s="8"/>
      <c r="L13" s="8"/>
      <c r="M13" s="8"/>
    </row>
    <row r="14" spans="1:27" ht="24.75" customHeight="1" x14ac:dyDescent="0.2">
      <c r="A14">
        <v>1</v>
      </c>
      <c r="B14" s="5"/>
      <c r="C14" s="5"/>
      <c r="D14" s="5"/>
      <c r="E14" s="5"/>
      <c r="F14" s="5"/>
      <c r="G14" s="5">
        <v>14</v>
      </c>
      <c r="H14" s="5">
        <v>9</v>
      </c>
    </row>
    <row r="15" spans="1:27" ht="24.75" customHeight="1" x14ac:dyDescent="0.2">
      <c r="A15">
        <v>2</v>
      </c>
      <c r="B15" s="5"/>
      <c r="C15" s="5"/>
      <c r="D15" s="5"/>
      <c r="E15" s="5"/>
      <c r="F15" s="5">
        <v>11</v>
      </c>
      <c r="G15" s="5"/>
      <c r="H15" s="5">
        <v>20</v>
      </c>
    </row>
    <row r="16" spans="1:27" ht="24.75" customHeight="1" x14ac:dyDescent="0.2">
      <c r="A16">
        <v>3</v>
      </c>
      <c r="B16" s="5"/>
      <c r="C16" s="5"/>
      <c r="D16" s="5"/>
      <c r="E16" s="5">
        <v>3</v>
      </c>
      <c r="F16" s="5"/>
      <c r="G16" s="5"/>
      <c r="H16" s="5">
        <v>23</v>
      </c>
    </row>
    <row r="17" spans="1:9" ht="24.75" customHeight="1" x14ac:dyDescent="0.2">
      <c r="A17">
        <v>4</v>
      </c>
      <c r="B17" s="5"/>
      <c r="C17" s="5"/>
      <c r="D17" s="5">
        <v>8</v>
      </c>
      <c r="E17" s="5"/>
      <c r="F17" s="5"/>
      <c r="G17" s="5"/>
      <c r="H17" s="5">
        <v>26</v>
      </c>
    </row>
    <row r="18" spans="1:9" ht="24.75" customHeight="1" x14ac:dyDescent="0.2">
      <c r="A18">
        <v>5</v>
      </c>
      <c r="B18" s="5"/>
      <c r="C18" s="5">
        <v>5</v>
      </c>
      <c r="D18" s="5"/>
      <c r="E18" s="5"/>
      <c r="F18" s="5"/>
      <c r="G18" s="5"/>
      <c r="H18" s="5">
        <v>27</v>
      </c>
    </row>
    <row r="19" spans="1:9" ht="24.75" customHeight="1" x14ac:dyDescent="0.2">
      <c r="A19">
        <v>6</v>
      </c>
      <c r="B19" s="5">
        <v>2</v>
      </c>
      <c r="C19" s="5">
        <v>41</v>
      </c>
      <c r="D19" s="5">
        <v>38</v>
      </c>
      <c r="E19" s="5">
        <v>81</v>
      </c>
      <c r="F19" s="5">
        <v>35</v>
      </c>
      <c r="G19" s="5">
        <v>32</v>
      </c>
      <c r="H19" s="5">
        <v>29</v>
      </c>
    </row>
    <row r="20" spans="1:9" ht="24.75" customHeight="1" x14ac:dyDescent="0.2"/>
    <row r="21" spans="1:9" ht="24.75" customHeight="1" x14ac:dyDescent="0.2"/>
    <row r="22" spans="1:9" ht="24.75" customHeight="1" x14ac:dyDescent="0.2">
      <c r="A22" t="s">
        <v>3</v>
      </c>
    </row>
    <row r="23" spans="1:9" ht="24.75" customHeight="1" x14ac:dyDescent="0.2">
      <c r="B23" s="9"/>
      <c r="C23" s="9"/>
      <c r="D23" s="9"/>
      <c r="E23" s="9"/>
      <c r="F23" s="9"/>
      <c r="G23" s="8"/>
      <c r="H23" s="8"/>
      <c r="I23" s="8"/>
    </row>
    <row r="24" spans="1:9" ht="24.75" customHeight="1" x14ac:dyDescent="0.2">
      <c r="B24" s="9"/>
      <c r="C24" s="9"/>
      <c r="D24" s="9"/>
      <c r="E24" s="9"/>
      <c r="F24" s="9"/>
      <c r="G24" s="9"/>
      <c r="H24" s="9"/>
      <c r="I24" s="8"/>
    </row>
    <row r="25" spans="1:9" ht="24.75" customHeight="1" x14ac:dyDescent="0.2">
      <c r="B25" s="9"/>
      <c r="C25" s="9"/>
      <c r="D25" s="9"/>
      <c r="E25" s="9"/>
      <c r="F25" s="9"/>
      <c r="G25" s="9"/>
      <c r="H25" s="9"/>
      <c r="I25" s="8"/>
    </row>
    <row r="26" spans="1:9" ht="24.75" customHeight="1" x14ac:dyDescent="0.2">
      <c r="B26" s="9"/>
      <c r="C26" s="9"/>
      <c r="D26" s="9"/>
      <c r="E26" s="9"/>
      <c r="F26" s="9"/>
      <c r="G26" s="9"/>
      <c r="H26" s="9"/>
      <c r="I26" s="8"/>
    </row>
    <row r="27" spans="1:9" ht="24.75" customHeight="1" x14ac:dyDescent="0.2">
      <c r="B27" s="9"/>
      <c r="C27" s="9"/>
      <c r="D27" s="9"/>
      <c r="E27" s="9"/>
      <c r="F27" s="9"/>
      <c r="G27" s="9"/>
      <c r="H27" s="9"/>
      <c r="I27" s="8"/>
    </row>
    <row r="28" spans="1:9" ht="24.75" customHeight="1" x14ac:dyDescent="0.2">
      <c r="B28" s="9"/>
      <c r="C28" s="9"/>
      <c r="D28" s="9"/>
      <c r="E28" s="9"/>
      <c r="F28" s="9"/>
      <c r="G28" s="9"/>
      <c r="H28" s="9"/>
      <c r="I28" s="8"/>
    </row>
    <row r="29" spans="1:9" ht="24.75" customHeight="1" x14ac:dyDescent="0.2">
      <c r="B29" s="9"/>
      <c r="C29" s="9"/>
      <c r="D29" s="9"/>
      <c r="E29" s="9"/>
      <c r="F29" s="9"/>
      <c r="G29" s="9"/>
      <c r="H29" s="9"/>
      <c r="I29" s="8"/>
    </row>
    <row r="30" spans="1:9" ht="24.75" customHeight="1" x14ac:dyDescent="0.2">
      <c r="B30" s="9"/>
      <c r="C30" s="9"/>
      <c r="D30" s="9"/>
      <c r="E30" s="9"/>
      <c r="F30" s="9"/>
      <c r="G30" s="9"/>
      <c r="H30" s="9"/>
      <c r="I30" s="8"/>
    </row>
    <row r="31" spans="1:9" ht="24.75" customHeight="1" x14ac:dyDescent="0.2"/>
    <row r="32" spans="1:9" ht="24.75" customHeight="1" x14ac:dyDescent="0.2"/>
    <row r="33" spans="1:1" ht="24.75" customHeight="1" x14ac:dyDescent="0.2"/>
    <row r="34" spans="1:1" ht="24.75" customHeight="1" x14ac:dyDescent="0.2"/>
    <row r="35" spans="1:1" ht="24.75" customHeight="1" x14ac:dyDescent="0.2"/>
    <row r="36" spans="1:1" ht="24.75" customHeight="1" x14ac:dyDescent="0.2"/>
    <row r="37" spans="1:1" ht="24.75" customHeight="1" x14ac:dyDescent="0.2"/>
    <row r="38" spans="1:1" ht="24.75" customHeight="1" x14ac:dyDescent="0.2"/>
    <row r="39" spans="1:1" ht="24.75" customHeight="1" x14ac:dyDescent="0.2"/>
    <row r="40" spans="1:1" ht="24.75" customHeight="1" x14ac:dyDescent="0.2"/>
    <row r="41" spans="1:1" ht="24.75" customHeight="1" x14ac:dyDescent="0.2">
      <c r="A41" t="s">
        <v>4</v>
      </c>
    </row>
    <row r="42" spans="1:1" ht="24.75" customHeight="1" x14ac:dyDescent="0.2"/>
    <row r="43" spans="1:1" ht="24.75" customHeight="1" x14ac:dyDescent="0.2"/>
    <row r="44" spans="1:1" ht="24.75" customHeight="1" x14ac:dyDescent="0.2"/>
    <row r="45" spans="1:1" ht="24.75" customHeight="1" x14ac:dyDescent="0.2"/>
    <row r="46" spans="1:1" ht="24.75" customHeight="1" x14ac:dyDescent="0.2"/>
    <row r="47" spans="1:1" ht="24.75" customHeight="1" x14ac:dyDescent="0.2"/>
    <row r="48" spans="1:1" ht="24.75" customHeight="1" x14ac:dyDescent="0.2"/>
    <row r="49" spans="1:1" ht="24.75" customHeight="1" x14ac:dyDescent="0.2"/>
    <row r="50" spans="1:1" ht="24.75" customHeight="1" x14ac:dyDescent="0.2"/>
    <row r="51" spans="1:1" ht="24.75" customHeight="1" x14ac:dyDescent="0.2"/>
    <row r="52" spans="1:1" ht="24.75" customHeight="1" x14ac:dyDescent="0.2"/>
    <row r="53" spans="1:1" ht="24.75" customHeight="1" x14ac:dyDescent="0.2"/>
    <row r="54" spans="1:1" ht="24.75" customHeight="1" x14ac:dyDescent="0.2"/>
    <row r="55" spans="1:1" ht="24.75" customHeight="1" x14ac:dyDescent="0.2"/>
    <row r="56" spans="1:1" ht="24.75" customHeight="1" x14ac:dyDescent="0.2"/>
    <row r="57" spans="1:1" ht="24.75" customHeight="1" x14ac:dyDescent="0.2"/>
    <row r="58" spans="1:1" ht="24.75" customHeight="1" x14ac:dyDescent="0.2">
      <c r="A58" t="s">
        <v>6</v>
      </c>
    </row>
    <row r="59" spans="1:1" ht="24.75" customHeight="1" x14ac:dyDescent="0.2"/>
    <row r="60" spans="1:1" ht="24.75" customHeight="1" x14ac:dyDescent="0.2"/>
    <row r="61" spans="1:1" ht="24.75" customHeight="1" x14ac:dyDescent="0.2"/>
    <row r="62" spans="1:1" ht="24.75" customHeight="1" x14ac:dyDescent="0.2"/>
    <row r="63" spans="1:1" ht="24.75" customHeight="1" x14ac:dyDescent="0.2"/>
    <row r="64" spans="1:1" ht="24.75" customHeight="1" x14ac:dyDescent="0.2"/>
    <row r="65" spans="1:1" ht="24.75" customHeight="1" x14ac:dyDescent="0.2"/>
    <row r="66" spans="1:1" ht="24.75" customHeight="1" x14ac:dyDescent="0.2"/>
    <row r="67" spans="1:1" ht="24.75" customHeight="1" x14ac:dyDescent="0.2"/>
    <row r="68" spans="1:1" ht="24.75" customHeight="1" x14ac:dyDescent="0.2"/>
    <row r="69" spans="1:1" ht="24.75" customHeight="1" x14ac:dyDescent="0.2"/>
    <row r="70" spans="1:1" ht="24.75" customHeight="1" x14ac:dyDescent="0.2"/>
    <row r="71" spans="1:1" ht="24.75" customHeight="1" x14ac:dyDescent="0.2"/>
    <row r="72" spans="1:1" ht="24.75" customHeight="1" x14ac:dyDescent="0.2"/>
    <row r="73" spans="1:1" ht="24.75" customHeight="1" x14ac:dyDescent="0.2"/>
    <row r="74" spans="1:1" ht="24.75" customHeight="1" x14ac:dyDescent="0.2">
      <c r="A74" t="s">
        <v>7</v>
      </c>
    </row>
    <row r="75" spans="1:1" ht="24.75" customHeight="1" x14ac:dyDescent="0.2"/>
    <row r="76" spans="1:1" ht="24.75" customHeight="1" x14ac:dyDescent="0.2"/>
    <row r="77" spans="1:1" ht="24.75" customHeight="1" x14ac:dyDescent="0.2"/>
    <row r="78" spans="1:1" ht="24.75" customHeight="1" x14ac:dyDescent="0.2"/>
    <row r="79" spans="1:1" ht="24.75" customHeight="1" x14ac:dyDescent="0.2"/>
    <row r="80" spans="1:1" ht="24.75" customHeight="1" x14ac:dyDescent="0.2"/>
    <row r="81" spans="1:1" ht="24.75" customHeight="1" x14ac:dyDescent="0.2"/>
    <row r="82" spans="1:1" ht="24.75" customHeight="1" x14ac:dyDescent="0.2"/>
    <row r="83" spans="1:1" ht="24.75" customHeight="1" x14ac:dyDescent="0.2"/>
    <row r="84" spans="1:1" ht="24.75" customHeight="1" x14ac:dyDescent="0.2"/>
    <row r="85" spans="1:1" ht="24.75" customHeight="1" x14ac:dyDescent="0.2">
      <c r="A85" t="s">
        <v>31</v>
      </c>
    </row>
    <row r="86" spans="1:1" ht="24.75" customHeight="1" x14ac:dyDescent="0.2"/>
    <row r="87" spans="1:1" ht="24.75" customHeight="1" x14ac:dyDescent="0.2"/>
    <row r="88" spans="1:1" ht="24.75" customHeight="1" x14ac:dyDescent="0.2"/>
    <row r="89" spans="1:1" ht="24.75" customHeight="1" x14ac:dyDescent="0.2"/>
    <row r="90" spans="1:1" ht="24.75" customHeight="1" x14ac:dyDescent="0.2"/>
    <row r="91" spans="1:1" ht="24.75" customHeight="1" x14ac:dyDescent="0.2"/>
    <row r="92" spans="1:1" ht="24.75" customHeight="1" x14ac:dyDescent="0.2"/>
    <row r="93" spans="1:1" ht="24.75" customHeight="1" x14ac:dyDescent="0.2"/>
    <row r="94" spans="1:1" ht="24.75" customHeight="1" x14ac:dyDescent="0.2"/>
    <row r="95" spans="1:1" ht="24.75" customHeight="1" x14ac:dyDescent="0.2"/>
    <row r="96" spans="1:1" ht="24.75" customHeight="1" x14ac:dyDescent="0.2"/>
    <row r="97" spans="1:1" ht="24.75" customHeight="1" x14ac:dyDescent="0.2"/>
    <row r="98" spans="1:1" ht="24.75" customHeight="1" x14ac:dyDescent="0.2"/>
    <row r="99" spans="1:1" ht="24.75" customHeight="1" x14ac:dyDescent="0.2"/>
    <row r="100" spans="1:1" ht="24.75" customHeight="1" x14ac:dyDescent="0.2"/>
    <row r="101" spans="1:1" ht="24.75" customHeight="1" x14ac:dyDescent="0.2"/>
    <row r="102" spans="1:1" ht="24.75" customHeight="1" x14ac:dyDescent="0.2"/>
    <row r="103" spans="1:1" ht="24.75" customHeight="1" x14ac:dyDescent="0.2">
      <c r="A103" t="s">
        <v>9</v>
      </c>
    </row>
    <row r="104" spans="1:1" ht="24.75" customHeight="1" x14ac:dyDescent="0.2"/>
    <row r="105" spans="1:1" ht="24.75" customHeight="1" x14ac:dyDescent="0.2"/>
    <row r="106" spans="1:1" ht="24.75" customHeight="1" x14ac:dyDescent="0.2"/>
    <row r="107" spans="1:1" ht="24.75" customHeight="1" x14ac:dyDescent="0.2"/>
    <row r="108" spans="1:1" ht="24.75" customHeight="1" x14ac:dyDescent="0.2"/>
    <row r="109" spans="1:1" ht="24.75" customHeight="1" x14ac:dyDescent="0.2"/>
    <row r="110" spans="1:1" ht="24.75" customHeight="1" x14ac:dyDescent="0.2"/>
    <row r="111" spans="1:1" ht="24.75" customHeight="1" x14ac:dyDescent="0.2"/>
    <row r="112" spans="1:1" ht="24.75" customHeight="1" x14ac:dyDescent="0.2"/>
    <row r="113" spans="1:1" ht="24.75" customHeight="1" x14ac:dyDescent="0.2"/>
    <row r="114" spans="1:1" ht="24.75" customHeight="1" x14ac:dyDescent="0.2"/>
    <row r="115" spans="1:1" ht="24.75" customHeight="1" x14ac:dyDescent="0.2">
      <c r="A115" t="s">
        <v>10</v>
      </c>
    </row>
    <row r="116" spans="1:1" ht="24.75" customHeight="1" x14ac:dyDescent="0.2"/>
    <row r="117" spans="1:1" ht="24.75" customHeight="1" x14ac:dyDescent="0.2"/>
    <row r="118" spans="1:1" ht="24.75" customHeight="1" x14ac:dyDescent="0.2"/>
    <row r="119" spans="1:1" ht="24.75" customHeight="1" x14ac:dyDescent="0.2"/>
    <row r="120" spans="1:1" ht="24.75" customHeight="1" x14ac:dyDescent="0.2"/>
    <row r="121" spans="1:1" ht="24.75" customHeight="1" x14ac:dyDescent="0.2"/>
    <row r="122" spans="1:1" ht="24.75" customHeight="1" x14ac:dyDescent="0.2"/>
    <row r="123" spans="1:1" ht="24.75" customHeight="1" x14ac:dyDescent="0.2"/>
    <row r="124" spans="1:1" ht="24.75" customHeight="1" x14ac:dyDescent="0.2"/>
    <row r="125" spans="1:1" ht="24.75" customHeight="1" x14ac:dyDescent="0.2"/>
    <row r="126" spans="1:1" ht="24.75" customHeight="1" x14ac:dyDescent="0.2"/>
    <row r="127" spans="1:1" ht="24.75" customHeight="1" x14ac:dyDescent="0.2"/>
    <row r="128" spans="1:1" ht="24.75" customHeight="1" x14ac:dyDescent="0.2"/>
    <row r="129" ht="24.75" customHeight="1" x14ac:dyDescent="0.2"/>
    <row r="130" ht="24.75" customHeight="1" x14ac:dyDescent="0.2"/>
    <row r="131" ht="24.75" customHeight="1" x14ac:dyDescent="0.2"/>
    <row r="132" ht="24.75" customHeight="1" x14ac:dyDescent="0.2"/>
    <row r="133" ht="24.75" customHeight="1" x14ac:dyDescent="0.2"/>
    <row r="134" ht="24.75" customHeight="1" x14ac:dyDescent="0.2"/>
    <row r="135" ht="24.75" customHeight="1" x14ac:dyDescent="0.2"/>
    <row r="136" ht="24.75" customHeight="1" x14ac:dyDescent="0.2"/>
    <row r="137" ht="24.75" customHeight="1" x14ac:dyDescent="0.2"/>
    <row r="138" ht="24.75" customHeight="1" x14ac:dyDescent="0.2"/>
    <row r="139" ht="24.75" customHeight="1" x14ac:dyDescent="0.2"/>
    <row r="140" ht="24.75" customHeight="1" x14ac:dyDescent="0.2"/>
    <row r="141" ht="24.75" customHeight="1" x14ac:dyDescent="0.2"/>
    <row r="142" ht="24.75" customHeight="1" x14ac:dyDescent="0.2"/>
    <row r="143" ht="24.75" customHeight="1" x14ac:dyDescent="0.2"/>
    <row r="144" ht="24.75" customHeight="1" x14ac:dyDescent="0.2"/>
    <row r="145" ht="24.75" customHeight="1" x14ac:dyDescent="0.2"/>
    <row r="146" ht="24.75" customHeight="1" x14ac:dyDescent="0.2"/>
    <row r="147" ht="24.75" customHeight="1" x14ac:dyDescent="0.2"/>
    <row r="148" ht="24.75" customHeight="1" x14ac:dyDescent="0.2"/>
    <row r="149" ht="24.75" customHeight="1" x14ac:dyDescent="0.2"/>
    <row r="150" ht="24.75" customHeight="1" x14ac:dyDescent="0.2"/>
    <row r="151" ht="24.75" customHeight="1" x14ac:dyDescent="0.2"/>
    <row r="152" ht="24.75" customHeight="1" x14ac:dyDescent="0.2"/>
    <row r="153" ht="24.75" customHeight="1" x14ac:dyDescent="0.2"/>
    <row r="154" ht="24.75" customHeight="1" x14ac:dyDescent="0.2"/>
    <row r="155" ht="24.75" customHeight="1" x14ac:dyDescent="0.2"/>
    <row r="156" ht="24.75" customHeight="1" x14ac:dyDescent="0.2"/>
    <row r="157" ht="24.75" customHeight="1" x14ac:dyDescent="0.2"/>
    <row r="158" ht="24.75" customHeight="1" x14ac:dyDescent="0.2"/>
    <row r="159" ht="24.75" customHeight="1" x14ac:dyDescent="0.2"/>
    <row r="160" ht="24.75" customHeight="1" x14ac:dyDescent="0.2"/>
    <row r="161" ht="24.75" customHeight="1" x14ac:dyDescent="0.2"/>
    <row r="162" ht="24.75" customHeight="1" x14ac:dyDescent="0.2"/>
    <row r="163" ht="24.75" customHeight="1" x14ac:dyDescent="0.2"/>
    <row r="164" ht="24.75" customHeight="1" x14ac:dyDescent="0.2"/>
    <row r="165" ht="24.75" customHeight="1" x14ac:dyDescent="0.2"/>
    <row r="166" ht="24.75" customHeight="1" x14ac:dyDescent="0.2"/>
    <row r="167" ht="24.75" customHeight="1" x14ac:dyDescent="0.2"/>
    <row r="168" ht="24.75" customHeight="1" x14ac:dyDescent="0.2"/>
    <row r="169" ht="24.75" customHeight="1" x14ac:dyDescent="0.2"/>
    <row r="170" ht="24.75" customHeight="1" x14ac:dyDescent="0.2"/>
    <row r="171" ht="24.75" customHeight="1" x14ac:dyDescent="0.2"/>
    <row r="172" ht="24.75" customHeight="1" x14ac:dyDescent="0.2"/>
    <row r="173" ht="24.75" customHeight="1" x14ac:dyDescent="0.2"/>
    <row r="174" ht="24.75" customHeight="1" x14ac:dyDescent="0.2"/>
    <row r="175" ht="24.75" customHeight="1" x14ac:dyDescent="0.2"/>
    <row r="176" ht="24.75" customHeight="1" x14ac:dyDescent="0.2"/>
    <row r="177" ht="24.75" customHeight="1" x14ac:dyDescent="0.2"/>
    <row r="178" ht="24.75" customHeight="1" x14ac:dyDescent="0.2"/>
    <row r="179" ht="24.75" customHeight="1" x14ac:dyDescent="0.2"/>
    <row r="180" ht="24.75" customHeight="1" x14ac:dyDescent="0.2"/>
    <row r="181" ht="24.75" customHeight="1" x14ac:dyDescent="0.2"/>
    <row r="182" ht="24.75" customHeight="1" x14ac:dyDescent="0.2"/>
    <row r="183" ht="24.75" customHeight="1" x14ac:dyDescent="0.2"/>
    <row r="184" ht="24.75" customHeight="1" x14ac:dyDescent="0.2"/>
    <row r="185" ht="24.75" customHeight="1" x14ac:dyDescent="0.2"/>
    <row r="186" ht="24.75" customHeight="1" x14ac:dyDescent="0.2"/>
    <row r="187" ht="24.75" customHeight="1" x14ac:dyDescent="0.2"/>
    <row r="188" ht="24.75" customHeight="1" x14ac:dyDescent="0.2"/>
    <row r="189" ht="24.75" customHeight="1" x14ac:dyDescent="0.2"/>
    <row r="190" ht="24.75" customHeight="1" x14ac:dyDescent="0.2"/>
    <row r="191" ht="24.75" customHeight="1" x14ac:dyDescent="0.2"/>
    <row r="192" ht="24.75" customHeight="1" x14ac:dyDescent="0.2"/>
    <row r="193" ht="24.75" customHeight="1" x14ac:dyDescent="0.2"/>
    <row r="194" ht="24.75" customHeight="1" x14ac:dyDescent="0.2"/>
    <row r="195" ht="24.75" customHeight="1" x14ac:dyDescent="0.2"/>
    <row r="196" ht="24.75" customHeight="1" x14ac:dyDescent="0.2"/>
    <row r="197" ht="24.75" customHeight="1" x14ac:dyDescent="0.2"/>
    <row r="198" ht="24.75" customHeight="1" x14ac:dyDescent="0.2"/>
    <row r="199" ht="24.75" customHeight="1" x14ac:dyDescent="0.2"/>
    <row r="200" ht="24.75" customHeight="1" x14ac:dyDescent="0.2"/>
    <row r="201" ht="24.75" customHeight="1" x14ac:dyDescent="0.2"/>
    <row r="202" ht="24.75" customHeight="1" x14ac:dyDescent="0.2"/>
    <row r="203" ht="24.75" customHeight="1" x14ac:dyDescent="0.2"/>
    <row r="204" ht="24.75" customHeight="1" x14ac:dyDescent="0.2"/>
    <row r="205" ht="24.75" customHeight="1" x14ac:dyDescent="0.2"/>
    <row r="206" ht="24.75" customHeight="1" x14ac:dyDescent="0.2"/>
    <row r="207" ht="24.75" customHeight="1" x14ac:dyDescent="0.2"/>
    <row r="208" ht="24.75" customHeight="1" x14ac:dyDescent="0.2"/>
    <row r="209" ht="24.75" customHeight="1" x14ac:dyDescent="0.2"/>
    <row r="210" ht="24.75" customHeight="1" x14ac:dyDescent="0.2"/>
    <row r="211" ht="24.75" customHeight="1" x14ac:dyDescent="0.2"/>
    <row r="212" ht="24.75" customHeight="1" x14ac:dyDescent="0.2"/>
    <row r="213" ht="24.75" customHeight="1" x14ac:dyDescent="0.2"/>
    <row r="214" ht="24.75" customHeight="1" x14ac:dyDescent="0.2"/>
    <row r="215" ht="24.75" customHeight="1" x14ac:dyDescent="0.2"/>
    <row r="216" ht="24.75" customHeight="1" x14ac:dyDescent="0.2"/>
    <row r="217" ht="24.75" customHeight="1" x14ac:dyDescent="0.2"/>
    <row r="218" ht="24.75" customHeight="1" x14ac:dyDescent="0.2"/>
    <row r="219" ht="24.75" customHeight="1" x14ac:dyDescent="0.2"/>
    <row r="220" ht="24.75" customHeight="1" x14ac:dyDescent="0.2"/>
    <row r="221" ht="24.75" customHeight="1" x14ac:dyDescent="0.2"/>
    <row r="222" ht="24.75" customHeight="1" x14ac:dyDescent="0.2"/>
    <row r="223" ht="24.75" customHeight="1" x14ac:dyDescent="0.2"/>
    <row r="224" ht="24.75" customHeight="1" x14ac:dyDescent="0.2"/>
    <row r="225" ht="24.75" customHeight="1" x14ac:dyDescent="0.2"/>
    <row r="226" ht="24.75" customHeight="1" x14ac:dyDescent="0.2"/>
    <row r="227" ht="24.75" customHeight="1" x14ac:dyDescent="0.2"/>
    <row r="228" ht="24.75" customHeight="1" x14ac:dyDescent="0.2"/>
    <row r="229" ht="24.75" customHeight="1" x14ac:dyDescent="0.2"/>
    <row r="230" ht="24.75" customHeight="1" x14ac:dyDescent="0.2"/>
    <row r="231" ht="24.75" customHeight="1" x14ac:dyDescent="0.2"/>
    <row r="232" ht="24.75" customHeight="1" x14ac:dyDescent="0.2"/>
    <row r="233" ht="24.75" customHeight="1" x14ac:dyDescent="0.2"/>
    <row r="234" ht="24.75" customHeight="1" x14ac:dyDescent="0.2"/>
    <row r="235" ht="24.75" customHeight="1" x14ac:dyDescent="0.2"/>
    <row r="236" ht="24.75" customHeight="1" x14ac:dyDescent="0.2"/>
    <row r="237" ht="24.75" customHeight="1" x14ac:dyDescent="0.2"/>
    <row r="238" ht="24.75" customHeight="1" x14ac:dyDescent="0.2"/>
    <row r="239" ht="24.75" customHeight="1" x14ac:dyDescent="0.2"/>
    <row r="240" ht="24.75" customHeight="1" x14ac:dyDescent="0.2"/>
    <row r="241" ht="24.75" customHeight="1" x14ac:dyDescent="0.2"/>
    <row r="242" ht="24.75" customHeight="1" x14ac:dyDescent="0.2"/>
    <row r="243" ht="24.75" customHeight="1" x14ac:dyDescent="0.2"/>
    <row r="244" ht="24.75" customHeight="1" x14ac:dyDescent="0.2"/>
    <row r="245" ht="24.75" customHeight="1" x14ac:dyDescent="0.2"/>
    <row r="246" ht="24.75" customHeight="1" x14ac:dyDescent="0.2"/>
    <row r="247" ht="24.75" customHeight="1" x14ac:dyDescent="0.2"/>
    <row r="248" ht="24.75" customHeight="1" x14ac:dyDescent="0.2"/>
    <row r="249" ht="24.75" customHeight="1" x14ac:dyDescent="0.2"/>
    <row r="250" ht="24.75" customHeight="1" x14ac:dyDescent="0.2"/>
    <row r="251" ht="24.75" customHeight="1" x14ac:dyDescent="0.2"/>
    <row r="252" ht="24.75" customHeight="1" x14ac:dyDescent="0.2"/>
    <row r="253" ht="24.75" customHeight="1" x14ac:dyDescent="0.2"/>
    <row r="254" ht="24.75" customHeight="1" x14ac:dyDescent="0.2"/>
    <row r="255" ht="24.75" customHeight="1" x14ac:dyDescent="0.2"/>
    <row r="256" ht="24.75" customHeight="1" x14ac:dyDescent="0.2"/>
    <row r="257" ht="24.75" customHeight="1" x14ac:dyDescent="0.2"/>
    <row r="258" ht="24.75" customHeight="1" x14ac:dyDescent="0.2"/>
    <row r="259" ht="24.75" customHeight="1" x14ac:dyDescent="0.2"/>
    <row r="260" ht="24.75" customHeight="1" x14ac:dyDescent="0.2"/>
    <row r="261" ht="24.75" customHeight="1" x14ac:dyDescent="0.2"/>
    <row r="262" ht="24.75" customHeight="1" x14ac:dyDescent="0.2"/>
    <row r="263" ht="24.75" customHeight="1" x14ac:dyDescent="0.2"/>
    <row r="264" ht="24.75" customHeight="1" x14ac:dyDescent="0.2"/>
    <row r="265" ht="24.75" customHeight="1" x14ac:dyDescent="0.2"/>
    <row r="266" ht="24.75" customHeight="1" x14ac:dyDescent="0.2"/>
    <row r="267" ht="24.75" customHeight="1" x14ac:dyDescent="0.2"/>
    <row r="268" ht="24.75" customHeight="1" x14ac:dyDescent="0.2"/>
    <row r="269" ht="24.75" customHeight="1" x14ac:dyDescent="0.2"/>
    <row r="270" ht="24.75" customHeight="1" x14ac:dyDescent="0.2"/>
    <row r="271" ht="24.75" customHeight="1" x14ac:dyDescent="0.2"/>
    <row r="272" ht="24.75" customHeight="1" x14ac:dyDescent="0.2"/>
    <row r="273" ht="24.75" customHeight="1" x14ac:dyDescent="0.2"/>
    <row r="274" ht="24.75" customHeight="1" x14ac:dyDescent="0.2"/>
    <row r="275" ht="24.75" customHeight="1" x14ac:dyDescent="0.2"/>
    <row r="276" ht="24.75" customHeight="1" x14ac:dyDescent="0.2"/>
    <row r="277" ht="24.75" customHeight="1" x14ac:dyDescent="0.2"/>
    <row r="278" ht="24.75" customHeight="1" x14ac:dyDescent="0.2"/>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6"/>
  <sheetViews>
    <sheetView topLeftCell="A114" zoomScale="125" workbookViewId="0">
      <selection activeCell="Q119" sqref="Q119"/>
    </sheetView>
  </sheetViews>
  <sheetFormatPr baseColWidth="10" defaultColWidth="8.83203125" defaultRowHeight="15" x14ac:dyDescent="0.2"/>
  <cols>
    <col min="1" max="25" width="6.1640625" customWidth="1"/>
    <col min="26" max="90" width="6.33203125" customWidth="1"/>
  </cols>
  <sheetData>
    <row r="1" spans="1:3" ht="32.25" customHeight="1" x14ac:dyDescent="0.2">
      <c r="A1" s="10" t="s">
        <v>0</v>
      </c>
      <c r="C1" t="s">
        <v>32</v>
      </c>
    </row>
    <row r="2" spans="1:3" ht="32.25" customHeight="1" x14ac:dyDescent="0.2"/>
    <row r="3" spans="1:3" ht="32.25" customHeight="1" x14ac:dyDescent="0.2"/>
    <row r="4" spans="1:3" ht="32.25" customHeight="1" x14ac:dyDescent="0.2"/>
    <row r="5" spans="1:3" ht="32.25" customHeight="1" x14ac:dyDescent="0.2"/>
    <row r="6" spans="1:3" ht="32.25" customHeight="1" x14ac:dyDescent="0.2"/>
    <row r="7" spans="1:3" ht="32.25" customHeight="1" x14ac:dyDescent="0.2"/>
    <row r="8" spans="1:3" ht="32.25" customHeight="1" x14ac:dyDescent="0.2"/>
    <row r="9" spans="1:3" ht="32.25" customHeight="1" x14ac:dyDescent="0.2"/>
    <row r="10" spans="1:3" ht="32.25" customHeight="1" x14ac:dyDescent="0.2"/>
    <row r="11" spans="1:3" ht="32.25" customHeight="1" x14ac:dyDescent="0.2"/>
    <row r="12" spans="1:3" ht="32.25" customHeight="1" x14ac:dyDescent="0.2"/>
    <row r="13" spans="1:3" ht="32.25" customHeight="1" x14ac:dyDescent="0.2">
      <c r="A13" s="10" t="s">
        <v>2</v>
      </c>
      <c r="C13" t="s">
        <v>33</v>
      </c>
    </row>
    <row r="14" spans="1:3" ht="32.25" customHeight="1" x14ac:dyDescent="0.2"/>
    <row r="15" spans="1:3" ht="32.25" customHeight="1" x14ac:dyDescent="0.2"/>
    <row r="16" spans="1:3" ht="32.25" customHeight="1" x14ac:dyDescent="0.2"/>
    <row r="17" spans="1:3" ht="32.25" customHeight="1" x14ac:dyDescent="0.2"/>
    <row r="18" spans="1:3" ht="32.25" customHeight="1" x14ac:dyDescent="0.2"/>
    <row r="19" spans="1:3" ht="32.25" customHeight="1" x14ac:dyDescent="0.2"/>
    <row r="20" spans="1:3" ht="32.25" customHeight="1" x14ac:dyDescent="0.2"/>
    <row r="21" spans="1:3" ht="32.25" customHeight="1" x14ac:dyDescent="0.2"/>
    <row r="22" spans="1:3" ht="32.25" customHeight="1" x14ac:dyDescent="0.2"/>
    <row r="23" spans="1:3" ht="32.25" customHeight="1" x14ac:dyDescent="0.2"/>
    <row r="24" spans="1:3" ht="32.25" customHeight="1" x14ac:dyDescent="0.2"/>
    <row r="25" spans="1:3" ht="32.25" customHeight="1" x14ac:dyDescent="0.2"/>
    <row r="26" spans="1:3" ht="32.25" customHeight="1" x14ac:dyDescent="0.2"/>
    <row r="27" spans="1:3" ht="32.25" customHeight="1" x14ac:dyDescent="0.2"/>
    <row r="28" spans="1:3" ht="32.25" customHeight="1" x14ac:dyDescent="0.2"/>
    <row r="29" spans="1:3" ht="32.25" customHeight="1" x14ac:dyDescent="0.2">
      <c r="A29" s="10" t="s">
        <v>34</v>
      </c>
      <c r="C29" t="s">
        <v>35</v>
      </c>
    </row>
    <row r="30" spans="1:3" ht="32.25" customHeight="1" x14ac:dyDescent="0.2"/>
    <row r="31" spans="1:3" ht="32.25" customHeight="1" x14ac:dyDescent="0.2"/>
    <row r="32" spans="1:3" ht="32.25" customHeight="1" x14ac:dyDescent="0.2"/>
    <row r="33" spans="1:3" ht="32.25" customHeight="1" x14ac:dyDescent="0.2"/>
    <row r="34" spans="1:3" ht="32.25" customHeight="1" x14ac:dyDescent="0.2"/>
    <row r="35" spans="1:3" ht="32.25" customHeight="1" x14ac:dyDescent="0.2"/>
    <row r="36" spans="1:3" ht="32.25" customHeight="1" x14ac:dyDescent="0.2"/>
    <row r="37" spans="1:3" ht="32.25" customHeight="1" x14ac:dyDescent="0.2"/>
    <row r="38" spans="1:3" ht="32.25" customHeight="1" x14ac:dyDescent="0.2"/>
    <row r="39" spans="1:3" ht="32.25" customHeight="1" x14ac:dyDescent="0.2"/>
    <row r="40" spans="1:3" ht="32.25" customHeight="1" x14ac:dyDescent="0.2"/>
    <row r="41" spans="1:3" ht="32.25" customHeight="1" x14ac:dyDescent="0.2"/>
    <row r="42" spans="1:3" ht="32.25" customHeight="1" x14ac:dyDescent="0.2"/>
    <row r="43" spans="1:3" ht="32.25" customHeight="1" x14ac:dyDescent="0.2"/>
    <row r="44" spans="1:3" ht="32.25" customHeight="1" x14ac:dyDescent="0.2"/>
    <row r="45" spans="1:3" ht="32.25" customHeight="1" x14ac:dyDescent="0.2"/>
    <row r="46" spans="1:3" ht="32.25" customHeight="1" x14ac:dyDescent="0.2">
      <c r="A46" s="10" t="s">
        <v>4</v>
      </c>
      <c r="C46" t="s">
        <v>36</v>
      </c>
    </row>
    <row r="47" spans="1:3" ht="32.25" customHeight="1" x14ac:dyDescent="0.2"/>
    <row r="48" spans="1:3" ht="32.25" customHeight="1" x14ac:dyDescent="0.2"/>
    <row r="49" spans="1:3" ht="32.25" customHeight="1" x14ac:dyDescent="0.2"/>
    <row r="50" spans="1:3" ht="32.25" customHeight="1" x14ac:dyDescent="0.2"/>
    <row r="51" spans="1:3" ht="32.25" customHeight="1" x14ac:dyDescent="0.2"/>
    <row r="52" spans="1:3" ht="32.25" customHeight="1" x14ac:dyDescent="0.2"/>
    <row r="53" spans="1:3" ht="32.25" customHeight="1" x14ac:dyDescent="0.2"/>
    <row r="54" spans="1:3" ht="32.25" customHeight="1" x14ac:dyDescent="0.2"/>
    <row r="55" spans="1:3" ht="32.25" customHeight="1" x14ac:dyDescent="0.2"/>
    <row r="56" spans="1:3" ht="32.25" customHeight="1" x14ac:dyDescent="0.2"/>
    <row r="57" spans="1:3" ht="32.25" customHeight="1" x14ac:dyDescent="0.2">
      <c r="A57" t="s">
        <v>37</v>
      </c>
      <c r="C57" t="s">
        <v>38</v>
      </c>
    </row>
    <row r="58" spans="1:3" ht="32.25" customHeight="1" x14ac:dyDescent="0.2"/>
    <row r="59" spans="1:3" ht="32.25" customHeight="1" x14ac:dyDescent="0.2"/>
    <row r="60" spans="1:3" ht="32.25" customHeight="1" x14ac:dyDescent="0.2"/>
    <row r="61" spans="1:3" ht="32.25" customHeight="1" x14ac:dyDescent="0.2"/>
    <row r="62" spans="1:3" ht="32.25" customHeight="1" x14ac:dyDescent="0.2"/>
    <row r="63" spans="1:3" ht="32.25" customHeight="1" x14ac:dyDescent="0.2"/>
    <row r="64" spans="1:3" ht="32.25" customHeight="1" x14ac:dyDescent="0.2"/>
    <row r="65" ht="32.25" customHeight="1" x14ac:dyDescent="0.2"/>
    <row r="66" ht="32.25" customHeight="1" x14ac:dyDescent="0.2"/>
  </sheetData>
  <hyperlinks>
    <hyperlink ref="A1" r:id="rId1" xr:uid="{00000000-0004-0000-0300-000000000000}"/>
    <hyperlink ref="A13" r:id="rId2" xr:uid="{00000000-0004-0000-0300-000001000000}"/>
    <hyperlink ref="A29" r:id="rId3" xr:uid="{00000000-0004-0000-0300-000002000000}"/>
    <hyperlink ref="A46" r:id="rId4" xr:uid="{00000000-0004-0000-0300-00000300000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97"/>
  <sheetViews>
    <sheetView showGridLines="0" topLeftCell="A65" workbookViewId="0">
      <selection activeCell="W17" sqref="W17"/>
    </sheetView>
  </sheetViews>
  <sheetFormatPr baseColWidth="10" defaultColWidth="8.83203125" defaultRowHeight="15" x14ac:dyDescent="0.2"/>
  <cols>
    <col min="1" max="22" width="5.6640625" customWidth="1"/>
    <col min="23" max="23" width="9.1640625" customWidth="1"/>
  </cols>
  <sheetData>
    <row r="1" spans="1:25" ht="29.25" customHeight="1" x14ac:dyDescent="0.2">
      <c r="A1" s="10" t="s">
        <v>39</v>
      </c>
      <c r="C1" t="s">
        <v>40</v>
      </c>
      <c r="O1" s="14" t="s">
        <v>0</v>
      </c>
      <c r="T1" s="14" t="s">
        <v>2</v>
      </c>
    </row>
    <row r="2" spans="1:25" ht="29.25" customHeight="1" x14ac:dyDescent="0.2">
      <c r="O2" s="14" t="s">
        <v>54</v>
      </c>
      <c r="T2" s="14" t="s">
        <v>54</v>
      </c>
    </row>
    <row r="3" spans="1:25" ht="29.25" customHeight="1" x14ac:dyDescent="0.2">
      <c r="O3" t="s">
        <v>56</v>
      </c>
      <c r="T3" t="s">
        <v>56</v>
      </c>
    </row>
    <row r="4" spans="1:25" ht="29.25" customHeight="1" x14ac:dyDescent="0.2">
      <c r="O4" s="14" t="s">
        <v>27</v>
      </c>
      <c r="T4" s="14" t="s">
        <v>27</v>
      </c>
    </row>
    <row r="5" spans="1:25" ht="29.25" customHeight="1" x14ac:dyDescent="0.2">
      <c r="O5" t="s">
        <v>57</v>
      </c>
      <c r="T5" t="s">
        <v>60</v>
      </c>
    </row>
    <row r="6" spans="1:25" ht="29.25" customHeight="1" x14ac:dyDescent="0.2">
      <c r="O6" s="12" t="s">
        <v>55</v>
      </c>
      <c r="T6" s="15" t="s">
        <v>59</v>
      </c>
    </row>
    <row r="7" spans="1:25" ht="29.25" customHeight="1" x14ac:dyDescent="0.2">
      <c r="T7" s="138" t="s">
        <v>58</v>
      </c>
      <c r="U7" s="138"/>
      <c r="V7" s="138"/>
      <c r="W7" s="138"/>
    </row>
    <row r="8" spans="1:25" ht="29.25" customHeight="1" x14ac:dyDescent="0.2"/>
    <row r="9" spans="1:25" ht="29.25" customHeight="1" x14ac:dyDescent="0.2">
      <c r="P9" s="14" t="s">
        <v>3</v>
      </c>
      <c r="V9" s="14" t="s">
        <v>4</v>
      </c>
    </row>
    <row r="10" spans="1:25" ht="29.25" customHeight="1" x14ac:dyDescent="0.2">
      <c r="P10" s="14" t="s">
        <v>54</v>
      </c>
      <c r="V10" s="14" t="s">
        <v>54</v>
      </c>
      <c r="X10" s="14" t="s">
        <v>54</v>
      </c>
    </row>
    <row r="11" spans="1:25" ht="29.25" customHeight="1" x14ac:dyDescent="0.2">
      <c r="P11" t="s">
        <v>56</v>
      </c>
      <c r="V11" t="s">
        <v>67</v>
      </c>
      <c r="X11" t="s">
        <v>69</v>
      </c>
    </row>
    <row r="12" spans="1:25" ht="29.25" customHeight="1" x14ac:dyDescent="0.2">
      <c r="P12" s="14" t="s">
        <v>27</v>
      </c>
      <c r="V12" s="14" t="s">
        <v>27</v>
      </c>
      <c r="X12" s="14" t="s">
        <v>27</v>
      </c>
    </row>
    <row r="13" spans="1:25" ht="29.25" customHeight="1" x14ac:dyDescent="0.2">
      <c r="P13" t="s">
        <v>62</v>
      </c>
      <c r="V13" s="17" t="s">
        <v>68</v>
      </c>
      <c r="X13" s="17" t="s">
        <v>70</v>
      </c>
    </row>
    <row r="14" spans="1:25" ht="29.25" customHeight="1" x14ac:dyDescent="0.2">
      <c r="P14" s="15" t="s">
        <v>63</v>
      </c>
      <c r="V14" s="15"/>
    </row>
    <row r="15" spans="1:25" ht="29.25" customHeight="1" x14ac:dyDescent="0.2">
      <c r="P15" s="138" t="s">
        <v>61</v>
      </c>
      <c r="Q15" s="138"/>
      <c r="R15" s="138"/>
      <c r="S15" s="138"/>
      <c r="T15" s="138"/>
      <c r="V15" s="138" t="s">
        <v>66</v>
      </c>
      <c r="W15" s="138"/>
      <c r="X15" s="138"/>
      <c r="Y15" s="138"/>
    </row>
    <row r="16" spans="1:25" ht="29.25" customHeight="1" x14ac:dyDescent="0.2">
      <c r="A16" s="10" t="s">
        <v>41</v>
      </c>
      <c r="C16" t="s">
        <v>42</v>
      </c>
      <c r="P16" s="139" t="s">
        <v>64</v>
      </c>
      <c r="Q16" s="139"/>
      <c r="R16" s="139"/>
      <c r="S16" s="139"/>
      <c r="T16" s="139"/>
      <c r="V16" s="139"/>
      <c r="W16" s="139"/>
      <c r="X16" s="139"/>
      <c r="Y16" s="139"/>
    </row>
    <row r="17" spans="1:27" ht="29.25" customHeight="1" x14ac:dyDescent="0.2">
      <c r="P17" s="16" t="s">
        <v>65</v>
      </c>
      <c r="V17" s="16"/>
    </row>
    <row r="18" spans="1:27" ht="29.25" customHeight="1" x14ac:dyDescent="0.2"/>
    <row r="19" spans="1:27" ht="29.25" customHeight="1" x14ac:dyDescent="0.2">
      <c r="P19" s="14" t="s">
        <v>6</v>
      </c>
      <c r="W19" s="14" t="s">
        <v>7</v>
      </c>
    </row>
    <row r="20" spans="1:27" ht="29.25" customHeight="1" x14ac:dyDescent="0.2">
      <c r="P20" s="14" t="s">
        <v>54</v>
      </c>
      <c r="W20" s="14" t="s">
        <v>54</v>
      </c>
      <c r="X20" s="22" t="s">
        <v>54</v>
      </c>
      <c r="Y20" s="22" t="s">
        <v>54</v>
      </c>
      <c r="Z20" s="23" t="s">
        <v>54</v>
      </c>
    </row>
    <row r="21" spans="1:27" ht="29.25" customHeight="1" x14ac:dyDescent="0.2">
      <c r="P21" t="s">
        <v>56</v>
      </c>
      <c r="W21" s="11" t="s">
        <v>73</v>
      </c>
      <c r="X21" s="24" t="s">
        <v>75</v>
      </c>
      <c r="Y21" s="24" t="s">
        <v>76</v>
      </c>
      <c r="Z21" s="25" t="s">
        <v>77</v>
      </c>
    </row>
    <row r="22" spans="1:27" ht="29.25" customHeight="1" x14ac:dyDescent="0.2">
      <c r="P22" s="14" t="s">
        <v>27</v>
      </c>
      <c r="W22" s="14" t="s">
        <v>27</v>
      </c>
      <c r="X22" s="22" t="s">
        <v>27</v>
      </c>
      <c r="Y22" s="22" t="s">
        <v>27</v>
      </c>
      <c r="Z22" s="23" t="s">
        <v>27</v>
      </c>
    </row>
    <row r="23" spans="1:27" ht="29.25" customHeight="1" x14ac:dyDescent="0.2">
      <c r="P23" s="13" t="s">
        <v>57</v>
      </c>
      <c r="W23" s="21" t="b">
        <v>1</v>
      </c>
      <c r="X23" s="26" t="b">
        <v>0</v>
      </c>
      <c r="Y23" s="26" t="b">
        <v>1</v>
      </c>
      <c r="Z23" s="27" t="b">
        <v>0</v>
      </c>
    </row>
    <row r="24" spans="1:27" ht="29.25" customHeight="1" x14ac:dyDescent="0.2">
      <c r="P24" s="18" t="s">
        <v>71</v>
      </c>
      <c r="W24" s="19" t="s">
        <v>74</v>
      </c>
      <c r="Y24" s="18"/>
      <c r="AA24" s="18"/>
    </row>
    <row r="25" spans="1:27" ht="29.25" customHeight="1" x14ac:dyDescent="0.2">
      <c r="P25" s="137" t="s">
        <v>72</v>
      </c>
      <c r="Q25" s="137"/>
      <c r="R25" s="137"/>
      <c r="S25" s="137"/>
      <c r="T25" s="137"/>
      <c r="U25" s="137"/>
      <c r="W25" s="20"/>
      <c r="X25" s="20"/>
      <c r="Y25" s="20"/>
      <c r="Z25" s="20"/>
      <c r="AA25" s="20"/>
    </row>
    <row r="26" spans="1:27" ht="29.25" customHeight="1" x14ac:dyDescent="0.2">
      <c r="A26" s="10" t="s">
        <v>34</v>
      </c>
      <c r="C26" t="s">
        <v>43</v>
      </c>
      <c r="P26" s="137"/>
      <c r="Q26" s="137"/>
      <c r="R26" s="137"/>
      <c r="S26" s="137"/>
      <c r="T26" s="137"/>
      <c r="U26" s="137"/>
      <c r="W26" s="20"/>
      <c r="X26" s="20"/>
      <c r="Y26" s="20"/>
      <c r="Z26" s="20"/>
      <c r="AA26" s="20"/>
    </row>
    <row r="27" spans="1:27" ht="29.25" customHeight="1" x14ac:dyDescent="0.2">
      <c r="P27" s="16" t="s">
        <v>65</v>
      </c>
    </row>
    <row r="28" spans="1:27" ht="29.25" customHeight="1" x14ac:dyDescent="0.2"/>
    <row r="29" spans="1:27" ht="29.25" customHeight="1" x14ac:dyDescent="0.2"/>
    <row r="30" spans="1:27" ht="29.25" customHeight="1" x14ac:dyDescent="0.2"/>
    <row r="31" spans="1:27" ht="29.25" customHeight="1" x14ac:dyDescent="0.2"/>
    <row r="32" spans="1:27" ht="29.25" customHeight="1" x14ac:dyDescent="0.2"/>
    <row r="33" spans="1:15" ht="29.25" customHeight="1" x14ac:dyDescent="0.2"/>
    <row r="34" spans="1:15" ht="29.25" customHeight="1" x14ac:dyDescent="0.2"/>
    <row r="35" spans="1:15" ht="29.25" customHeight="1" x14ac:dyDescent="0.2"/>
    <row r="36" spans="1:15" ht="29.25" customHeight="1" x14ac:dyDescent="0.2"/>
    <row r="37" spans="1:15" ht="29.25" customHeight="1" x14ac:dyDescent="0.2"/>
    <row r="38" spans="1:15" ht="29.25" customHeight="1" x14ac:dyDescent="0.2"/>
    <row r="39" spans="1:15" ht="29.25" customHeight="1" x14ac:dyDescent="0.2"/>
    <row r="40" spans="1:15" ht="29.25" customHeight="1" x14ac:dyDescent="0.2"/>
    <row r="41" spans="1:15" ht="29.25" customHeight="1" x14ac:dyDescent="0.2"/>
    <row r="42" spans="1:15" ht="29.25" customHeight="1" x14ac:dyDescent="0.2"/>
    <row r="43" spans="1:15" ht="29.25" customHeight="1" x14ac:dyDescent="0.2">
      <c r="A43" s="10" t="s">
        <v>4</v>
      </c>
      <c r="C43" t="s">
        <v>45</v>
      </c>
      <c r="O43" s="10" t="s">
        <v>44</v>
      </c>
    </row>
    <row r="44" spans="1:15" ht="29.25" customHeight="1" x14ac:dyDescent="0.2"/>
    <row r="45" spans="1:15" ht="29.25" customHeight="1" x14ac:dyDescent="0.2"/>
    <row r="46" spans="1:15" ht="29.25" customHeight="1" x14ac:dyDescent="0.2"/>
    <row r="47" spans="1:15" ht="29.25" customHeight="1" x14ac:dyDescent="0.2"/>
    <row r="48" spans="1:15" ht="29.25" customHeight="1" x14ac:dyDescent="0.2"/>
    <row r="49" spans="1:22" ht="29.25" customHeight="1" x14ac:dyDescent="0.2"/>
    <row r="50" spans="1:22" ht="29.25" customHeight="1" x14ac:dyDescent="0.2"/>
    <row r="51" spans="1:22" ht="29.25" customHeight="1" x14ac:dyDescent="0.2"/>
    <row r="52" spans="1:22" ht="29.25" customHeight="1" x14ac:dyDescent="0.2"/>
    <row r="53" spans="1:22" ht="29.25" customHeight="1" x14ac:dyDescent="0.2"/>
    <row r="54" spans="1:22" ht="29.25" customHeight="1" x14ac:dyDescent="0.2"/>
    <row r="55" spans="1:22" ht="29.25" customHeight="1" x14ac:dyDescent="0.2"/>
    <row r="56" spans="1:22" ht="29.25" customHeight="1" x14ac:dyDescent="0.2"/>
    <row r="57" spans="1:22" ht="29.25" customHeight="1" x14ac:dyDescent="0.2"/>
    <row r="58" spans="1:22" ht="29.25" customHeight="1" x14ac:dyDescent="0.2"/>
    <row r="59" spans="1:22" ht="29.25" customHeight="1" x14ac:dyDescent="0.2"/>
    <row r="60" spans="1:22" ht="29.25" customHeight="1" x14ac:dyDescent="0.2"/>
    <row r="61" spans="1:22" ht="29.25" customHeight="1" x14ac:dyDescent="0.2"/>
    <row r="62" spans="1:22" ht="29.25" customHeight="1" x14ac:dyDescent="0.2"/>
    <row r="63" spans="1:22" ht="29.25" customHeight="1" x14ac:dyDescent="0.2">
      <c r="A63" s="10" t="s">
        <v>6</v>
      </c>
      <c r="C63" t="s">
        <v>46</v>
      </c>
      <c r="V63" s="10" t="s">
        <v>47</v>
      </c>
    </row>
    <row r="64" spans="1:22" ht="29.25" customHeight="1" x14ac:dyDescent="0.2"/>
    <row r="65" ht="29.25" customHeight="1" x14ac:dyDescent="0.2"/>
    <row r="66" ht="29.25" customHeight="1" x14ac:dyDescent="0.2"/>
    <row r="67" ht="29.25" customHeight="1" x14ac:dyDescent="0.2"/>
    <row r="68" ht="29.25" customHeight="1" x14ac:dyDescent="0.2"/>
    <row r="69" ht="29.25" customHeight="1" x14ac:dyDescent="0.2"/>
    <row r="70" ht="29.25" customHeight="1" x14ac:dyDescent="0.2"/>
    <row r="71" ht="29.25" customHeight="1" x14ac:dyDescent="0.2"/>
    <row r="72" ht="29.25" customHeight="1" x14ac:dyDescent="0.2"/>
    <row r="73" ht="29.25" customHeight="1" x14ac:dyDescent="0.2"/>
    <row r="74" ht="29.25" customHeight="1" x14ac:dyDescent="0.2"/>
    <row r="75" ht="29.25" customHeight="1" x14ac:dyDescent="0.2"/>
    <row r="76" ht="29.25" customHeight="1" x14ac:dyDescent="0.2"/>
    <row r="77" ht="29.25" customHeight="1" x14ac:dyDescent="0.2"/>
    <row r="78" ht="29.25" customHeight="1" x14ac:dyDescent="0.2"/>
    <row r="79" ht="29.25" customHeight="1" x14ac:dyDescent="0.2"/>
    <row r="80" ht="29.25" customHeight="1" x14ac:dyDescent="0.2"/>
    <row r="81" ht="29.25" customHeight="1" x14ac:dyDescent="0.2"/>
    <row r="82" ht="29.25" customHeight="1" x14ac:dyDescent="0.2"/>
    <row r="83" ht="29.25" customHeight="1" x14ac:dyDescent="0.2"/>
    <row r="84" ht="29.25" customHeight="1" x14ac:dyDescent="0.2"/>
    <row r="85" ht="29.25" customHeight="1" x14ac:dyDescent="0.2"/>
    <row r="86" ht="29.25" customHeight="1" x14ac:dyDescent="0.2"/>
    <row r="87" ht="29.25" customHeight="1" x14ac:dyDescent="0.2"/>
    <row r="88" ht="29.25" customHeight="1" x14ac:dyDescent="0.2"/>
    <row r="89" ht="29.25" customHeight="1" x14ac:dyDescent="0.2"/>
    <row r="90" ht="29.25" customHeight="1" x14ac:dyDescent="0.2"/>
    <row r="91" ht="29.25" customHeight="1" x14ac:dyDescent="0.2"/>
    <row r="92" ht="29.25" customHeight="1" x14ac:dyDescent="0.2"/>
    <row r="93" ht="29.25" customHeight="1" x14ac:dyDescent="0.2"/>
    <row r="94" ht="29.25" customHeight="1" x14ac:dyDescent="0.2"/>
    <row r="95" ht="29.25" customHeight="1" x14ac:dyDescent="0.2"/>
    <row r="96" ht="29.25" customHeight="1" x14ac:dyDescent="0.2"/>
    <row r="97" ht="29.25" customHeight="1" x14ac:dyDescent="0.2"/>
    <row r="98" ht="29.25" customHeight="1" x14ac:dyDescent="0.2"/>
    <row r="99" ht="29.25" customHeight="1" x14ac:dyDescent="0.2"/>
    <row r="100" ht="29.25" customHeight="1" x14ac:dyDescent="0.2"/>
    <row r="101" ht="29.25" customHeight="1" x14ac:dyDescent="0.2"/>
    <row r="102" ht="29.25" customHeight="1" x14ac:dyDescent="0.2"/>
    <row r="103" ht="29.25" customHeight="1" x14ac:dyDescent="0.2"/>
    <row r="104" ht="29.25" customHeight="1" x14ac:dyDescent="0.2"/>
    <row r="105" ht="29.25" customHeight="1" x14ac:dyDescent="0.2"/>
    <row r="106" ht="29.25" customHeight="1" x14ac:dyDescent="0.2"/>
    <row r="107" ht="29.25" customHeight="1" x14ac:dyDescent="0.2"/>
    <row r="108" ht="29.25" customHeight="1" x14ac:dyDescent="0.2"/>
    <row r="109" ht="29.25" customHeight="1" x14ac:dyDescent="0.2"/>
    <row r="110" ht="29.25" customHeight="1" x14ac:dyDescent="0.2"/>
    <row r="111" ht="29.25" customHeight="1" x14ac:dyDescent="0.2"/>
    <row r="112" ht="29.25" customHeight="1" x14ac:dyDescent="0.2"/>
    <row r="113" ht="29.25" customHeight="1" x14ac:dyDescent="0.2"/>
    <row r="114" ht="29.25" customHeight="1" x14ac:dyDescent="0.2"/>
    <row r="115" ht="29.25" customHeight="1" x14ac:dyDescent="0.2"/>
    <row r="116" ht="29.25" customHeight="1" x14ac:dyDescent="0.2"/>
    <row r="117" ht="29.25" customHeight="1" x14ac:dyDescent="0.2"/>
    <row r="118" ht="29.25" customHeight="1" x14ac:dyDescent="0.2"/>
    <row r="119" ht="29.25" customHeight="1" x14ac:dyDescent="0.2"/>
    <row r="120" ht="29.25" customHeight="1" x14ac:dyDescent="0.2"/>
    <row r="121" ht="29.25" customHeight="1" x14ac:dyDescent="0.2"/>
    <row r="122" ht="29.25" customHeight="1" x14ac:dyDescent="0.2"/>
    <row r="123" ht="29.25" customHeight="1" x14ac:dyDescent="0.2"/>
    <row r="124" ht="29.25" customHeight="1" x14ac:dyDescent="0.2"/>
    <row r="125" ht="29.25" customHeight="1" x14ac:dyDescent="0.2"/>
    <row r="126" ht="29.25" customHeight="1" x14ac:dyDescent="0.2"/>
    <row r="127" ht="29.25" customHeight="1" x14ac:dyDescent="0.2"/>
    <row r="128" ht="29.25" customHeight="1" x14ac:dyDescent="0.2"/>
    <row r="129" ht="29.25" customHeight="1" x14ac:dyDescent="0.2"/>
    <row r="130" ht="29.25" customHeight="1" x14ac:dyDescent="0.2"/>
    <row r="131" ht="29.25" customHeight="1" x14ac:dyDescent="0.2"/>
    <row r="132" ht="29.25" customHeight="1" x14ac:dyDescent="0.2"/>
    <row r="133" ht="29.25" customHeight="1" x14ac:dyDescent="0.2"/>
    <row r="134" ht="29.25" customHeight="1" x14ac:dyDescent="0.2"/>
    <row r="135" ht="29.25" customHeight="1" x14ac:dyDescent="0.2"/>
    <row r="136" ht="29.25" customHeight="1" x14ac:dyDescent="0.2"/>
    <row r="137" ht="29.25" customHeight="1" x14ac:dyDescent="0.2"/>
    <row r="138" ht="29.25" customHeight="1" x14ac:dyDescent="0.2"/>
    <row r="139" ht="29.25" customHeight="1" x14ac:dyDescent="0.2"/>
    <row r="140" ht="29.25" customHeight="1" x14ac:dyDescent="0.2"/>
    <row r="141" ht="29.25" customHeight="1" x14ac:dyDescent="0.2"/>
    <row r="142" ht="29.25" customHeight="1" x14ac:dyDescent="0.2"/>
    <row r="143" ht="29.25" customHeight="1" x14ac:dyDescent="0.2"/>
    <row r="144" ht="29.25" customHeight="1" x14ac:dyDescent="0.2"/>
    <row r="145" ht="29.25" customHeight="1" x14ac:dyDescent="0.2"/>
    <row r="146" ht="29.25" customHeight="1" x14ac:dyDescent="0.2"/>
    <row r="147" ht="29.25" customHeight="1" x14ac:dyDescent="0.2"/>
    <row r="148" ht="29.25" customHeight="1" x14ac:dyDescent="0.2"/>
    <row r="149" ht="29.25" customHeight="1" x14ac:dyDescent="0.2"/>
    <row r="150" ht="29.25" customHeight="1" x14ac:dyDescent="0.2"/>
    <row r="151" ht="29.25" customHeight="1" x14ac:dyDescent="0.2"/>
    <row r="152" ht="29.25" customHeight="1" x14ac:dyDescent="0.2"/>
    <row r="153" ht="29.25" customHeight="1" x14ac:dyDescent="0.2"/>
    <row r="154" ht="29.25" customHeight="1" x14ac:dyDescent="0.2"/>
    <row r="155" ht="29.25" customHeight="1" x14ac:dyDescent="0.2"/>
    <row r="156" ht="29.25" customHeight="1" x14ac:dyDescent="0.2"/>
    <row r="157" ht="29.25" customHeight="1" x14ac:dyDescent="0.2"/>
    <row r="158" ht="29.25" customHeight="1" x14ac:dyDescent="0.2"/>
    <row r="159" ht="29.25" customHeight="1" x14ac:dyDescent="0.2"/>
    <row r="160" ht="29.25" customHeight="1" x14ac:dyDescent="0.2"/>
    <row r="161" ht="29.25" customHeight="1" x14ac:dyDescent="0.2"/>
    <row r="162" ht="29.25" customHeight="1" x14ac:dyDescent="0.2"/>
    <row r="163" ht="29.25" customHeight="1" x14ac:dyDescent="0.2"/>
    <row r="164" ht="29.25" customHeight="1" x14ac:dyDescent="0.2"/>
    <row r="165" ht="29.25" customHeight="1" x14ac:dyDescent="0.2"/>
    <row r="166" ht="29.25" customHeight="1" x14ac:dyDescent="0.2"/>
    <row r="167" ht="29.25" customHeight="1" x14ac:dyDescent="0.2"/>
    <row r="168" ht="29.25" customHeight="1" x14ac:dyDescent="0.2"/>
    <row r="169" ht="29.25" customHeight="1" x14ac:dyDescent="0.2"/>
    <row r="170" ht="29.25" customHeight="1" x14ac:dyDescent="0.2"/>
    <row r="171" ht="29.25" customHeight="1" x14ac:dyDescent="0.2"/>
    <row r="172" ht="29.25" customHeight="1" x14ac:dyDescent="0.2"/>
    <row r="173" ht="29.25" customHeight="1" x14ac:dyDescent="0.2"/>
    <row r="174" ht="29.25" customHeight="1" x14ac:dyDescent="0.2"/>
    <row r="175" ht="29.25" customHeight="1" x14ac:dyDescent="0.2"/>
    <row r="176" ht="29.25" customHeight="1" x14ac:dyDescent="0.2"/>
    <row r="177" ht="29.25" customHeight="1" x14ac:dyDescent="0.2"/>
    <row r="178" ht="29.25" customHeight="1" x14ac:dyDescent="0.2"/>
    <row r="179" ht="29.25" customHeight="1" x14ac:dyDescent="0.2"/>
    <row r="180" ht="29.25" customHeight="1" x14ac:dyDescent="0.2"/>
    <row r="181" ht="29.25" customHeight="1" x14ac:dyDescent="0.2"/>
    <row r="182" ht="29.25" customHeight="1" x14ac:dyDescent="0.2"/>
    <row r="183" ht="29.25" customHeight="1" x14ac:dyDescent="0.2"/>
    <row r="184" ht="29.25" customHeight="1" x14ac:dyDescent="0.2"/>
    <row r="185" ht="29.25" customHeight="1" x14ac:dyDescent="0.2"/>
    <row r="186" ht="29.25" customHeight="1" x14ac:dyDescent="0.2"/>
    <row r="187" ht="29.25" customHeight="1" x14ac:dyDescent="0.2"/>
    <row r="188" ht="29.25" customHeight="1" x14ac:dyDescent="0.2"/>
    <row r="189" ht="29.25" customHeight="1" x14ac:dyDescent="0.2"/>
    <row r="190" ht="29.25" customHeight="1" x14ac:dyDescent="0.2"/>
    <row r="191" ht="29.25" customHeight="1" x14ac:dyDescent="0.2"/>
    <row r="192" ht="29.25" customHeight="1" x14ac:dyDescent="0.2"/>
    <row r="193" ht="29.25" customHeight="1" x14ac:dyDescent="0.2"/>
    <row r="194" ht="29.25" customHeight="1" x14ac:dyDescent="0.2"/>
    <row r="195" ht="29.25" customHeight="1" x14ac:dyDescent="0.2"/>
    <row r="196" ht="29.25" customHeight="1" x14ac:dyDescent="0.2"/>
    <row r="197" ht="29.25" customHeight="1" x14ac:dyDescent="0.2"/>
    <row r="198" ht="29.25" customHeight="1" x14ac:dyDescent="0.2"/>
    <row r="199" ht="29.25" customHeight="1" x14ac:dyDescent="0.2"/>
    <row r="200" ht="29.25" customHeight="1" x14ac:dyDescent="0.2"/>
    <row r="201" ht="29.25" customHeight="1" x14ac:dyDescent="0.2"/>
    <row r="202" ht="29.25" customHeight="1" x14ac:dyDescent="0.2"/>
    <row r="203" ht="29.25" customHeight="1" x14ac:dyDescent="0.2"/>
    <row r="204" ht="29.25" customHeight="1" x14ac:dyDescent="0.2"/>
    <row r="205" ht="29.25" customHeight="1" x14ac:dyDescent="0.2"/>
    <row r="206" ht="29.25" customHeight="1" x14ac:dyDescent="0.2"/>
    <row r="207" ht="29.25" customHeight="1" x14ac:dyDescent="0.2"/>
    <row r="208" ht="29.25" customHeight="1" x14ac:dyDescent="0.2"/>
    <row r="209" ht="29.25" customHeight="1" x14ac:dyDescent="0.2"/>
    <row r="210" ht="29.25" customHeight="1" x14ac:dyDescent="0.2"/>
    <row r="211" ht="29.25" customHeight="1" x14ac:dyDescent="0.2"/>
    <row r="212" ht="29.25" customHeight="1" x14ac:dyDescent="0.2"/>
    <row r="213" ht="29.25" customHeight="1" x14ac:dyDescent="0.2"/>
    <row r="214" ht="29.25" customHeight="1" x14ac:dyDescent="0.2"/>
    <row r="215" ht="29.25" customHeight="1" x14ac:dyDescent="0.2"/>
    <row r="216" ht="29.25" customHeight="1" x14ac:dyDescent="0.2"/>
    <row r="217" ht="29.25" customHeight="1" x14ac:dyDescent="0.2"/>
    <row r="218" ht="29.25" customHeight="1" x14ac:dyDescent="0.2"/>
    <row r="219" ht="29.25" customHeight="1" x14ac:dyDescent="0.2"/>
    <row r="220" ht="29.25" customHeight="1" x14ac:dyDescent="0.2"/>
    <row r="221" ht="29.25" customHeight="1" x14ac:dyDescent="0.2"/>
    <row r="222" ht="29.25" customHeight="1" x14ac:dyDescent="0.2"/>
    <row r="223" ht="29.25" customHeight="1" x14ac:dyDescent="0.2"/>
    <row r="224" ht="29.25" customHeight="1" x14ac:dyDescent="0.2"/>
    <row r="225" ht="29.25" customHeight="1" x14ac:dyDescent="0.2"/>
    <row r="226" ht="29.25" customHeight="1" x14ac:dyDescent="0.2"/>
    <row r="227" ht="29.25" customHeight="1" x14ac:dyDescent="0.2"/>
    <row r="228" ht="29.25" customHeight="1" x14ac:dyDescent="0.2"/>
    <row r="229" ht="29.25" customHeight="1" x14ac:dyDescent="0.2"/>
    <row r="230" ht="29.25" customHeight="1" x14ac:dyDescent="0.2"/>
    <row r="231" ht="29.25" customHeight="1" x14ac:dyDescent="0.2"/>
    <row r="232" ht="29.25" customHeight="1" x14ac:dyDescent="0.2"/>
    <row r="233" ht="29.25" customHeight="1" x14ac:dyDescent="0.2"/>
    <row r="234" ht="29.25" customHeight="1" x14ac:dyDescent="0.2"/>
    <row r="235" ht="29.25" customHeight="1" x14ac:dyDescent="0.2"/>
    <row r="236" ht="29.25" customHeight="1" x14ac:dyDescent="0.2"/>
    <row r="237" ht="29.25" customHeight="1" x14ac:dyDescent="0.2"/>
    <row r="238" ht="29.25" customHeight="1" x14ac:dyDescent="0.2"/>
    <row r="239" ht="29.25" customHeight="1" x14ac:dyDescent="0.2"/>
    <row r="240" ht="29.25" customHeight="1" x14ac:dyDescent="0.2"/>
    <row r="241" ht="29.25" customHeight="1" x14ac:dyDescent="0.2"/>
    <row r="242" ht="29.25" customHeight="1" x14ac:dyDescent="0.2"/>
    <row r="243" ht="29.25" customHeight="1" x14ac:dyDescent="0.2"/>
    <row r="244" ht="29.25" customHeight="1" x14ac:dyDescent="0.2"/>
    <row r="245" ht="29.25" customHeight="1" x14ac:dyDescent="0.2"/>
    <row r="246" ht="29.25" customHeight="1" x14ac:dyDescent="0.2"/>
    <row r="247" ht="29.25" customHeight="1" x14ac:dyDescent="0.2"/>
    <row r="248" ht="29.25" customHeight="1" x14ac:dyDescent="0.2"/>
    <row r="249" ht="29.25" customHeight="1" x14ac:dyDescent="0.2"/>
    <row r="250" ht="29.25" customHeight="1" x14ac:dyDescent="0.2"/>
    <row r="251" ht="29.25" customHeight="1" x14ac:dyDescent="0.2"/>
    <row r="252" ht="29.25" customHeight="1" x14ac:dyDescent="0.2"/>
    <row r="253" ht="29.25" customHeight="1" x14ac:dyDescent="0.2"/>
    <row r="254" ht="29.25" customHeight="1" x14ac:dyDescent="0.2"/>
    <row r="255" ht="29.25" customHeight="1" x14ac:dyDescent="0.2"/>
    <row r="256" ht="29.25" customHeight="1" x14ac:dyDescent="0.2"/>
    <row r="257" ht="29.25" customHeight="1" x14ac:dyDescent="0.2"/>
    <row r="258" ht="29.25" customHeight="1" x14ac:dyDescent="0.2"/>
    <row r="259" ht="29.25" customHeight="1" x14ac:dyDescent="0.2"/>
    <row r="260" ht="29.25" customHeight="1" x14ac:dyDescent="0.2"/>
    <row r="261" ht="29.25" customHeight="1" x14ac:dyDescent="0.2"/>
    <row r="262" ht="29.25" customHeight="1" x14ac:dyDescent="0.2"/>
    <row r="263" ht="29.25" customHeight="1" x14ac:dyDescent="0.2"/>
    <row r="264" ht="29.25" customHeight="1" x14ac:dyDescent="0.2"/>
    <row r="265" ht="29.25" customHeight="1" x14ac:dyDescent="0.2"/>
    <row r="266" ht="29.25" customHeight="1" x14ac:dyDescent="0.2"/>
    <row r="267" ht="29.25" customHeight="1" x14ac:dyDescent="0.2"/>
    <row r="268" ht="29.25" customHeight="1" x14ac:dyDescent="0.2"/>
    <row r="269" ht="29.25" customHeight="1" x14ac:dyDescent="0.2"/>
    <row r="270" ht="29.25" customHeight="1" x14ac:dyDescent="0.2"/>
    <row r="271" ht="29.25" customHeight="1" x14ac:dyDescent="0.2"/>
    <row r="272" ht="29.25" customHeight="1" x14ac:dyDescent="0.2"/>
    <row r="273" ht="29.25" customHeight="1" x14ac:dyDescent="0.2"/>
    <row r="274" ht="29.25" customHeight="1" x14ac:dyDescent="0.2"/>
    <row r="275" ht="29.25" customHeight="1" x14ac:dyDescent="0.2"/>
    <row r="276" ht="29.25" customHeight="1" x14ac:dyDescent="0.2"/>
    <row r="277" ht="29.25" customHeight="1" x14ac:dyDescent="0.2"/>
    <row r="278" ht="29.25" customHeight="1" x14ac:dyDescent="0.2"/>
    <row r="279" ht="29.25" customHeight="1" x14ac:dyDescent="0.2"/>
    <row r="280" ht="29.25" customHeight="1" x14ac:dyDescent="0.2"/>
    <row r="281" ht="29.25" customHeight="1" x14ac:dyDescent="0.2"/>
    <row r="282" ht="29.25" customHeight="1" x14ac:dyDescent="0.2"/>
    <row r="283" ht="29.25" customHeight="1" x14ac:dyDescent="0.2"/>
    <row r="284" ht="29.25" customHeight="1" x14ac:dyDescent="0.2"/>
    <row r="285" ht="29.25" customHeight="1" x14ac:dyDescent="0.2"/>
    <row r="286" ht="29.25" customHeight="1" x14ac:dyDescent="0.2"/>
    <row r="287" ht="29.25" customHeight="1" x14ac:dyDescent="0.2"/>
    <row r="288" ht="29.25" customHeight="1" x14ac:dyDescent="0.2"/>
    <row r="289" ht="29.25" customHeight="1" x14ac:dyDescent="0.2"/>
    <row r="290" ht="29.25" customHeight="1" x14ac:dyDescent="0.2"/>
    <row r="291" ht="29.25" customHeight="1" x14ac:dyDescent="0.2"/>
    <row r="292" ht="29.25" customHeight="1" x14ac:dyDescent="0.2"/>
    <row r="293" ht="29.25" customHeight="1" x14ac:dyDescent="0.2"/>
    <row r="294" ht="29.25" customHeight="1" x14ac:dyDescent="0.2"/>
    <row r="295" ht="29.25" customHeight="1" x14ac:dyDescent="0.2"/>
    <row r="296" ht="29.25" customHeight="1" x14ac:dyDescent="0.2"/>
    <row r="297" ht="29.25" customHeight="1" x14ac:dyDescent="0.2"/>
  </sheetData>
  <mergeCells count="6">
    <mergeCell ref="P25:U26"/>
    <mergeCell ref="T7:W7"/>
    <mergeCell ref="P15:T15"/>
    <mergeCell ref="P16:T16"/>
    <mergeCell ref="V15:Y15"/>
    <mergeCell ref="V16:Y16"/>
  </mergeCells>
  <hyperlinks>
    <hyperlink ref="A1" r:id="rId1" xr:uid="{00000000-0004-0000-0400-000000000000}"/>
    <hyperlink ref="A16" r:id="rId2" xr:uid="{00000000-0004-0000-0400-000001000000}"/>
    <hyperlink ref="A26" r:id="rId3" xr:uid="{00000000-0004-0000-0400-000002000000}"/>
    <hyperlink ref="A43" r:id="rId4" xr:uid="{00000000-0004-0000-0400-000003000000}"/>
    <hyperlink ref="O43" r:id="rId5" xr:uid="{00000000-0004-0000-0400-000004000000}"/>
    <hyperlink ref="A63" r:id="rId6" xr:uid="{00000000-0004-0000-0400-000005000000}"/>
    <hyperlink ref="V63" r:id="rId7" xr:uid="{00000000-0004-0000-0400-000006000000}"/>
  </hyperlinks>
  <pageMargins left="0.7" right="0.7" top="0.75" bottom="0.75" header="0.3" footer="0.3"/>
  <pageSetup orientation="portrait" r:id="rId8"/>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72"/>
  <sheetViews>
    <sheetView showGridLines="0" topLeftCell="A7" workbookViewId="0">
      <selection activeCell="W13" sqref="W13"/>
    </sheetView>
  </sheetViews>
  <sheetFormatPr baseColWidth="10" defaultColWidth="8.83203125" defaultRowHeight="15" x14ac:dyDescent="0.2"/>
  <cols>
    <col min="1" max="40" width="5.1640625" customWidth="1"/>
  </cols>
  <sheetData>
    <row r="1" spans="1:26" ht="25.5" customHeight="1" x14ac:dyDescent="0.2">
      <c r="A1" s="10" t="s">
        <v>39</v>
      </c>
      <c r="C1" t="s">
        <v>48</v>
      </c>
      <c r="Q1" s="14" t="s">
        <v>9</v>
      </c>
      <c r="W1" s="14" t="s">
        <v>10</v>
      </c>
    </row>
    <row r="2" spans="1:26" ht="25.5" customHeight="1" x14ac:dyDescent="0.2">
      <c r="Q2" s="14" t="s">
        <v>54</v>
      </c>
      <c r="W2" s="14" t="s">
        <v>54</v>
      </c>
    </row>
    <row r="3" spans="1:26" ht="25.5" customHeight="1" x14ac:dyDescent="0.2">
      <c r="Q3" t="s">
        <v>78</v>
      </c>
      <c r="W3" t="s">
        <v>78</v>
      </c>
    </row>
    <row r="4" spans="1:26" ht="25.5" customHeight="1" x14ac:dyDescent="0.2">
      <c r="Q4" s="15" t="s">
        <v>79</v>
      </c>
      <c r="W4" s="15" t="s">
        <v>79</v>
      </c>
    </row>
    <row r="5" spans="1:26" ht="25.5" customHeight="1" x14ac:dyDescent="0.2">
      <c r="Q5" s="14" t="s">
        <v>27</v>
      </c>
      <c r="W5" s="14" t="s">
        <v>27</v>
      </c>
    </row>
    <row r="6" spans="1:26" ht="25.5" customHeight="1" x14ac:dyDescent="0.2">
      <c r="Q6" s="15" t="s">
        <v>80</v>
      </c>
      <c r="W6" s="15" t="s">
        <v>82</v>
      </c>
    </row>
    <row r="7" spans="1:26" ht="25.5" customHeight="1" x14ac:dyDescent="0.2">
      <c r="Q7" s="137" t="s">
        <v>81</v>
      </c>
      <c r="R7" s="137"/>
      <c r="S7" s="137"/>
      <c r="T7" s="137"/>
      <c r="W7" s="137" t="s">
        <v>83</v>
      </c>
      <c r="X7" s="137"/>
      <c r="Y7" s="137"/>
      <c r="Z7" s="137"/>
    </row>
    <row r="8" spans="1:26" ht="25.5" customHeight="1" x14ac:dyDescent="0.2">
      <c r="Q8" s="137"/>
      <c r="R8" s="137"/>
      <c r="S8" s="137"/>
      <c r="T8" s="137"/>
      <c r="W8" s="137"/>
      <c r="X8" s="137"/>
      <c r="Y8" s="137"/>
      <c r="Z8" s="137"/>
    </row>
    <row r="9" spans="1:26" ht="25.5" customHeight="1" x14ac:dyDescent="0.2"/>
    <row r="10" spans="1:26" ht="25.5" customHeight="1" x14ac:dyDescent="0.2"/>
    <row r="11" spans="1:26" ht="25.5" customHeight="1" x14ac:dyDescent="0.2"/>
    <row r="12" spans="1:26" ht="25.5" customHeight="1" x14ac:dyDescent="0.2"/>
    <row r="13" spans="1:26" ht="25.5" customHeight="1" x14ac:dyDescent="0.2"/>
    <row r="14" spans="1:26" ht="25.5" customHeight="1" x14ac:dyDescent="0.2"/>
    <row r="15" spans="1:26" ht="25.5" customHeight="1" x14ac:dyDescent="0.2"/>
    <row r="16" spans="1:26" ht="25.5" customHeight="1" x14ac:dyDescent="0.2"/>
    <row r="17" spans="1:3" ht="25.5" customHeight="1" x14ac:dyDescent="0.2"/>
    <row r="18" spans="1:3" ht="25.5" customHeight="1" x14ac:dyDescent="0.2">
      <c r="A18" s="10" t="s">
        <v>2</v>
      </c>
      <c r="C18" t="s">
        <v>49</v>
      </c>
    </row>
    <row r="19" spans="1:3" ht="25.5" customHeight="1" x14ac:dyDescent="0.2"/>
    <row r="20" spans="1:3" ht="25.5" customHeight="1" x14ac:dyDescent="0.2"/>
    <row r="21" spans="1:3" ht="25.5" customHeight="1" x14ac:dyDescent="0.2"/>
    <row r="22" spans="1:3" ht="25.5" customHeight="1" x14ac:dyDescent="0.2"/>
    <row r="23" spans="1:3" ht="25.5" customHeight="1" x14ac:dyDescent="0.2"/>
    <row r="24" spans="1:3" ht="25.5" customHeight="1" x14ac:dyDescent="0.2"/>
    <row r="25" spans="1:3" ht="25.5" customHeight="1" x14ac:dyDescent="0.2"/>
    <row r="26" spans="1:3" ht="25.5" customHeight="1" x14ac:dyDescent="0.2"/>
    <row r="27" spans="1:3" ht="25.5" customHeight="1" x14ac:dyDescent="0.2"/>
    <row r="28" spans="1:3" ht="25.5" customHeight="1" x14ac:dyDescent="0.2"/>
    <row r="29" spans="1:3" ht="25.5" customHeight="1" x14ac:dyDescent="0.2">
      <c r="A29" s="10" t="s">
        <v>34</v>
      </c>
      <c r="C29" t="s">
        <v>50</v>
      </c>
    </row>
    <row r="30" spans="1:3" ht="25.5" customHeight="1" x14ac:dyDescent="0.2"/>
    <row r="31" spans="1:3" ht="25.5" customHeight="1" x14ac:dyDescent="0.2"/>
    <row r="32" spans="1:3" ht="25.5" customHeight="1" x14ac:dyDescent="0.2"/>
    <row r="33" ht="25.5" customHeight="1" x14ac:dyDescent="0.2"/>
    <row r="34" ht="25.5" customHeight="1" x14ac:dyDescent="0.2"/>
    <row r="35" ht="25.5" customHeight="1" x14ac:dyDescent="0.2"/>
    <row r="36" ht="25.5" customHeight="1" x14ac:dyDescent="0.2"/>
    <row r="37" ht="25.5" customHeight="1" x14ac:dyDescent="0.2"/>
    <row r="38" ht="25.5" customHeight="1" x14ac:dyDescent="0.2"/>
    <row r="39" ht="25.5" customHeight="1" x14ac:dyDescent="0.2"/>
    <row r="40" ht="25.5" customHeight="1" x14ac:dyDescent="0.2"/>
    <row r="41" ht="25.5" customHeight="1" x14ac:dyDescent="0.2"/>
    <row r="42" ht="25.5" customHeight="1" x14ac:dyDescent="0.2"/>
    <row r="43" ht="25.5" customHeight="1" x14ac:dyDescent="0.2"/>
    <row r="44" ht="25.5" customHeight="1" x14ac:dyDescent="0.2"/>
    <row r="45" ht="25.5" customHeight="1" x14ac:dyDescent="0.2"/>
    <row r="46" ht="25.5" customHeight="1" x14ac:dyDescent="0.2"/>
    <row r="47" ht="25.5" customHeight="1" x14ac:dyDescent="0.2"/>
    <row r="48" ht="25.5" customHeight="1" x14ac:dyDescent="0.2"/>
    <row r="49" spans="1:3" ht="25.5" customHeight="1" x14ac:dyDescent="0.2"/>
    <row r="50" spans="1:3" ht="25.5" customHeight="1" x14ac:dyDescent="0.2">
      <c r="A50" s="10" t="s">
        <v>51</v>
      </c>
      <c r="C50" t="s">
        <v>52</v>
      </c>
    </row>
    <row r="51" spans="1:3" ht="25.5" customHeight="1" x14ac:dyDescent="0.2"/>
    <row r="52" spans="1:3" ht="25.5" customHeight="1" x14ac:dyDescent="0.2"/>
    <row r="53" spans="1:3" ht="25.5" customHeight="1" x14ac:dyDescent="0.2"/>
    <row r="54" spans="1:3" ht="25.5" customHeight="1" x14ac:dyDescent="0.2"/>
    <row r="55" spans="1:3" ht="25.5" customHeight="1" x14ac:dyDescent="0.2"/>
    <row r="56" spans="1:3" ht="25.5" customHeight="1" x14ac:dyDescent="0.2"/>
    <row r="57" spans="1:3" ht="25.5" customHeight="1" x14ac:dyDescent="0.2"/>
    <row r="58" spans="1:3" ht="25.5" customHeight="1" x14ac:dyDescent="0.2"/>
    <row r="59" spans="1:3" ht="25.5" customHeight="1" x14ac:dyDescent="0.2"/>
    <row r="60" spans="1:3" ht="25.5" customHeight="1" x14ac:dyDescent="0.2"/>
    <row r="61" spans="1:3" ht="25.5" customHeight="1" x14ac:dyDescent="0.2"/>
    <row r="62" spans="1:3" ht="25.5" customHeight="1" x14ac:dyDescent="0.2"/>
    <row r="63" spans="1:3" ht="25.5" customHeight="1" x14ac:dyDescent="0.2"/>
    <row r="64" spans="1:3" ht="25.5" customHeight="1" x14ac:dyDescent="0.2"/>
    <row r="65" spans="1:3" ht="25.5" customHeight="1" x14ac:dyDescent="0.2"/>
    <row r="66" spans="1:3" ht="25.5" customHeight="1" x14ac:dyDescent="0.2"/>
    <row r="67" spans="1:3" ht="25.5" customHeight="1" x14ac:dyDescent="0.2"/>
    <row r="68" spans="1:3" ht="25.5" customHeight="1" x14ac:dyDescent="0.2"/>
    <row r="69" spans="1:3" ht="25.5" customHeight="1" x14ac:dyDescent="0.2"/>
    <row r="70" spans="1:3" ht="25.5" customHeight="1" x14ac:dyDescent="0.2"/>
    <row r="71" spans="1:3" ht="25.5" customHeight="1" x14ac:dyDescent="0.2"/>
    <row r="72" spans="1:3" ht="25.5" customHeight="1" x14ac:dyDescent="0.2">
      <c r="A72" s="10" t="s">
        <v>37</v>
      </c>
      <c r="C72" t="s">
        <v>53</v>
      </c>
    </row>
  </sheetData>
  <mergeCells count="2">
    <mergeCell ref="Q7:T8"/>
    <mergeCell ref="W7:Z8"/>
  </mergeCells>
  <hyperlinks>
    <hyperlink ref="A1" r:id="rId1" xr:uid="{00000000-0004-0000-0600-000000000000}"/>
    <hyperlink ref="A18" r:id="rId2" xr:uid="{00000000-0004-0000-0600-000001000000}"/>
    <hyperlink ref="A29" r:id="rId3" xr:uid="{00000000-0004-0000-0600-000002000000}"/>
    <hyperlink ref="A50" r:id="rId4" xr:uid="{00000000-0004-0000-0600-000003000000}"/>
    <hyperlink ref="A72" r:id="rId5" xr:uid="{00000000-0004-0000-0600-000004000000}"/>
  </hyperlinks>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300"/>
  <sheetViews>
    <sheetView showGridLines="0" workbookViewId="0">
      <selection activeCell="M27" sqref="M27"/>
    </sheetView>
  </sheetViews>
  <sheetFormatPr baseColWidth="10" defaultColWidth="8.83203125" defaultRowHeight="15" x14ac:dyDescent="0.2"/>
  <cols>
    <col min="1" max="81" width="6.83203125" customWidth="1"/>
  </cols>
  <sheetData>
    <row r="1" spans="1:19" ht="30" customHeight="1" x14ac:dyDescent="0.2">
      <c r="A1" s="33">
        <v>1</v>
      </c>
      <c r="B1" s="32" t="s">
        <v>94</v>
      </c>
      <c r="C1" s="7">
        <v>7</v>
      </c>
      <c r="L1" s="33">
        <v>6</v>
      </c>
      <c r="M1" s="32" t="s">
        <v>94</v>
      </c>
      <c r="N1" s="7">
        <v>7</v>
      </c>
    </row>
    <row r="2" spans="1:19" ht="30" customHeight="1" x14ac:dyDescent="0.2">
      <c r="B2" s="5">
        <v>9</v>
      </c>
      <c r="C2" s="5">
        <f>B2-2</f>
        <v>7</v>
      </c>
      <c r="D2" s="5">
        <f t="shared" ref="D2:H2" si="0">C2-2</f>
        <v>5</v>
      </c>
      <c r="E2" s="5">
        <f t="shared" si="0"/>
        <v>3</v>
      </c>
      <c r="F2" s="5">
        <f t="shared" si="0"/>
        <v>1</v>
      </c>
      <c r="G2" s="5">
        <f t="shared" si="0"/>
        <v>-1</v>
      </c>
      <c r="H2" s="5">
        <f t="shared" si="0"/>
        <v>-3</v>
      </c>
      <c r="M2" s="5">
        <v>1</v>
      </c>
      <c r="N2" s="5">
        <v>2</v>
      </c>
      <c r="O2" s="5">
        <v>3</v>
      </c>
      <c r="P2" s="5">
        <v>4</v>
      </c>
      <c r="Q2" s="5">
        <v>5</v>
      </c>
      <c r="R2" s="5">
        <v>6</v>
      </c>
      <c r="S2" s="5">
        <v>7</v>
      </c>
    </row>
    <row r="3" spans="1:19" ht="30" customHeight="1" x14ac:dyDescent="0.2">
      <c r="B3" s="32" t="s">
        <v>94</v>
      </c>
      <c r="C3" s="7">
        <v>5</v>
      </c>
      <c r="M3" s="5">
        <f t="shared" ref="M3:S3" si="1">SUM($M$2:$S$2)-M2</f>
        <v>27</v>
      </c>
      <c r="N3" s="5">
        <f t="shared" si="1"/>
        <v>26</v>
      </c>
      <c r="O3" s="5">
        <f t="shared" si="1"/>
        <v>25</v>
      </c>
      <c r="P3" s="5">
        <f t="shared" si="1"/>
        <v>24</v>
      </c>
      <c r="Q3" s="5">
        <f t="shared" si="1"/>
        <v>23</v>
      </c>
      <c r="R3" s="5">
        <f t="shared" si="1"/>
        <v>22</v>
      </c>
      <c r="S3" s="5">
        <f t="shared" si="1"/>
        <v>21</v>
      </c>
    </row>
    <row r="4" spans="1:19" ht="30" customHeight="1" x14ac:dyDescent="0.2">
      <c r="B4" s="5">
        <v>9</v>
      </c>
      <c r="C4" s="5">
        <f>B4-2</f>
        <v>7</v>
      </c>
      <c r="D4" s="5">
        <f t="shared" ref="D4:F4" si="2">C4-2</f>
        <v>5</v>
      </c>
      <c r="E4" s="5">
        <f t="shared" si="2"/>
        <v>3</v>
      </c>
      <c r="F4" s="5">
        <f t="shared" si="2"/>
        <v>1</v>
      </c>
      <c r="G4" s="9"/>
      <c r="H4" s="9"/>
      <c r="M4" s="32" t="s">
        <v>94</v>
      </c>
      <c r="N4" s="7">
        <v>5</v>
      </c>
    </row>
    <row r="5" spans="1:19" ht="30" customHeight="1" x14ac:dyDescent="0.2">
      <c r="B5" s="9"/>
      <c r="C5" s="9"/>
      <c r="D5" s="9"/>
      <c r="E5" s="9"/>
      <c r="F5" s="9"/>
      <c r="G5" s="9"/>
      <c r="H5" s="9"/>
      <c r="M5" s="5">
        <v>1</v>
      </c>
      <c r="N5" s="5">
        <v>2</v>
      </c>
      <c r="O5" s="5">
        <v>3</v>
      </c>
      <c r="P5" s="5">
        <v>4</v>
      </c>
      <c r="Q5" s="5">
        <v>5</v>
      </c>
    </row>
    <row r="6" spans="1:19" ht="30" customHeight="1" x14ac:dyDescent="0.2">
      <c r="A6" s="33">
        <v>2</v>
      </c>
      <c r="B6" s="32" t="s">
        <v>94</v>
      </c>
      <c r="C6" s="7">
        <v>7</v>
      </c>
      <c r="M6" s="5">
        <f>SUM($M$5:$Q$5)-M5</f>
        <v>14</v>
      </c>
      <c r="N6" s="5">
        <f>SUM($M$5:$Q$5)-N5</f>
        <v>13</v>
      </c>
      <c r="O6" s="5">
        <f>SUM($M$5:$Q$5)-O5</f>
        <v>12</v>
      </c>
      <c r="P6" s="5">
        <f>SUM($M$5:$Q$5)-P5</f>
        <v>11</v>
      </c>
      <c r="Q6" s="5">
        <f>SUM($M$5:$Q$5)-Q5</f>
        <v>10</v>
      </c>
    </row>
    <row r="7" spans="1:19" ht="30" customHeight="1" x14ac:dyDescent="0.2">
      <c r="B7" s="5">
        <v>1</v>
      </c>
      <c r="C7" s="5">
        <v>2</v>
      </c>
      <c r="D7" s="5">
        <v>4</v>
      </c>
      <c r="E7" s="5">
        <v>7</v>
      </c>
      <c r="F7" s="5">
        <v>11</v>
      </c>
      <c r="G7" s="5">
        <v>16</v>
      </c>
      <c r="H7" s="5">
        <v>22</v>
      </c>
    </row>
    <row r="8" spans="1:19" ht="30" customHeight="1" x14ac:dyDescent="0.2">
      <c r="B8" s="32" t="s">
        <v>94</v>
      </c>
      <c r="C8" s="7">
        <v>5</v>
      </c>
      <c r="L8" s="33">
        <v>7</v>
      </c>
      <c r="M8" s="32" t="s">
        <v>95</v>
      </c>
      <c r="N8" s="7">
        <v>7</v>
      </c>
      <c r="O8" s="32" t="s">
        <v>96</v>
      </c>
      <c r="P8" s="7">
        <v>3</v>
      </c>
    </row>
    <row r="9" spans="1:19" ht="30" customHeight="1" x14ac:dyDescent="0.2">
      <c r="B9" s="5">
        <v>1</v>
      </c>
      <c r="C9" s="5">
        <v>2</v>
      </c>
      <c r="D9" s="5">
        <v>4</v>
      </c>
      <c r="E9" s="5">
        <v>7</v>
      </c>
      <c r="F9" s="5">
        <v>11</v>
      </c>
      <c r="G9" s="9"/>
      <c r="H9" s="9"/>
      <c r="M9" s="5">
        <v>1</v>
      </c>
      <c r="N9" s="5">
        <f>M9+$P$8</f>
        <v>4</v>
      </c>
      <c r="O9" s="5">
        <f t="shared" ref="O9:S9" si="3">N9+$P$8</f>
        <v>7</v>
      </c>
      <c r="P9" s="5">
        <f t="shared" si="3"/>
        <v>10</v>
      </c>
      <c r="Q9" s="5">
        <f t="shared" si="3"/>
        <v>13</v>
      </c>
      <c r="R9" s="5">
        <f t="shared" si="3"/>
        <v>16</v>
      </c>
      <c r="S9" s="5">
        <f t="shared" si="3"/>
        <v>19</v>
      </c>
    </row>
    <row r="10" spans="1:19" ht="30" customHeight="1" x14ac:dyDescent="0.2">
      <c r="B10" s="9"/>
      <c r="C10" s="9"/>
      <c r="D10" s="9"/>
      <c r="E10" s="9"/>
      <c r="F10" s="9"/>
      <c r="G10" s="9"/>
      <c r="H10" s="9"/>
      <c r="M10" s="5">
        <f>$N$8*M9</f>
        <v>7</v>
      </c>
      <c r="N10" s="5">
        <f t="shared" ref="N10:S10" si="4">$N$8*N9</f>
        <v>28</v>
      </c>
      <c r="O10" s="5">
        <f t="shared" si="4"/>
        <v>49</v>
      </c>
      <c r="P10" s="5">
        <f t="shared" si="4"/>
        <v>70</v>
      </c>
      <c r="Q10" s="5">
        <f t="shared" si="4"/>
        <v>91</v>
      </c>
      <c r="R10" s="5">
        <f t="shared" si="4"/>
        <v>112</v>
      </c>
      <c r="S10" s="5">
        <f t="shared" si="4"/>
        <v>133</v>
      </c>
    </row>
    <row r="11" spans="1:19" ht="30" customHeight="1" x14ac:dyDescent="0.2">
      <c r="A11" s="33">
        <v>3</v>
      </c>
      <c r="B11" s="32" t="s">
        <v>94</v>
      </c>
      <c r="C11" s="7">
        <v>7</v>
      </c>
      <c r="M11" s="32" t="s">
        <v>94</v>
      </c>
      <c r="N11" s="7">
        <v>5</v>
      </c>
      <c r="O11" s="32" t="s">
        <v>96</v>
      </c>
      <c r="P11" s="7">
        <v>4</v>
      </c>
    </row>
    <row r="12" spans="1:19" ht="30" customHeight="1" x14ac:dyDescent="0.2">
      <c r="B12" s="5">
        <v>1</v>
      </c>
      <c r="C12" s="5">
        <v>7</v>
      </c>
      <c r="D12" s="5">
        <v>49</v>
      </c>
      <c r="E12" s="5">
        <v>343</v>
      </c>
      <c r="F12" s="5">
        <v>2401</v>
      </c>
      <c r="G12" s="5">
        <v>16807</v>
      </c>
      <c r="H12" s="5">
        <v>117649</v>
      </c>
      <c r="M12" s="5">
        <v>1</v>
      </c>
      <c r="N12" s="5">
        <f>M12+$P$11</f>
        <v>5</v>
      </c>
      <c r="O12" s="5">
        <f t="shared" ref="O12:Q12" si="5">N12+$P$11</f>
        <v>9</v>
      </c>
      <c r="P12" s="5">
        <f t="shared" si="5"/>
        <v>13</v>
      </c>
      <c r="Q12" s="5">
        <f t="shared" si="5"/>
        <v>17</v>
      </c>
    </row>
    <row r="13" spans="1:19" ht="30" customHeight="1" x14ac:dyDescent="0.2">
      <c r="B13" s="32" t="s">
        <v>94</v>
      </c>
      <c r="C13" s="7">
        <v>5</v>
      </c>
      <c r="M13" s="5">
        <f>$N$11*M12</f>
        <v>5</v>
      </c>
      <c r="N13" s="5">
        <f t="shared" ref="N13:Q13" si="6">$N$11*N12</f>
        <v>25</v>
      </c>
      <c r="O13" s="5">
        <f t="shared" si="6"/>
        <v>45</v>
      </c>
      <c r="P13" s="5">
        <f t="shared" si="6"/>
        <v>65</v>
      </c>
      <c r="Q13" s="5">
        <f t="shared" si="6"/>
        <v>85</v>
      </c>
    </row>
    <row r="14" spans="1:19" ht="30" customHeight="1" x14ac:dyDescent="0.2">
      <c r="B14" s="5">
        <v>1</v>
      </c>
      <c r="C14" s="5">
        <v>5</v>
      </c>
      <c r="D14" s="5">
        <v>25</v>
      </c>
      <c r="E14" s="5">
        <v>125</v>
      </c>
      <c r="F14" s="5">
        <v>625</v>
      </c>
    </row>
    <row r="15" spans="1:19" ht="30" customHeight="1" x14ac:dyDescent="0.2">
      <c r="L15" s="33">
        <v>8</v>
      </c>
      <c r="M15" s="32" t="s">
        <v>95</v>
      </c>
      <c r="N15" s="7">
        <v>7</v>
      </c>
      <c r="O15" s="32" t="s">
        <v>96</v>
      </c>
      <c r="P15" s="7">
        <v>3</v>
      </c>
    </row>
    <row r="16" spans="1:19" ht="30" customHeight="1" x14ac:dyDescent="0.2">
      <c r="A16" s="33">
        <v>4</v>
      </c>
      <c r="B16" s="32" t="s">
        <v>94</v>
      </c>
      <c r="C16" s="7">
        <v>7</v>
      </c>
      <c r="M16" s="5">
        <v>1</v>
      </c>
      <c r="N16" s="5">
        <v>2</v>
      </c>
      <c r="O16" s="34">
        <v>9</v>
      </c>
      <c r="P16" s="5">
        <v>4</v>
      </c>
      <c r="Q16" s="5">
        <v>5</v>
      </c>
      <c r="R16" s="34">
        <f>6*3</f>
        <v>18</v>
      </c>
      <c r="S16" s="5">
        <v>7</v>
      </c>
    </row>
    <row r="17" spans="1:19" ht="30" customHeight="1" x14ac:dyDescent="0.2">
      <c r="B17" s="5">
        <v>0</v>
      </c>
      <c r="C17" s="5">
        <v>2</v>
      </c>
      <c r="D17" s="5">
        <v>4</v>
      </c>
      <c r="E17" s="5">
        <v>6</v>
      </c>
      <c r="F17" s="5">
        <v>8</v>
      </c>
      <c r="G17" s="5">
        <v>10</v>
      </c>
      <c r="H17" s="5">
        <v>12</v>
      </c>
      <c r="M17" s="5">
        <f>3*M16</f>
        <v>3</v>
      </c>
      <c r="N17" s="5">
        <f t="shared" ref="N17:S17" si="7">3*N16</f>
        <v>6</v>
      </c>
      <c r="O17" s="34">
        <v>3</v>
      </c>
      <c r="P17" s="5">
        <f t="shared" si="7"/>
        <v>12</v>
      </c>
      <c r="Q17" s="5">
        <f t="shared" si="7"/>
        <v>15</v>
      </c>
      <c r="R17" s="34">
        <v>6</v>
      </c>
      <c r="S17" s="5">
        <f t="shared" si="7"/>
        <v>21</v>
      </c>
    </row>
    <row r="18" spans="1:19" ht="30" customHeight="1" x14ac:dyDescent="0.2">
      <c r="B18" s="5">
        <v>1</v>
      </c>
      <c r="C18" s="5">
        <v>3</v>
      </c>
      <c r="D18" s="5">
        <v>5</v>
      </c>
      <c r="E18" s="5">
        <v>7</v>
      </c>
      <c r="F18" s="5">
        <v>9</v>
      </c>
      <c r="G18" s="5">
        <v>11</v>
      </c>
      <c r="H18" s="5">
        <v>13</v>
      </c>
      <c r="M18" s="32" t="s">
        <v>94</v>
      </c>
      <c r="N18" s="7">
        <v>5</v>
      </c>
      <c r="O18" s="32" t="s">
        <v>96</v>
      </c>
      <c r="P18" s="7">
        <v>4</v>
      </c>
    </row>
    <row r="19" spans="1:19" ht="30" customHeight="1" x14ac:dyDescent="0.2">
      <c r="B19" s="32" t="s">
        <v>94</v>
      </c>
      <c r="C19" s="7">
        <v>5</v>
      </c>
      <c r="M19" s="5">
        <v>1</v>
      </c>
      <c r="N19" s="5">
        <v>2</v>
      </c>
      <c r="O19" s="5">
        <v>3</v>
      </c>
      <c r="P19" s="34">
        <v>16</v>
      </c>
      <c r="Q19" s="5">
        <v>5</v>
      </c>
    </row>
    <row r="20" spans="1:19" ht="30" customHeight="1" x14ac:dyDescent="0.2">
      <c r="B20" s="5">
        <v>0</v>
      </c>
      <c r="C20" s="5">
        <v>2</v>
      </c>
      <c r="D20" s="5">
        <v>4</v>
      </c>
      <c r="E20" s="5">
        <v>6</v>
      </c>
      <c r="F20" s="5">
        <v>8</v>
      </c>
      <c r="M20" s="5">
        <f>4*M19</f>
        <v>4</v>
      </c>
      <c r="N20" s="5">
        <f t="shared" ref="N20:Q20" si="8">4*N19</f>
        <v>8</v>
      </c>
      <c r="O20" s="5">
        <f t="shared" si="8"/>
        <v>12</v>
      </c>
      <c r="P20" s="34">
        <v>4</v>
      </c>
      <c r="Q20" s="5">
        <f t="shared" si="8"/>
        <v>20</v>
      </c>
    </row>
    <row r="21" spans="1:19" ht="30" customHeight="1" x14ac:dyDescent="0.2">
      <c r="B21" s="5">
        <v>1</v>
      </c>
      <c r="C21" s="5">
        <v>3</v>
      </c>
      <c r="D21" s="5">
        <v>5</v>
      </c>
      <c r="E21" s="5">
        <v>7</v>
      </c>
      <c r="F21" s="5">
        <v>9</v>
      </c>
    </row>
    <row r="22" spans="1:19" ht="30" customHeight="1" x14ac:dyDescent="0.2">
      <c r="M22" s="32" t="s">
        <v>94</v>
      </c>
      <c r="N22" s="7">
        <v>4</v>
      </c>
    </row>
    <row r="23" spans="1:19" ht="30" customHeight="1" x14ac:dyDescent="0.2">
      <c r="A23" s="33">
        <v>5</v>
      </c>
      <c r="B23" s="32" t="s">
        <v>94</v>
      </c>
      <c r="C23" s="7">
        <v>7</v>
      </c>
      <c r="M23" s="33">
        <v>0</v>
      </c>
      <c r="N23" s="33">
        <v>1</v>
      </c>
      <c r="O23" s="33">
        <v>2</v>
      </c>
      <c r="P23" s="33">
        <v>3</v>
      </c>
    </row>
    <row r="24" spans="1:19" ht="30" customHeight="1" x14ac:dyDescent="0.2">
      <c r="B24" s="5">
        <v>0</v>
      </c>
      <c r="C24" s="5">
        <v>2</v>
      </c>
      <c r="D24" s="5">
        <v>4</v>
      </c>
      <c r="E24" s="5">
        <v>6</v>
      </c>
      <c r="F24" s="5">
        <v>4</v>
      </c>
      <c r="G24" s="5">
        <v>2</v>
      </c>
      <c r="H24" s="5">
        <v>0</v>
      </c>
      <c r="L24" s="66">
        <v>0</v>
      </c>
      <c r="M24" s="5">
        <v>1</v>
      </c>
      <c r="N24" s="5">
        <v>2</v>
      </c>
      <c r="O24" s="5">
        <v>3</v>
      </c>
      <c r="P24" s="5">
        <v>4</v>
      </c>
    </row>
    <row r="25" spans="1:19" ht="30" customHeight="1" x14ac:dyDescent="0.2">
      <c r="B25" s="5">
        <v>1</v>
      </c>
      <c r="C25" s="5">
        <v>3</v>
      </c>
      <c r="D25" s="5">
        <v>5</v>
      </c>
      <c r="E25" s="5">
        <v>7</v>
      </c>
      <c r="F25" s="5">
        <v>5</v>
      </c>
      <c r="G25" s="5">
        <v>3</v>
      </c>
      <c r="H25" s="5">
        <v>1</v>
      </c>
      <c r="L25" s="66">
        <v>1</v>
      </c>
      <c r="M25" s="5">
        <v>5</v>
      </c>
      <c r="N25" s="5">
        <v>6</v>
      </c>
      <c r="O25" s="5">
        <v>7</v>
      </c>
      <c r="P25" s="5">
        <v>8</v>
      </c>
    </row>
    <row r="26" spans="1:19" ht="30" customHeight="1" x14ac:dyDescent="0.2">
      <c r="B26" s="32" t="s">
        <v>94</v>
      </c>
      <c r="C26" s="7">
        <v>5</v>
      </c>
      <c r="L26" s="66">
        <v>2</v>
      </c>
      <c r="M26" s="5">
        <v>9</v>
      </c>
      <c r="N26" s="5">
        <v>10</v>
      </c>
      <c r="O26" s="5">
        <v>11</v>
      </c>
      <c r="P26" s="5">
        <v>12</v>
      </c>
    </row>
    <row r="27" spans="1:19" ht="30" customHeight="1" x14ac:dyDescent="0.2">
      <c r="B27" s="5">
        <v>0</v>
      </c>
      <c r="C27" s="5">
        <v>2</v>
      </c>
      <c r="D27" s="5">
        <v>4</v>
      </c>
      <c r="E27" s="5">
        <v>2</v>
      </c>
      <c r="F27" s="5">
        <v>0</v>
      </c>
      <c r="L27" s="66">
        <v>3</v>
      </c>
      <c r="M27" s="5">
        <v>13</v>
      </c>
      <c r="N27" s="5">
        <v>14</v>
      </c>
      <c r="O27" s="5">
        <v>15</v>
      </c>
      <c r="P27" s="5">
        <v>16</v>
      </c>
    </row>
    <row r="28" spans="1:19" ht="30" customHeight="1" x14ac:dyDescent="0.2">
      <c r="B28" s="5">
        <v>1</v>
      </c>
      <c r="C28" s="5">
        <v>3</v>
      </c>
      <c r="D28" s="5">
        <v>5</v>
      </c>
      <c r="E28" s="5">
        <v>3</v>
      </c>
      <c r="F28" s="5">
        <v>1</v>
      </c>
    </row>
    <row r="29" spans="1:19" ht="30" customHeight="1" x14ac:dyDescent="0.2"/>
    <row r="30" spans="1:19" ht="30" customHeight="1" x14ac:dyDescent="0.2"/>
    <row r="31" spans="1:19" ht="30" customHeight="1" x14ac:dyDescent="0.2"/>
    <row r="32" spans="1:19"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row r="39" ht="30" customHeight="1" x14ac:dyDescent="0.2"/>
    <row r="40" ht="30" customHeight="1" x14ac:dyDescent="0.2"/>
    <row r="41" ht="30" customHeight="1" x14ac:dyDescent="0.2"/>
    <row r="42" ht="30" customHeight="1" x14ac:dyDescent="0.2"/>
    <row r="43" ht="30" customHeight="1" x14ac:dyDescent="0.2"/>
    <row r="44" ht="30" customHeight="1" x14ac:dyDescent="0.2"/>
    <row r="45" ht="30" customHeight="1" x14ac:dyDescent="0.2"/>
    <row r="46" ht="30" customHeight="1" x14ac:dyDescent="0.2"/>
    <row r="47" ht="30" customHeight="1" x14ac:dyDescent="0.2"/>
    <row r="48" ht="30" customHeight="1" x14ac:dyDescent="0.2"/>
    <row r="49" ht="30" customHeight="1" x14ac:dyDescent="0.2"/>
    <row r="50" ht="30" customHeight="1" x14ac:dyDescent="0.2"/>
    <row r="51" ht="30" customHeight="1" x14ac:dyDescent="0.2"/>
    <row r="52" ht="30" customHeight="1" x14ac:dyDescent="0.2"/>
    <row r="53" ht="30" customHeight="1" x14ac:dyDescent="0.2"/>
    <row r="54" ht="30" customHeight="1" x14ac:dyDescent="0.2"/>
    <row r="55" ht="30" customHeight="1" x14ac:dyDescent="0.2"/>
    <row r="56" ht="30" customHeight="1" x14ac:dyDescent="0.2"/>
    <row r="57" ht="30" customHeight="1" x14ac:dyDescent="0.2"/>
    <row r="58" ht="30" customHeight="1" x14ac:dyDescent="0.2"/>
    <row r="59" ht="30" customHeight="1" x14ac:dyDescent="0.2"/>
    <row r="60" ht="30" customHeight="1" x14ac:dyDescent="0.2"/>
    <row r="61" ht="30" customHeight="1" x14ac:dyDescent="0.2"/>
    <row r="62" ht="30" customHeight="1" x14ac:dyDescent="0.2"/>
    <row r="63" ht="30" customHeight="1" x14ac:dyDescent="0.2"/>
    <row r="64" ht="30" customHeight="1" x14ac:dyDescent="0.2"/>
    <row r="65" ht="30" customHeight="1" x14ac:dyDescent="0.2"/>
    <row r="66" ht="30" customHeight="1" x14ac:dyDescent="0.2"/>
    <row r="67" ht="30" customHeight="1" x14ac:dyDescent="0.2"/>
    <row r="68" ht="30" customHeight="1" x14ac:dyDescent="0.2"/>
    <row r="69" ht="30" customHeight="1" x14ac:dyDescent="0.2"/>
    <row r="70" ht="30" customHeight="1" x14ac:dyDescent="0.2"/>
    <row r="71" ht="30" customHeight="1" x14ac:dyDescent="0.2"/>
    <row r="72" ht="30" customHeight="1" x14ac:dyDescent="0.2"/>
    <row r="73" ht="30" customHeight="1" x14ac:dyDescent="0.2"/>
    <row r="74" ht="30" customHeight="1" x14ac:dyDescent="0.2"/>
    <row r="75" ht="30" customHeight="1" x14ac:dyDescent="0.2"/>
    <row r="76" ht="30" customHeight="1" x14ac:dyDescent="0.2"/>
    <row r="77" ht="30" customHeight="1" x14ac:dyDescent="0.2"/>
    <row r="78" ht="30" customHeight="1" x14ac:dyDescent="0.2"/>
    <row r="79" ht="30" customHeight="1" x14ac:dyDescent="0.2"/>
    <row r="80" ht="30" customHeight="1" x14ac:dyDescent="0.2"/>
    <row r="81" ht="30" customHeight="1" x14ac:dyDescent="0.2"/>
    <row r="82" ht="30" customHeight="1" x14ac:dyDescent="0.2"/>
    <row r="83" ht="30" customHeight="1" x14ac:dyDescent="0.2"/>
    <row r="84" ht="30" customHeight="1" x14ac:dyDescent="0.2"/>
    <row r="85" ht="30" customHeight="1" x14ac:dyDescent="0.2"/>
    <row r="86" ht="30" customHeight="1" x14ac:dyDescent="0.2"/>
    <row r="87" ht="30" customHeight="1" x14ac:dyDescent="0.2"/>
    <row r="88" ht="30" customHeight="1" x14ac:dyDescent="0.2"/>
    <row r="89" ht="30" customHeight="1" x14ac:dyDescent="0.2"/>
    <row r="90" ht="30" customHeight="1" x14ac:dyDescent="0.2"/>
    <row r="91" ht="30" customHeight="1" x14ac:dyDescent="0.2"/>
    <row r="92" ht="30" customHeight="1" x14ac:dyDescent="0.2"/>
    <row r="93" ht="30" customHeight="1" x14ac:dyDescent="0.2"/>
    <row r="94" ht="30" customHeight="1" x14ac:dyDescent="0.2"/>
    <row r="95" ht="30" customHeight="1" x14ac:dyDescent="0.2"/>
    <row r="96" ht="30" customHeight="1" x14ac:dyDescent="0.2"/>
    <row r="97" ht="30" customHeight="1" x14ac:dyDescent="0.2"/>
    <row r="98" ht="30" customHeight="1" x14ac:dyDescent="0.2"/>
    <row r="99" ht="30" customHeight="1" x14ac:dyDescent="0.2"/>
    <row r="100" ht="30" customHeight="1" x14ac:dyDescent="0.2"/>
    <row r="101" ht="30" customHeight="1" x14ac:dyDescent="0.2"/>
    <row r="102" ht="30" customHeight="1" x14ac:dyDescent="0.2"/>
    <row r="103" ht="30" customHeight="1" x14ac:dyDescent="0.2"/>
    <row r="104" ht="30" customHeight="1" x14ac:dyDescent="0.2"/>
    <row r="105" ht="30" customHeight="1" x14ac:dyDescent="0.2"/>
    <row r="106" ht="30" customHeight="1" x14ac:dyDescent="0.2"/>
    <row r="107" ht="30" customHeight="1" x14ac:dyDescent="0.2"/>
    <row r="108" ht="30" customHeight="1" x14ac:dyDescent="0.2"/>
    <row r="109" ht="30" customHeight="1" x14ac:dyDescent="0.2"/>
    <row r="110" ht="30" customHeight="1" x14ac:dyDescent="0.2"/>
    <row r="111" ht="30" customHeight="1" x14ac:dyDescent="0.2"/>
    <row r="112" ht="30" customHeight="1" x14ac:dyDescent="0.2"/>
    <row r="113" ht="30" customHeight="1" x14ac:dyDescent="0.2"/>
    <row r="114" ht="30" customHeight="1" x14ac:dyDescent="0.2"/>
    <row r="115" ht="30" customHeight="1" x14ac:dyDescent="0.2"/>
    <row r="116" ht="30" customHeight="1" x14ac:dyDescent="0.2"/>
    <row r="117" ht="30" customHeight="1" x14ac:dyDescent="0.2"/>
    <row r="118" ht="30" customHeight="1" x14ac:dyDescent="0.2"/>
    <row r="119" ht="30" customHeight="1" x14ac:dyDescent="0.2"/>
    <row r="120" ht="30" customHeight="1" x14ac:dyDescent="0.2"/>
    <row r="121" ht="30" customHeight="1" x14ac:dyDescent="0.2"/>
    <row r="122" ht="30" customHeight="1" x14ac:dyDescent="0.2"/>
    <row r="123" ht="30" customHeight="1" x14ac:dyDescent="0.2"/>
    <row r="124" ht="30" customHeight="1" x14ac:dyDescent="0.2"/>
    <row r="125" ht="30" customHeight="1" x14ac:dyDescent="0.2"/>
    <row r="126" ht="30" customHeight="1" x14ac:dyDescent="0.2"/>
    <row r="127" ht="30" customHeight="1" x14ac:dyDescent="0.2"/>
    <row r="128" ht="30" customHeight="1" x14ac:dyDescent="0.2"/>
    <row r="129" ht="30" customHeight="1" x14ac:dyDescent="0.2"/>
    <row r="130" ht="30" customHeight="1" x14ac:dyDescent="0.2"/>
    <row r="131" ht="30" customHeight="1" x14ac:dyDescent="0.2"/>
    <row r="132" ht="30" customHeight="1" x14ac:dyDescent="0.2"/>
    <row r="133" ht="30" customHeight="1" x14ac:dyDescent="0.2"/>
    <row r="134" ht="30" customHeight="1" x14ac:dyDescent="0.2"/>
    <row r="135" ht="30" customHeight="1" x14ac:dyDescent="0.2"/>
    <row r="136" ht="30" customHeight="1" x14ac:dyDescent="0.2"/>
    <row r="137" ht="30" customHeight="1" x14ac:dyDescent="0.2"/>
    <row r="138" ht="30" customHeight="1" x14ac:dyDescent="0.2"/>
    <row r="139" ht="30" customHeight="1" x14ac:dyDescent="0.2"/>
    <row r="140" ht="30" customHeight="1" x14ac:dyDescent="0.2"/>
    <row r="141" ht="30" customHeight="1" x14ac:dyDescent="0.2"/>
    <row r="142" ht="30" customHeight="1" x14ac:dyDescent="0.2"/>
    <row r="143" ht="30" customHeight="1" x14ac:dyDescent="0.2"/>
    <row r="144" ht="30" customHeight="1" x14ac:dyDescent="0.2"/>
    <row r="145" ht="30" customHeight="1" x14ac:dyDescent="0.2"/>
    <row r="146" ht="30" customHeight="1" x14ac:dyDescent="0.2"/>
    <row r="147" ht="30" customHeight="1" x14ac:dyDescent="0.2"/>
    <row r="148" ht="30" customHeight="1" x14ac:dyDescent="0.2"/>
    <row r="149" ht="30" customHeight="1" x14ac:dyDescent="0.2"/>
    <row r="150" ht="30" customHeight="1" x14ac:dyDescent="0.2"/>
    <row r="151" ht="30" customHeight="1" x14ac:dyDescent="0.2"/>
    <row r="152" ht="30" customHeight="1" x14ac:dyDescent="0.2"/>
    <row r="153" ht="30" customHeight="1" x14ac:dyDescent="0.2"/>
    <row r="154" ht="30" customHeight="1" x14ac:dyDescent="0.2"/>
    <row r="155" ht="30" customHeight="1" x14ac:dyDescent="0.2"/>
    <row r="156" ht="30" customHeight="1" x14ac:dyDescent="0.2"/>
    <row r="157" ht="30" customHeight="1" x14ac:dyDescent="0.2"/>
    <row r="158" ht="30" customHeight="1" x14ac:dyDescent="0.2"/>
    <row r="159" ht="30" customHeight="1" x14ac:dyDescent="0.2"/>
    <row r="160" ht="30" customHeight="1" x14ac:dyDescent="0.2"/>
    <row r="161" ht="30" customHeight="1" x14ac:dyDescent="0.2"/>
    <row r="162" ht="30" customHeight="1" x14ac:dyDescent="0.2"/>
    <row r="163" ht="30" customHeight="1" x14ac:dyDescent="0.2"/>
    <row r="164" ht="30" customHeight="1" x14ac:dyDescent="0.2"/>
    <row r="165" ht="30" customHeight="1" x14ac:dyDescent="0.2"/>
    <row r="166" ht="30" customHeight="1" x14ac:dyDescent="0.2"/>
    <row r="167" ht="30" customHeight="1" x14ac:dyDescent="0.2"/>
    <row r="168" ht="30" customHeight="1" x14ac:dyDescent="0.2"/>
    <row r="169" ht="30" customHeight="1" x14ac:dyDescent="0.2"/>
    <row r="170" ht="30" customHeight="1" x14ac:dyDescent="0.2"/>
    <row r="171" ht="30" customHeight="1" x14ac:dyDescent="0.2"/>
    <row r="172" ht="30" customHeight="1" x14ac:dyDescent="0.2"/>
    <row r="173" ht="30" customHeight="1" x14ac:dyDescent="0.2"/>
    <row r="174" ht="30" customHeight="1" x14ac:dyDescent="0.2"/>
    <row r="175" ht="30" customHeight="1" x14ac:dyDescent="0.2"/>
    <row r="176" ht="30" customHeight="1" x14ac:dyDescent="0.2"/>
    <row r="177" ht="30" customHeight="1" x14ac:dyDescent="0.2"/>
    <row r="178" ht="30" customHeight="1" x14ac:dyDescent="0.2"/>
    <row r="179" ht="30" customHeight="1" x14ac:dyDescent="0.2"/>
    <row r="180" ht="30" customHeight="1" x14ac:dyDescent="0.2"/>
    <row r="181" ht="30" customHeight="1" x14ac:dyDescent="0.2"/>
    <row r="182" ht="30" customHeight="1" x14ac:dyDescent="0.2"/>
    <row r="183" ht="30" customHeight="1" x14ac:dyDescent="0.2"/>
    <row r="184" ht="30" customHeight="1" x14ac:dyDescent="0.2"/>
    <row r="185" ht="30" customHeight="1" x14ac:dyDescent="0.2"/>
    <row r="186" ht="30" customHeight="1" x14ac:dyDescent="0.2"/>
    <row r="187" ht="30" customHeight="1" x14ac:dyDescent="0.2"/>
    <row r="188" ht="30" customHeight="1" x14ac:dyDescent="0.2"/>
    <row r="189" ht="30" customHeight="1" x14ac:dyDescent="0.2"/>
    <row r="190" ht="30" customHeight="1" x14ac:dyDescent="0.2"/>
    <row r="191" ht="30" customHeight="1" x14ac:dyDescent="0.2"/>
    <row r="192" ht="30" customHeight="1" x14ac:dyDescent="0.2"/>
    <row r="193" ht="30" customHeight="1" x14ac:dyDescent="0.2"/>
    <row r="194" ht="30" customHeight="1" x14ac:dyDescent="0.2"/>
    <row r="195" ht="30" customHeight="1" x14ac:dyDescent="0.2"/>
    <row r="196" ht="30" customHeight="1" x14ac:dyDescent="0.2"/>
    <row r="197" ht="30" customHeight="1" x14ac:dyDescent="0.2"/>
    <row r="198" ht="30" customHeight="1" x14ac:dyDescent="0.2"/>
    <row r="199" ht="30" customHeight="1" x14ac:dyDescent="0.2"/>
    <row r="200" ht="30" customHeight="1" x14ac:dyDescent="0.2"/>
    <row r="201" ht="30" customHeight="1" x14ac:dyDescent="0.2"/>
    <row r="202" ht="30" customHeight="1" x14ac:dyDescent="0.2"/>
    <row r="203" ht="30" customHeight="1" x14ac:dyDescent="0.2"/>
    <row r="204" ht="30" customHeight="1" x14ac:dyDescent="0.2"/>
    <row r="205" ht="30" customHeight="1" x14ac:dyDescent="0.2"/>
    <row r="206" ht="30" customHeight="1" x14ac:dyDescent="0.2"/>
    <row r="207" ht="30" customHeight="1" x14ac:dyDescent="0.2"/>
    <row r="208" ht="30" customHeight="1" x14ac:dyDescent="0.2"/>
    <row r="209" ht="30" customHeight="1" x14ac:dyDescent="0.2"/>
    <row r="210" ht="30" customHeight="1" x14ac:dyDescent="0.2"/>
    <row r="211" ht="30" customHeight="1" x14ac:dyDescent="0.2"/>
    <row r="212" ht="30" customHeight="1" x14ac:dyDescent="0.2"/>
    <row r="213" ht="30" customHeight="1" x14ac:dyDescent="0.2"/>
    <row r="214" ht="30" customHeight="1" x14ac:dyDescent="0.2"/>
    <row r="215" ht="30" customHeight="1" x14ac:dyDescent="0.2"/>
    <row r="216" ht="30" customHeight="1" x14ac:dyDescent="0.2"/>
    <row r="217" ht="30" customHeight="1" x14ac:dyDescent="0.2"/>
    <row r="218" ht="30" customHeight="1" x14ac:dyDescent="0.2"/>
    <row r="219" ht="30" customHeight="1" x14ac:dyDescent="0.2"/>
    <row r="220" ht="30" customHeight="1" x14ac:dyDescent="0.2"/>
    <row r="221" ht="30" customHeight="1" x14ac:dyDescent="0.2"/>
    <row r="222" ht="30" customHeight="1" x14ac:dyDescent="0.2"/>
    <row r="223" ht="30" customHeight="1" x14ac:dyDescent="0.2"/>
    <row r="224" ht="30" customHeight="1" x14ac:dyDescent="0.2"/>
    <row r="225" ht="30" customHeight="1" x14ac:dyDescent="0.2"/>
    <row r="226" ht="30" customHeight="1" x14ac:dyDescent="0.2"/>
    <row r="227" ht="30" customHeight="1" x14ac:dyDescent="0.2"/>
    <row r="228" ht="30" customHeight="1" x14ac:dyDescent="0.2"/>
    <row r="229" ht="30" customHeight="1" x14ac:dyDescent="0.2"/>
    <row r="230" ht="30" customHeight="1" x14ac:dyDescent="0.2"/>
    <row r="231" ht="30" customHeight="1" x14ac:dyDescent="0.2"/>
    <row r="232" ht="30" customHeight="1" x14ac:dyDescent="0.2"/>
    <row r="233" ht="30" customHeight="1" x14ac:dyDescent="0.2"/>
    <row r="234" ht="30" customHeight="1" x14ac:dyDescent="0.2"/>
    <row r="235" ht="30" customHeight="1" x14ac:dyDescent="0.2"/>
    <row r="236" ht="30" customHeight="1" x14ac:dyDescent="0.2"/>
    <row r="237" ht="30" customHeight="1" x14ac:dyDescent="0.2"/>
    <row r="238" ht="30" customHeight="1" x14ac:dyDescent="0.2"/>
    <row r="239" ht="30" customHeight="1" x14ac:dyDescent="0.2"/>
    <row r="240" ht="30" customHeight="1" x14ac:dyDescent="0.2"/>
    <row r="241" ht="30" customHeight="1" x14ac:dyDescent="0.2"/>
    <row r="242" ht="30" customHeight="1" x14ac:dyDescent="0.2"/>
    <row r="243" ht="30" customHeight="1" x14ac:dyDescent="0.2"/>
    <row r="244" ht="30" customHeight="1" x14ac:dyDescent="0.2"/>
    <row r="245" ht="30" customHeight="1" x14ac:dyDescent="0.2"/>
    <row r="246" ht="30" customHeight="1" x14ac:dyDescent="0.2"/>
    <row r="247" ht="30" customHeight="1" x14ac:dyDescent="0.2"/>
    <row r="248" ht="30" customHeight="1" x14ac:dyDescent="0.2"/>
    <row r="249" ht="30" customHeight="1" x14ac:dyDescent="0.2"/>
    <row r="250" ht="30" customHeight="1" x14ac:dyDescent="0.2"/>
    <row r="251" ht="30" customHeight="1" x14ac:dyDescent="0.2"/>
    <row r="252" ht="30" customHeight="1" x14ac:dyDescent="0.2"/>
    <row r="253" ht="30" customHeight="1" x14ac:dyDescent="0.2"/>
    <row r="254" ht="30" customHeight="1" x14ac:dyDescent="0.2"/>
    <row r="255" ht="30" customHeight="1" x14ac:dyDescent="0.2"/>
    <row r="256" ht="30" customHeight="1" x14ac:dyDescent="0.2"/>
    <row r="257" ht="30" customHeight="1" x14ac:dyDescent="0.2"/>
    <row r="258" ht="30" customHeight="1" x14ac:dyDescent="0.2"/>
    <row r="259" ht="30" customHeight="1" x14ac:dyDescent="0.2"/>
    <row r="260" ht="30" customHeight="1" x14ac:dyDescent="0.2"/>
    <row r="261" ht="30" customHeight="1" x14ac:dyDescent="0.2"/>
    <row r="262" ht="30" customHeight="1" x14ac:dyDescent="0.2"/>
    <row r="263" ht="30" customHeight="1" x14ac:dyDescent="0.2"/>
    <row r="264" ht="30" customHeight="1" x14ac:dyDescent="0.2"/>
    <row r="265" ht="30" customHeight="1" x14ac:dyDescent="0.2"/>
    <row r="266" ht="30" customHeight="1" x14ac:dyDescent="0.2"/>
    <row r="267" ht="30" customHeight="1" x14ac:dyDescent="0.2"/>
    <row r="268" ht="30" customHeight="1" x14ac:dyDescent="0.2"/>
    <row r="269" ht="30" customHeight="1" x14ac:dyDescent="0.2"/>
    <row r="270" ht="30" customHeight="1" x14ac:dyDescent="0.2"/>
    <row r="271" ht="30" customHeight="1" x14ac:dyDescent="0.2"/>
    <row r="272" ht="30" customHeight="1" x14ac:dyDescent="0.2"/>
    <row r="273" ht="30" customHeight="1" x14ac:dyDescent="0.2"/>
    <row r="274" ht="30" customHeight="1" x14ac:dyDescent="0.2"/>
    <row r="275" ht="30" customHeight="1" x14ac:dyDescent="0.2"/>
    <row r="276" ht="30" customHeight="1" x14ac:dyDescent="0.2"/>
    <row r="277" ht="30" customHeight="1" x14ac:dyDescent="0.2"/>
    <row r="278" ht="30" customHeight="1" x14ac:dyDescent="0.2"/>
    <row r="279" ht="30" customHeight="1" x14ac:dyDescent="0.2"/>
    <row r="280" ht="30" customHeight="1" x14ac:dyDescent="0.2"/>
    <row r="281" ht="30" customHeight="1" x14ac:dyDescent="0.2"/>
    <row r="282" ht="30" customHeight="1" x14ac:dyDescent="0.2"/>
    <row r="283" ht="30" customHeight="1" x14ac:dyDescent="0.2"/>
    <row r="284" ht="30" customHeight="1" x14ac:dyDescent="0.2"/>
    <row r="285" ht="30" customHeight="1" x14ac:dyDescent="0.2"/>
    <row r="286" ht="30" customHeight="1" x14ac:dyDescent="0.2"/>
    <row r="287" ht="30" customHeight="1" x14ac:dyDescent="0.2"/>
    <row r="288" ht="30" customHeight="1" x14ac:dyDescent="0.2"/>
    <row r="289" ht="30" customHeight="1" x14ac:dyDescent="0.2"/>
    <row r="290" ht="30" customHeight="1" x14ac:dyDescent="0.2"/>
    <row r="291" ht="30" customHeight="1" x14ac:dyDescent="0.2"/>
    <row r="292" ht="30" customHeight="1" x14ac:dyDescent="0.2"/>
    <row r="293" ht="30" customHeight="1" x14ac:dyDescent="0.2"/>
    <row r="294" ht="30" customHeight="1" x14ac:dyDescent="0.2"/>
    <row r="295" ht="30" customHeight="1" x14ac:dyDescent="0.2"/>
    <row r="296" ht="30" customHeight="1" x14ac:dyDescent="0.2"/>
    <row r="297" ht="30" customHeight="1" x14ac:dyDescent="0.2"/>
    <row r="298" ht="30" customHeight="1" x14ac:dyDescent="0.2"/>
    <row r="299" ht="30" customHeight="1" x14ac:dyDescent="0.2"/>
    <row r="300" ht="30"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O115"/>
  <sheetViews>
    <sheetView topLeftCell="A51" workbookViewId="0">
      <selection activeCell="R13" sqref="R13"/>
    </sheetView>
  </sheetViews>
  <sheetFormatPr baseColWidth="10" defaultColWidth="9.1640625" defaultRowHeight="15" x14ac:dyDescent="0.2"/>
  <cols>
    <col min="1" max="41" width="3.6640625" style="11" customWidth="1"/>
    <col min="42" max="16384" width="9.1640625" style="11"/>
  </cols>
  <sheetData>
    <row r="1" spans="2:17" ht="27" thickBot="1" x14ac:dyDescent="0.25">
      <c r="B1" s="37" t="s">
        <v>146</v>
      </c>
    </row>
    <row r="2" spans="2:17" ht="24" x14ac:dyDescent="0.2">
      <c r="B2" s="36">
        <v>1</v>
      </c>
      <c r="C2" s="39" t="s">
        <v>98</v>
      </c>
      <c r="D2" s="40"/>
      <c r="E2" s="40"/>
      <c r="F2" s="40"/>
      <c r="G2" s="40"/>
      <c r="H2" s="40"/>
      <c r="I2" s="40"/>
      <c r="J2" s="40"/>
      <c r="K2" s="40"/>
      <c r="L2" s="40"/>
      <c r="M2" s="40"/>
      <c r="N2" s="40"/>
      <c r="O2" s="40"/>
      <c r="P2" s="40"/>
      <c r="Q2" s="41"/>
    </row>
    <row r="3" spans="2:17" x14ac:dyDescent="0.2">
      <c r="C3" s="50" t="s">
        <v>99</v>
      </c>
      <c r="D3" s="43"/>
      <c r="E3" s="43"/>
      <c r="F3" s="43"/>
      <c r="G3" s="43"/>
      <c r="H3" s="43"/>
      <c r="I3" s="43"/>
      <c r="J3" s="43"/>
      <c r="K3" s="43"/>
      <c r="L3" s="43"/>
      <c r="M3" s="43"/>
      <c r="N3" s="43"/>
      <c r="O3" s="43"/>
      <c r="P3" s="43"/>
      <c r="Q3" s="44"/>
    </row>
    <row r="4" spans="2:17" x14ac:dyDescent="0.2">
      <c r="B4" s="38"/>
      <c r="C4" s="42" t="s">
        <v>100</v>
      </c>
      <c r="D4" s="43"/>
      <c r="E4" s="43"/>
      <c r="F4" s="43"/>
      <c r="G4" s="43"/>
      <c r="H4" s="43"/>
      <c r="I4" s="43"/>
      <c r="J4" s="43"/>
      <c r="K4" s="43"/>
      <c r="L4" s="43"/>
      <c r="M4" s="43"/>
      <c r="N4" s="43"/>
      <c r="O4" s="43"/>
      <c r="P4" s="43"/>
      <c r="Q4" s="44"/>
    </row>
    <row r="5" spans="2:17" x14ac:dyDescent="0.2">
      <c r="B5" s="38"/>
      <c r="C5" s="42"/>
      <c r="D5" s="43"/>
      <c r="E5" s="43"/>
      <c r="F5" s="43"/>
      <c r="G5" s="43"/>
      <c r="H5" s="43"/>
      <c r="I5" s="43"/>
      <c r="J5" s="43"/>
      <c r="K5" s="43"/>
      <c r="L5" s="43"/>
      <c r="M5" s="43"/>
      <c r="N5" s="43"/>
      <c r="O5" s="43"/>
      <c r="P5" s="43"/>
      <c r="Q5" s="44"/>
    </row>
    <row r="6" spans="2:17" x14ac:dyDescent="0.2">
      <c r="B6" s="38"/>
      <c r="C6" s="50" t="s">
        <v>101</v>
      </c>
      <c r="D6" s="43"/>
      <c r="E6" s="43"/>
      <c r="F6" s="43"/>
      <c r="G6" s="43"/>
      <c r="H6" s="43"/>
      <c r="I6" s="43"/>
      <c r="J6" s="43"/>
      <c r="K6" s="43"/>
      <c r="L6" s="43"/>
      <c r="M6" s="43"/>
      <c r="N6" s="43"/>
      <c r="O6" s="43"/>
      <c r="P6" s="43"/>
      <c r="Q6" s="44"/>
    </row>
    <row r="7" spans="2:17" x14ac:dyDescent="0.2">
      <c r="B7" s="38"/>
      <c r="C7" s="42">
        <v>31</v>
      </c>
      <c r="D7" s="43"/>
      <c r="E7" s="43"/>
      <c r="F7" s="43"/>
      <c r="G7" s="43"/>
      <c r="H7" s="43"/>
      <c r="I7" s="43"/>
      <c r="J7" s="43"/>
      <c r="K7" s="43"/>
      <c r="L7" s="43"/>
      <c r="M7" s="43"/>
      <c r="N7" s="43"/>
      <c r="O7" s="43"/>
      <c r="P7" s="43"/>
      <c r="Q7" s="44"/>
    </row>
    <row r="8" spans="2:17" x14ac:dyDescent="0.2">
      <c r="B8" s="38"/>
      <c r="C8" s="42"/>
      <c r="D8" s="43"/>
      <c r="E8" s="43"/>
      <c r="F8" s="43"/>
      <c r="G8" s="43"/>
      <c r="H8" s="43"/>
      <c r="I8" s="43"/>
      <c r="J8" s="43"/>
      <c r="K8" s="43"/>
      <c r="L8" s="43"/>
      <c r="M8" s="43"/>
      <c r="N8" s="43"/>
      <c r="O8" s="43"/>
      <c r="P8" s="43"/>
      <c r="Q8" s="44"/>
    </row>
    <row r="9" spans="2:17" x14ac:dyDescent="0.2">
      <c r="B9" s="38"/>
      <c r="C9" s="50" t="s">
        <v>102</v>
      </c>
      <c r="D9" s="43"/>
      <c r="E9" s="43"/>
      <c r="F9" s="43"/>
      <c r="G9" s="43"/>
      <c r="H9" s="43"/>
      <c r="I9" s="43"/>
      <c r="J9" s="43"/>
      <c r="K9" s="43"/>
      <c r="L9" s="43"/>
      <c r="M9" s="43"/>
      <c r="N9" s="43"/>
      <c r="O9" s="43"/>
      <c r="P9" s="43"/>
      <c r="Q9" s="44"/>
    </row>
    <row r="10" spans="2:17" x14ac:dyDescent="0.2">
      <c r="B10" s="38"/>
      <c r="C10" s="42" t="s">
        <v>103</v>
      </c>
      <c r="D10" s="43"/>
      <c r="E10" s="43"/>
      <c r="F10" s="43"/>
      <c r="G10" s="43"/>
      <c r="H10" s="43"/>
      <c r="I10" s="43"/>
      <c r="J10" s="43"/>
      <c r="K10" s="43"/>
      <c r="L10" s="43"/>
      <c r="M10" s="43"/>
      <c r="N10" s="43"/>
      <c r="O10" s="43"/>
      <c r="P10" s="43"/>
      <c r="Q10" s="44"/>
    </row>
    <row r="11" spans="2:17" ht="16" thickBot="1" x14ac:dyDescent="0.25">
      <c r="B11" s="38"/>
      <c r="C11" s="45"/>
      <c r="D11" s="46"/>
      <c r="E11" s="46"/>
      <c r="F11" s="46"/>
      <c r="G11" s="46"/>
      <c r="H11" s="46"/>
      <c r="I11" s="46"/>
      <c r="J11" s="46"/>
      <c r="K11" s="46"/>
      <c r="L11" s="46"/>
      <c r="M11" s="46"/>
      <c r="N11" s="46"/>
      <c r="O11" s="46"/>
      <c r="P11" s="46"/>
      <c r="Q11" s="47"/>
    </row>
    <row r="12" spans="2:17" ht="16" thickBot="1" x14ac:dyDescent="0.25">
      <c r="B12" s="38"/>
      <c r="C12" s="38"/>
      <c r="D12" s="38"/>
      <c r="E12" s="38"/>
      <c r="F12" s="38"/>
      <c r="G12" s="38"/>
      <c r="H12" s="38"/>
      <c r="I12" s="38"/>
      <c r="J12" s="38"/>
      <c r="K12" s="38"/>
      <c r="L12" s="38"/>
      <c r="M12" s="38"/>
      <c r="N12" s="38"/>
      <c r="O12" s="38"/>
      <c r="P12" s="38"/>
    </row>
    <row r="13" spans="2:17" ht="24" x14ac:dyDescent="0.2">
      <c r="B13" s="36">
        <v>2</v>
      </c>
      <c r="C13" s="39" t="s">
        <v>104</v>
      </c>
      <c r="D13" s="40"/>
      <c r="E13" s="40"/>
      <c r="F13" s="40"/>
      <c r="G13" s="40"/>
      <c r="H13" s="40"/>
      <c r="I13" s="40"/>
      <c r="J13" s="40"/>
      <c r="K13" s="40"/>
      <c r="L13" s="40"/>
      <c r="M13" s="40"/>
      <c r="N13" s="41"/>
      <c r="O13" s="38"/>
      <c r="P13" s="38"/>
    </row>
    <row r="14" spans="2:17" x14ac:dyDescent="0.2">
      <c r="B14" s="38"/>
      <c r="C14" s="50" t="s">
        <v>99</v>
      </c>
      <c r="D14" s="43"/>
      <c r="E14" s="43"/>
      <c r="F14" s="43"/>
      <c r="G14" s="43"/>
      <c r="H14" s="43"/>
      <c r="I14" s="43"/>
      <c r="J14" s="43"/>
      <c r="K14" s="43"/>
      <c r="L14" s="43"/>
      <c r="M14" s="43"/>
      <c r="N14" s="44"/>
      <c r="O14" s="38"/>
      <c r="P14" s="38"/>
    </row>
    <row r="15" spans="2:17" x14ac:dyDescent="0.2">
      <c r="B15" s="38"/>
      <c r="C15" s="48">
        <v>11</v>
      </c>
      <c r="D15" s="49">
        <v>2</v>
      </c>
      <c r="E15" s="49">
        <v>4</v>
      </c>
      <c r="F15" s="43"/>
      <c r="G15" s="43"/>
      <c r="H15" s="43"/>
      <c r="I15" s="43"/>
      <c r="J15" s="43"/>
      <c r="K15" s="43"/>
      <c r="L15" s="43"/>
      <c r="M15" s="43"/>
      <c r="N15" s="44"/>
      <c r="O15" s="38"/>
      <c r="P15" s="38"/>
    </row>
    <row r="16" spans="2:17" x14ac:dyDescent="0.2">
      <c r="B16" s="38"/>
      <c r="C16" s="48">
        <v>4</v>
      </c>
      <c r="D16" s="49">
        <v>5</v>
      </c>
      <c r="E16" s="49">
        <v>6</v>
      </c>
      <c r="F16" s="43"/>
      <c r="G16" s="43"/>
      <c r="H16" s="43"/>
      <c r="I16" s="43"/>
      <c r="J16" s="43"/>
      <c r="K16" s="43"/>
      <c r="L16" s="43"/>
      <c r="M16" s="43"/>
      <c r="N16" s="44"/>
      <c r="O16" s="38"/>
      <c r="P16" s="38"/>
    </row>
    <row r="17" spans="2:16" x14ac:dyDescent="0.2">
      <c r="B17" s="38"/>
      <c r="C17" s="48">
        <v>10</v>
      </c>
      <c r="D17" s="49">
        <v>8</v>
      </c>
      <c r="E17" s="49">
        <v>-12</v>
      </c>
      <c r="F17" s="43"/>
      <c r="G17" s="43"/>
      <c r="H17" s="43"/>
      <c r="I17" s="43"/>
      <c r="J17" s="43"/>
      <c r="K17" s="43"/>
      <c r="L17" s="43"/>
      <c r="M17" s="43"/>
      <c r="N17" s="44"/>
      <c r="O17" s="38"/>
      <c r="P17" s="38"/>
    </row>
    <row r="18" spans="2:16" x14ac:dyDescent="0.2">
      <c r="B18" s="38"/>
      <c r="C18" s="42"/>
      <c r="D18" s="43"/>
      <c r="E18" s="43"/>
      <c r="F18" s="43"/>
      <c r="G18" s="43"/>
      <c r="H18" s="43"/>
      <c r="I18" s="43"/>
      <c r="J18" s="43"/>
      <c r="K18" s="43"/>
      <c r="L18" s="43"/>
      <c r="M18" s="43"/>
      <c r="N18" s="44"/>
      <c r="O18" s="38"/>
      <c r="P18" s="38"/>
    </row>
    <row r="19" spans="2:16" x14ac:dyDescent="0.2">
      <c r="B19" s="38"/>
      <c r="C19" s="50" t="s">
        <v>101</v>
      </c>
      <c r="D19" s="43"/>
      <c r="E19" s="43"/>
      <c r="F19" s="43"/>
      <c r="G19" s="43"/>
      <c r="H19" s="43"/>
      <c r="I19" s="43"/>
      <c r="J19" s="43"/>
      <c r="K19" s="43"/>
      <c r="L19" s="43"/>
      <c r="M19" s="43"/>
      <c r="N19" s="44"/>
      <c r="O19" s="38"/>
      <c r="P19" s="38"/>
    </row>
    <row r="20" spans="2:16" x14ac:dyDescent="0.2">
      <c r="B20" s="38"/>
      <c r="C20" s="42">
        <v>15</v>
      </c>
      <c r="D20" s="43"/>
      <c r="E20" s="43"/>
      <c r="F20" s="43"/>
      <c r="G20" s="43"/>
      <c r="H20" s="43"/>
      <c r="I20" s="43"/>
      <c r="J20" s="43"/>
      <c r="K20" s="43"/>
      <c r="L20" s="43"/>
      <c r="M20" s="43"/>
      <c r="N20" s="44"/>
      <c r="O20" s="38"/>
      <c r="P20" s="38"/>
    </row>
    <row r="21" spans="2:16" x14ac:dyDescent="0.2">
      <c r="B21" s="38"/>
      <c r="C21" s="42"/>
      <c r="D21" s="43"/>
      <c r="E21" s="43"/>
      <c r="F21" s="43"/>
      <c r="G21" s="43"/>
      <c r="H21" s="43"/>
      <c r="I21" s="43"/>
      <c r="J21" s="43"/>
      <c r="K21" s="43"/>
      <c r="L21" s="43"/>
      <c r="M21" s="43"/>
      <c r="N21" s="44"/>
      <c r="O21" s="38"/>
      <c r="P21" s="38"/>
    </row>
    <row r="22" spans="2:16" x14ac:dyDescent="0.2">
      <c r="B22" s="38"/>
      <c r="C22" s="50" t="s">
        <v>102</v>
      </c>
      <c r="D22" s="43"/>
      <c r="E22" s="43"/>
      <c r="F22" s="43"/>
      <c r="G22" s="43"/>
      <c r="H22" s="43"/>
      <c r="I22" s="43"/>
      <c r="J22" s="43"/>
      <c r="K22" s="43"/>
      <c r="L22" s="43"/>
      <c r="M22" s="43"/>
      <c r="N22" s="44"/>
      <c r="O22" s="38"/>
      <c r="P22" s="38"/>
    </row>
    <row r="23" spans="2:16" x14ac:dyDescent="0.2">
      <c r="B23" s="38"/>
      <c r="C23" s="42" t="s">
        <v>105</v>
      </c>
      <c r="D23" s="43"/>
      <c r="E23" s="43"/>
      <c r="F23" s="43"/>
      <c r="G23" s="43"/>
      <c r="H23" s="43"/>
      <c r="I23" s="43"/>
      <c r="J23" s="43"/>
      <c r="K23" s="43"/>
      <c r="L23" s="43"/>
      <c r="M23" s="43"/>
      <c r="N23" s="44"/>
      <c r="O23" s="38"/>
      <c r="P23" s="38"/>
    </row>
    <row r="24" spans="2:16" x14ac:dyDescent="0.2">
      <c r="B24" s="38"/>
      <c r="C24" s="48">
        <v>11</v>
      </c>
      <c r="D24" s="49"/>
      <c r="E24" s="49"/>
      <c r="F24" s="43"/>
      <c r="G24" s="43"/>
      <c r="H24" s="43"/>
      <c r="I24" s="43"/>
      <c r="J24" s="43"/>
      <c r="K24" s="43"/>
      <c r="L24" s="43"/>
      <c r="M24" s="43"/>
      <c r="N24" s="44"/>
      <c r="O24" s="38"/>
      <c r="P24" s="38"/>
    </row>
    <row r="25" spans="2:16" x14ac:dyDescent="0.2">
      <c r="C25" s="48"/>
      <c r="D25" s="49">
        <v>5</v>
      </c>
      <c r="E25" s="49"/>
      <c r="F25" s="43"/>
      <c r="G25" s="43"/>
      <c r="H25" s="43"/>
      <c r="I25" s="43"/>
      <c r="J25" s="43"/>
      <c r="K25" s="43"/>
      <c r="L25" s="43"/>
      <c r="M25" s="43"/>
      <c r="N25" s="44"/>
    </row>
    <row r="26" spans="2:16" x14ac:dyDescent="0.2">
      <c r="C26" s="48"/>
      <c r="D26" s="49"/>
      <c r="E26" s="49">
        <v>-12</v>
      </c>
      <c r="F26" s="43"/>
      <c r="G26" s="43"/>
      <c r="H26" s="43"/>
      <c r="I26" s="43"/>
      <c r="J26" s="43"/>
      <c r="K26" s="43"/>
      <c r="L26" s="43"/>
      <c r="M26" s="43"/>
      <c r="N26" s="44"/>
    </row>
    <row r="27" spans="2:16" x14ac:dyDescent="0.2">
      <c r="C27" s="42" t="s">
        <v>106</v>
      </c>
      <c r="D27" s="43"/>
      <c r="E27" s="43"/>
      <c r="F27" s="43"/>
      <c r="G27" s="43"/>
      <c r="H27" s="43"/>
      <c r="I27" s="43"/>
      <c r="J27" s="43"/>
      <c r="K27" s="43"/>
      <c r="L27" s="43"/>
      <c r="M27" s="43"/>
      <c r="N27" s="44"/>
    </row>
    <row r="28" spans="2:16" x14ac:dyDescent="0.2">
      <c r="C28" s="42"/>
      <c r="D28" s="43"/>
      <c r="E28" s="43"/>
      <c r="F28" s="43"/>
      <c r="G28" s="43"/>
      <c r="H28" s="43"/>
      <c r="I28" s="43"/>
      <c r="J28" s="43"/>
      <c r="K28" s="43"/>
      <c r="L28" s="43"/>
      <c r="M28" s="43"/>
      <c r="N28" s="44"/>
    </row>
    <row r="29" spans="2:16" x14ac:dyDescent="0.2">
      <c r="C29" s="42" t="s">
        <v>107</v>
      </c>
      <c r="D29" s="43"/>
      <c r="E29" s="43"/>
      <c r="F29" s="43"/>
      <c r="G29" s="43"/>
      <c r="H29" s="43"/>
      <c r="I29" s="43"/>
      <c r="J29" s="43"/>
      <c r="K29" s="43"/>
      <c r="L29" s="43"/>
      <c r="M29" s="43"/>
      <c r="N29" s="44"/>
    </row>
    <row r="30" spans="2:16" x14ac:dyDescent="0.2">
      <c r="C30" s="48"/>
      <c r="D30" s="49"/>
      <c r="E30" s="49">
        <v>4</v>
      </c>
      <c r="F30" s="43"/>
      <c r="G30" s="43"/>
      <c r="H30" s="43"/>
      <c r="I30" s="43"/>
      <c r="J30" s="43"/>
      <c r="K30" s="43"/>
      <c r="L30" s="43"/>
      <c r="M30" s="43"/>
      <c r="N30" s="44"/>
    </row>
    <row r="31" spans="2:16" x14ac:dyDescent="0.2">
      <c r="C31" s="48"/>
      <c r="D31" s="49">
        <v>5</v>
      </c>
      <c r="E31" s="49"/>
      <c r="F31" s="43"/>
      <c r="G31" s="43"/>
      <c r="H31" s="43"/>
      <c r="I31" s="43"/>
      <c r="J31" s="43"/>
      <c r="K31" s="43"/>
      <c r="L31" s="43"/>
      <c r="M31" s="43"/>
      <c r="N31" s="44"/>
    </row>
    <row r="32" spans="2:16" x14ac:dyDescent="0.2">
      <c r="C32" s="48">
        <v>10</v>
      </c>
      <c r="D32" s="49"/>
      <c r="E32" s="49"/>
      <c r="F32" s="43"/>
      <c r="G32" s="43"/>
      <c r="H32" s="43"/>
      <c r="I32" s="43"/>
      <c r="J32" s="43"/>
      <c r="K32" s="43"/>
      <c r="L32" s="43"/>
      <c r="M32" s="43"/>
      <c r="N32" s="44"/>
    </row>
    <row r="33" spans="2:27" x14ac:dyDescent="0.2">
      <c r="C33" s="42" t="s">
        <v>108</v>
      </c>
      <c r="D33" s="43"/>
      <c r="E33" s="43"/>
      <c r="F33" s="43"/>
      <c r="G33" s="43"/>
      <c r="H33" s="43"/>
      <c r="I33" s="43"/>
      <c r="J33" s="43"/>
      <c r="K33" s="43"/>
      <c r="L33" s="43"/>
      <c r="M33" s="43"/>
      <c r="N33" s="44"/>
    </row>
    <row r="34" spans="2:27" ht="16" thickBot="1" x14ac:dyDescent="0.25">
      <c r="C34" s="45" t="s">
        <v>109</v>
      </c>
      <c r="D34" s="46"/>
      <c r="E34" s="46"/>
      <c r="F34" s="46"/>
      <c r="G34" s="46"/>
      <c r="H34" s="46"/>
      <c r="I34" s="46"/>
      <c r="J34" s="46"/>
      <c r="K34" s="46"/>
      <c r="L34" s="46"/>
      <c r="M34" s="46"/>
      <c r="N34" s="47"/>
    </row>
    <row r="35" spans="2:27" ht="16" thickBot="1" x14ac:dyDescent="0.25"/>
    <row r="36" spans="2:27" ht="24" x14ac:dyDescent="0.2">
      <c r="B36" s="36">
        <v>3</v>
      </c>
      <c r="C36" s="39" t="s">
        <v>110</v>
      </c>
      <c r="D36" s="40"/>
      <c r="E36" s="40"/>
      <c r="F36" s="40"/>
      <c r="G36" s="40"/>
      <c r="H36" s="40"/>
      <c r="I36" s="40"/>
      <c r="J36" s="40"/>
      <c r="K36" s="40"/>
      <c r="L36" s="40"/>
      <c r="M36" s="40"/>
      <c r="N36" s="40"/>
      <c r="O36" s="40"/>
      <c r="P36" s="40"/>
      <c r="Q36" s="40"/>
      <c r="R36" s="40"/>
      <c r="S36" s="40"/>
      <c r="T36" s="40"/>
      <c r="U36" s="40"/>
      <c r="V36" s="40"/>
      <c r="W36" s="40"/>
      <c r="X36" s="40"/>
      <c r="Y36" s="40"/>
      <c r="Z36" s="40"/>
      <c r="AA36" s="41"/>
    </row>
    <row r="37" spans="2:27" x14ac:dyDescent="0.2">
      <c r="C37" s="50" t="s">
        <v>99</v>
      </c>
      <c r="D37" s="43"/>
      <c r="E37" s="43"/>
      <c r="F37" s="43"/>
      <c r="G37" s="43"/>
      <c r="H37" s="43"/>
      <c r="I37" s="43"/>
      <c r="J37" s="43"/>
      <c r="K37" s="43"/>
      <c r="L37" s="43"/>
      <c r="M37" s="43"/>
      <c r="N37" s="43"/>
      <c r="O37" s="43"/>
      <c r="P37" s="43"/>
      <c r="Q37" s="43"/>
      <c r="R37" s="43"/>
      <c r="S37" s="43"/>
      <c r="T37" s="43"/>
      <c r="U37" s="43"/>
      <c r="V37" s="43"/>
      <c r="W37" s="43"/>
      <c r="X37" s="43"/>
      <c r="Y37" s="43"/>
      <c r="Z37" s="43"/>
      <c r="AA37" s="44"/>
    </row>
    <row r="38" spans="2:27" x14ac:dyDescent="0.2">
      <c r="C38" s="42" t="s">
        <v>111</v>
      </c>
      <c r="D38" s="43"/>
      <c r="E38" s="43"/>
      <c r="F38" s="43"/>
      <c r="G38" s="43"/>
      <c r="H38" s="43"/>
      <c r="I38" s="43"/>
      <c r="J38" s="43"/>
      <c r="K38" s="43"/>
      <c r="L38" s="43"/>
      <c r="M38" s="43"/>
      <c r="N38" s="43"/>
      <c r="O38" s="43"/>
      <c r="P38" s="43"/>
      <c r="Q38" s="43"/>
      <c r="R38" s="43"/>
      <c r="S38" s="43"/>
      <c r="T38" s="43"/>
      <c r="U38" s="43"/>
      <c r="V38" s="43"/>
      <c r="W38" s="43"/>
      <c r="X38" s="43"/>
      <c r="Y38" s="43"/>
      <c r="Z38" s="43"/>
      <c r="AA38" s="44"/>
    </row>
    <row r="39" spans="2:27" x14ac:dyDescent="0.2">
      <c r="C39" s="42"/>
      <c r="D39" s="43"/>
      <c r="E39" s="43"/>
      <c r="F39" s="43"/>
      <c r="G39" s="43"/>
      <c r="H39" s="43"/>
      <c r="I39" s="43"/>
      <c r="J39" s="43"/>
      <c r="K39" s="43"/>
      <c r="L39" s="43"/>
      <c r="M39" s="43"/>
      <c r="N39" s="43"/>
      <c r="O39" s="43"/>
      <c r="P39" s="43"/>
      <c r="Q39" s="43"/>
      <c r="R39" s="43"/>
      <c r="S39" s="43"/>
      <c r="T39" s="43"/>
      <c r="U39" s="43"/>
      <c r="V39" s="43"/>
      <c r="W39" s="43"/>
      <c r="X39" s="43"/>
      <c r="Y39" s="43"/>
      <c r="Z39" s="43"/>
      <c r="AA39" s="44"/>
    </row>
    <row r="40" spans="2:27" x14ac:dyDescent="0.2">
      <c r="C40" s="50" t="s">
        <v>101</v>
      </c>
      <c r="D40" s="43"/>
      <c r="E40" s="43"/>
      <c r="F40" s="43"/>
      <c r="G40" s="43"/>
      <c r="H40" s="43"/>
      <c r="I40" s="43"/>
      <c r="J40" s="43"/>
      <c r="K40" s="43"/>
      <c r="L40" s="43"/>
      <c r="M40" s="43"/>
      <c r="N40" s="43"/>
      <c r="O40" s="43"/>
      <c r="P40" s="43"/>
      <c r="Q40" s="43"/>
      <c r="R40" s="43"/>
      <c r="S40" s="43"/>
      <c r="T40" s="43"/>
      <c r="U40" s="43"/>
      <c r="V40" s="43"/>
      <c r="W40" s="43"/>
      <c r="X40" s="43"/>
      <c r="Y40" s="43"/>
      <c r="Z40" s="43"/>
      <c r="AA40" s="44"/>
    </row>
    <row r="41" spans="2:27" x14ac:dyDescent="0.2">
      <c r="C41" s="142">
        <f>3/6</f>
        <v>0.5</v>
      </c>
      <c r="D41" s="143"/>
      <c r="E41" s="143"/>
      <c r="F41" s="143"/>
      <c r="G41" s="143"/>
      <c r="H41" s="143"/>
      <c r="I41" s="43"/>
      <c r="J41" s="43"/>
      <c r="K41" s="43"/>
      <c r="L41" s="43"/>
      <c r="M41" s="43"/>
      <c r="N41" s="43"/>
      <c r="O41" s="43"/>
      <c r="P41" s="43"/>
      <c r="Q41" s="43"/>
      <c r="R41" s="43"/>
      <c r="S41" s="43"/>
      <c r="T41" s="43"/>
      <c r="U41" s="43"/>
      <c r="V41" s="43"/>
      <c r="W41" s="43"/>
      <c r="X41" s="43"/>
      <c r="Y41" s="43"/>
      <c r="Z41" s="43"/>
      <c r="AA41" s="44"/>
    </row>
    <row r="42" spans="2:27" x14ac:dyDescent="0.2">
      <c r="C42" s="142">
        <f>2/6</f>
        <v>0.33333333333333331</v>
      </c>
      <c r="D42" s="143"/>
      <c r="E42" s="143"/>
      <c r="F42" s="143"/>
      <c r="G42" s="143"/>
      <c r="H42" s="143"/>
      <c r="I42" s="43"/>
      <c r="J42" s="43"/>
      <c r="K42" s="43"/>
      <c r="L42" s="43"/>
      <c r="M42" s="43"/>
      <c r="N42" s="43"/>
      <c r="O42" s="43"/>
      <c r="P42" s="43"/>
      <c r="Q42" s="43"/>
      <c r="R42" s="43"/>
      <c r="S42" s="43"/>
      <c r="T42" s="43"/>
      <c r="U42" s="43"/>
      <c r="V42" s="43"/>
      <c r="W42" s="43"/>
      <c r="X42" s="43"/>
      <c r="Y42" s="43"/>
      <c r="Z42" s="43"/>
      <c r="AA42" s="44"/>
    </row>
    <row r="43" spans="2:27" x14ac:dyDescent="0.2">
      <c r="C43" s="142">
        <f>1/6</f>
        <v>0.16666666666666666</v>
      </c>
      <c r="D43" s="143"/>
      <c r="E43" s="143"/>
      <c r="F43" s="143"/>
      <c r="G43" s="143"/>
      <c r="H43" s="143"/>
      <c r="I43" s="43"/>
      <c r="J43" s="43"/>
      <c r="K43" s="43"/>
      <c r="L43" s="43"/>
      <c r="M43" s="43"/>
      <c r="N43" s="43"/>
      <c r="O43" s="43"/>
      <c r="P43" s="43"/>
      <c r="Q43" s="43"/>
      <c r="R43" s="43"/>
      <c r="S43" s="43"/>
      <c r="T43" s="43"/>
      <c r="U43" s="43"/>
      <c r="V43" s="43"/>
      <c r="W43" s="43"/>
      <c r="X43" s="43"/>
      <c r="Y43" s="43"/>
      <c r="Z43" s="43"/>
      <c r="AA43" s="44"/>
    </row>
    <row r="44" spans="2:27" x14ac:dyDescent="0.2">
      <c r="C44" s="42"/>
      <c r="D44" s="43"/>
      <c r="E44" s="43"/>
      <c r="F44" s="43"/>
      <c r="G44" s="43"/>
      <c r="H44" s="43"/>
      <c r="I44" s="43"/>
      <c r="J44" s="43"/>
      <c r="K44" s="43"/>
      <c r="L44" s="43"/>
      <c r="M44" s="43"/>
      <c r="N44" s="43"/>
      <c r="O44" s="43"/>
      <c r="P44" s="43"/>
      <c r="Q44" s="43"/>
      <c r="R44" s="43"/>
      <c r="S44" s="43"/>
      <c r="T44" s="43"/>
      <c r="U44" s="43"/>
      <c r="V44" s="43"/>
      <c r="W44" s="43"/>
      <c r="X44" s="43"/>
      <c r="Y44" s="43"/>
      <c r="Z44" s="43"/>
      <c r="AA44" s="44"/>
    </row>
    <row r="45" spans="2:27" x14ac:dyDescent="0.2">
      <c r="C45" s="50" t="s">
        <v>102</v>
      </c>
      <c r="D45" s="43"/>
      <c r="E45" s="43"/>
      <c r="F45" s="43"/>
      <c r="G45" s="43"/>
      <c r="H45" s="43"/>
      <c r="I45" s="43"/>
      <c r="J45" s="43"/>
      <c r="K45" s="43"/>
      <c r="L45" s="43"/>
      <c r="M45" s="43"/>
      <c r="N45" s="43"/>
      <c r="O45" s="43"/>
      <c r="P45" s="43"/>
      <c r="Q45" s="43"/>
      <c r="R45" s="43"/>
      <c r="S45" s="43"/>
      <c r="T45" s="43"/>
      <c r="U45" s="43"/>
      <c r="V45" s="43"/>
      <c r="W45" s="43"/>
      <c r="X45" s="43"/>
      <c r="Y45" s="43"/>
      <c r="Z45" s="43"/>
      <c r="AA45" s="44"/>
    </row>
    <row r="46" spans="2:27" x14ac:dyDescent="0.2">
      <c r="C46" s="42" t="s">
        <v>112</v>
      </c>
      <c r="D46" s="43"/>
      <c r="E46" s="43"/>
      <c r="F46" s="43"/>
      <c r="G46" s="43"/>
      <c r="H46" s="43"/>
      <c r="I46" s="43"/>
      <c r="J46" s="43"/>
      <c r="K46" s="43"/>
      <c r="L46" s="43"/>
      <c r="M46" s="43"/>
      <c r="N46" s="43"/>
      <c r="O46" s="43"/>
      <c r="P46" s="43"/>
      <c r="Q46" s="43"/>
      <c r="R46" s="43"/>
      <c r="S46" s="43"/>
      <c r="T46" s="43"/>
      <c r="U46" s="43"/>
      <c r="V46" s="43"/>
      <c r="W46" s="43"/>
      <c r="X46" s="43"/>
      <c r="Y46" s="43"/>
      <c r="Z46" s="43"/>
      <c r="AA46" s="44"/>
    </row>
    <row r="47" spans="2:27" ht="16" thickBot="1" x14ac:dyDescent="0.25">
      <c r="C47" s="45" t="s">
        <v>113</v>
      </c>
      <c r="D47" s="46"/>
      <c r="E47" s="46"/>
      <c r="F47" s="46"/>
      <c r="G47" s="46"/>
      <c r="H47" s="46"/>
      <c r="I47" s="46"/>
      <c r="J47" s="46"/>
      <c r="K47" s="46"/>
      <c r="L47" s="46"/>
      <c r="M47" s="46"/>
      <c r="N47" s="46"/>
      <c r="O47" s="46"/>
      <c r="P47" s="46"/>
      <c r="Q47" s="46"/>
      <c r="R47" s="46"/>
      <c r="S47" s="46"/>
      <c r="T47" s="46"/>
      <c r="U47" s="46"/>
      <c r="V47" s="46"/>
      <c r="W47" s="46"/>
      <c r="X47" s="46"/>
      <c r="Y47" s="46"/>
      <c r="Z47" s="46"/>
      <c r="AA47" s="47"/>
    </row>
    <row r="48" spans="2:27" ht="16" thickBot="1" x14ac:dyDescent="0.25"/>
    <row r="49" spans="2:25" ht="24" x14ac:dyDescent="0.2">
      <c r="B49" s="36">
        <v>4</v>
      </c>
      <c r="C49" s="39" t="s">
        <v>120</v>
      </c>
      <c r="D49" s="40"/>
      <c r="E49" s="40"/>
      <c r="F49" s="40"/>
      <c r="G49" s="40"/>
      <c r="H49" s="40"/>
      <c r="I49" s="40"/>
      <c r="J49" s="40"/>
      <c r="K49" s="40"/>
      <c r="L49" s="40"/>
      <c r="M49" s="40"/>
      <c r="N49" s="40"/>
      <c r="O49" s="40"/>
      <c r="P49" s="40"/>
      <c r="Q49" s="40"/>
      <c r="R49" s="40"/>
      <c r="S49" s="40"/>
      <c r="T49" s="40"/>
      <c r="U49" s="40"/>
      <c r="V49" s="40"/>
      <c r="W49" s="40"/>
      <c r="X49" s="40"/>
      <c r="Y49" s="41"/>
    </row>
    <row r="50" spans="2:25" x14ac:dyDescent="0.2">
      <c r="C50" s="50" t="s">
        <v>121</v>
      </c>
      <c r="D50" s="43"/>
      <c r="E50" s="43"/>
      <c r="F50" s="43"/>
      <c r="G50" s="43"/>
      <c r="H50" s="43"/>
      <c r="I50" s="43"/>
      <c r="J50" s="43"/>
      <c r="K50" s="43"/>
      <c r="L50" s="43"/>
      <c r="M50" s="43"/>
      <c r="N50" s="43"/>
      <c r="O50" s="43"/>
      <c r="P50" s="43"/>
      <c r="Q50" s="43"/>
      <c r="R50" s="43"/>
      <c r="S50" s="43"/>
      <c r="T50" s="43"/>
      <c r="U50" s="43"/>
      <c r="V50" s="43"/>
      <c r="W50" s="43"/>
      <c r="X50" s="43"/>
      <c r="Y50" s="44"/>
    </row>
    <row r="51" spans="2:25" x14ac:dyDescent="0.2">
      <c r="C51" s="42" t="s">
        <v>122</v>
      </c>
      <c r="D51" s="43"/>
      <c r="E51" s="43"/>
      <c r="F51" s="43"/>
      <c r="G51" s="43"/>
      <c r="H51" s="43"/>
      <c r="I51" s="43"/>
      <c r="J51" s="43"/>
      <c r="K51" s="43"/>
      <c r="L51" s="43"/>
      <c r="M51" s="43"/>
      <c r="N51" s="43"/>
      <c r="O51" s="43"/>
      <c r="P51" s="43"/>
      <c r="Q51" s="43"/>
      <c r="R51" s="43"/>
      <c r="S51" s="43"/>
      <c r="T51" s="43"/>
      <c r="U51" s="43"/>
      <c r="V51" s="43"/>
      <c r="W51" s="43"/>
      <c r="X51" s="43"/>
      <c r="Y51" s="44"/>
    </row>
    <row r="52" spans="2:25" x14ac:dyDescent="0.2">
      <c r="C52" s="42"/>
      <c r="D52" s="43"/>
      <c r="E52" s="43"/>
      <c r="F52" s="43"/>
      <c r="G52" s="43"/>
      <c r="H52" s="43"/>
      <c r="I52" s="43"/>
      <c r="J52" s="43"/>
      <c r="K52" s="43"/>
      <c r="L52" s="43"/>
      <c r="M52" s="43"/>
      <c r="N52" s="43"/>
      <c r="O52" s="43"/>
      <c r="P52" s="43"/>
      <c r="Q52" s="43"/>
      <c r="R52" s="43"/>
      <c r="S52" s="43"/>
      <c r="T52" s="43"/>
      <c r="U52" s="43"/>
      <c r="V52" s="43"/>
      <c r="W52" s="43"/>
      <c r="X52" s="43"/>
      <c r="Y52" s="44"/>
    </row>
    <row r="53" spans="2:25" x14ac:dyDescent="0.2">
      <c r="C53" s="50" t="s">
        <v>123</v>
      </c>
      <c r="D53" s="43"/>
      <c r="E53" s="43"/>
      <c r="F53" s="43"/>
      <c r="G53" s="43"/>
      <c r="H53" s="43"/>
      <c r="I53" s="43"/>
      <c r="J53" s="43"/>
      <c r="K53" s="43"/>
      <c r="L53" s="43"/>
      <c r="M53" s="43"/>
      <c r="N53" s="43"/>
      <c r="O53" s="43"/>
      <c r="P53" s="43"/>
      <c r="Q53" s="43"/>
      <c r="R53" s="43"/>
      <c r="S53" s="43"/>
      <c r="T53" s="43"/>
      <c r="U53" s="43"/>
      <c r="V53" s="43"/>
      <c r="W53" s="43"/>
      <c r="X53" s="43"/>
      <c r="Y53" s="44"/>
    </row>
    <row r="54" spans="2:25" x14ac:dyDescent="0.2">
      <c r="C54" s="42" t="s">
        <v>124</v>
      </c>
      <c r="D54" s="43"/>
      <c r="E54" s="43"/>
      <c r="F54" s="43"/>
      <c r="G54" s="43"/>
      <c r="H54" s="43"/>
      <c r="I54" s="43"/>
      <c r="J54" s="43"/>
      <c r="K54" s="43"/>
      <c r="L54" s="43"/>
      <c r="M54" s="43"/>
      <c r="N54" s="43"/>
      <c r="O54" s="43"/>
      <c r="P54" s="43"/>
      <c r="Q54" s="43"/>
      <c r="R54" s="43"/>
      <c r="S54" s="43"/>
      <c r="T54" s="43"/>
      <c r="U54" s="43"/>
      <c r="V54" s="43"/>
      <c r="W54" s="43"/>
      <c r="X54" s="43"/>
      <c r="Y54" s="44"/>
    </row>
    <row r="55" spans="2:25" x14ac:dyDescent="0.2">
      <c r="C55" s="42"/>
      <c r="D55" s="43"/>
      <c r="E55" s="43"/>
      <c r="F55" s="43"/>
      <c r="G55" s="43"/>
      <c r="H55" s="43"/>
      <c r="I55" s="43"/>
      <c r="J55" s="43"/>
      <c r="K55" s="43"/>
      <c r="L55" s="43"/>
      <c r="M55" s="43"/>
      <c r="N55" s="43"/>
      <c r="O55" s="43"/>
      <c r="P55" s="43"/>
      <c r="Q55" s="43"/>
      <c r="R55" s="43"/>
      <c r="S55" s="43"/>
      <c r="T55" s="43"/>
      <c r="U55" s="43"/>
      <c r="V55" s="43"/>
      <c r="W55" s="43"/>
      <c r="X55" s="43"/>
      <c r="Y55" s="44"/>
    </row>
    <row r="56" spans="2:25" x14ac:dyDescent="0.2">
      <c r="C56" s="42" t="s">
        <v>125</v>
      </c>
      <c r="D56" s="43"/>
      <c r="E56" s="43"/>
      <c r="F56" s="43"/>
      <c r="G56" s="43"/>
      <c r="H56" s="43"/>
      <c r="I56" s="43"/>
      <c r="J56" s="43"/>
      <c r="K56" s="43"/>
      <c r="L56" s="43"/>
      <c r="M56" s="43"/>
      <c r="N56" s="43"/>
      <c r="O56" s="43"/>
      <c r="P56" s="43"/>
      <c r="Q56" s="43"/>
      <c r="R56" s="43"/>
      <c r="S56" s="43"/>
      <c r="T56" s="43"/>
      <c r="U56" s="43"/>
      <c r="V56" s="43"/>
      <c r="W56" s="43"/>
      <c r="X56" s="43"/>
      <c r="Y56" s="44"/>
    </row>
    <row r="57" spans="2:25" x14ac:dyDescent="0.2">
      <c r="C57" s="42"/>
      <c r="D57" s="43"/>
      <c r="E57" s="43"/>
      <c r="F57" s="43"/>
      <c r="G57" s="43"/>
      <c r="H57" s="43"/>
      <c r="I57" s="43"/>
      <c r="J57" s="43"/>
      <c r="K57" s="43"/>
      <c r="L57" s="43"/>
      <c r="M57" s="43"/>
      <c r="N57" s="43"/>
      <c r="O57" s="43"/>
      <c r="P57" s="43"/>
      <c r="Q57" s="43"/>
      <c r="R57" s="43"/>
      <c r="S57" s="43"/>
      <c r="T57" s="43"/>
      <c r="U57" s="43"/>
      <c r="V57" s="43"/>
      <c r="W57" s="43"/>
      <c r="X57" s="43"/>
      <c r="Y57" s="44"/>
    </row>
    <row r="58" spans="2:25" x14ac:dyDescent="0.2">
      <c r="C58" s="50" t="s">
        <v>99</v>
      </c>
      <c r="D58" s="43"/>
      <c r="E58" s="43"/>
      <c r="F58" s="43"/>
      <c r="G58" s="43"/>
      <c r="H58" s="43"/>
      <c r="I58" s="43"/>
      <c r="J58" s="43"/>
      <c r="K58" s="43"/>
      <c r="L58" s="43"/>
      <c r="M58" s="43"/>
      <c r="N58" s="43"/>
      <c r="O58" s="43"/>
      <c r="P58" s="43"/>
      <c r="Q58" s="43"/>
      <c r="R58" s="43"/>
      <c r="S58" s="43"/>
      <c r="T58" s="43"/>
      <c r="U58" s="43"/>
      <c r="V58" s="43"/>
      <c r="W58" s="43"/>
      <c r="X58" s="43"/>
      <c r="Y58" s="44"/>
    </row>
    <row r="59" spans="2:25" x14ac:dyDescent="0.2">
      <c r="C59" s="42">
        <v>6</v>
      </c>
      <c r="D59" s="43"/>
      <c r="E59" s="43"/>
      <c r="F59" s="43"/>
      <c r="G59" s="43"/>
      <c r="H59" s="43"/>
      <c r="I59" s="43"/>
      <c r="J59" s="43"/>
      <c r="K59" s="43"/>
      <c r="L59" s="43"/>
      <c r="M59" s="43"/>
      <c r="N59" s="43"/>
      <c r="O59" s="43"/>
      <c r="P59" s="43"/>
      <c r="Q59" s="43"/>
      <c r="R59" s="43"/>
      <c r="S59" s="43"/>
      <c r="T59" s="43"/>
      <c r="U59" s="43"/>
      <c r="V59" s="43"/>
      <c r="W59" s="43"/>
      <c r="X59" s="43"/>
      <c r="Y59" s="44"/>
    </row>
    <row r="60" spans="2:25" x14ac:dyDescent="0.2">
      <c r="C60" s="42" t="s">
        <v>126</v>
      </c>
      <c r="D60" s="43"/>
      <c r="E60" s="43"/>
      <c r="F60" s="43"/>
      <c r="G60" s="43"/>
      <c r="H60" s="43"/>
      <c r="I60" s="43"/>
      <c r="J60" s="43"/>
      <c r="K60" s="43"/>
      <c r="L60" s="43"/>
      <c r="M60" s="43"/>
      <c r="N60" s="43"/>
      <c r="O60" s="43"/>
      <c r="P60" s="43"/>
      <c r="Q60" s="43"/>
      <c r="R60" s="43"/>
      <c r="S60" s="43"/>
      <c r="T60" s="43"/>
      <c r="U60" s="43"/>
      <c r="V60" s="43"/>
      <c r="W60" s="43"/>
      <c r="X60" s="43"/>
      <c r="Y60" s="44"/>
    </row>
    <row r="61" spans="2:25" x14ac:dyDescent="0.2">
      <c r="C61" s="50" t="s">
        <v>101</v>
      </c>
      <c r="D61" s="43"/>
      <c r="E61" s="43"/>
      <c r="F61" s="43"/>
      <c r="G61" s="43"/>
      <c r="H61" s="43"/>
      <c r="I61" s="43"/>
      <c r="J61" s="43"/>
      <c r="K61" s="43"/>
      <c r="L61" s="43"/>
      <c r="M61" s="43"/>
      <c r="N61" s="43"/>
      <c r="O61" s="43"/>
      <c r="P61" s="43"/>
      <c r="Q61" s="43"/>
      <c r="R61" s="43"/>
      <c r="S61" s="43"/>
      <c r="T61" s="43"/>
      <c r="U61" s="43"/>
      <c r="V61" s="43"/>
      <c r="W61" s="43"/>
      <c r="X61" s="43"/>
      <c r="Y61" s="44"/>
    </row>
    <row r="62" spans="2:25" x14ac:dyDescent="0.2">
      <c r="C62" s="51" t="s">
        <v>127</v>
      </c>
      <c r="D62" s="43"/>
      <c r="E62" s="43"/>
      <c r="F62" s="43"/>
      <c r="G62" s="43"/>
      <c r="H62" s="43"/>
      <c r="I62" s="43"/>
      <c r="J62" s="43"/>
      <c r="K62" s="43"/>
      <c r="L62" s="43"/>
      <c r="M62" s="43"/>
      <c r="N62" s="43"/>
      <c r="O62" s="43"/>
      <c r="P62" s="43"/>
      <c r="Q62" s="43"/>
      <c r="R62" s="43"/>
      <c r="S62" s="43"/>
      <c r="T62" s="43"/>
      <c r="U62" s="43"/>
      <c r="V62" s="43"/>
      <c r="W62" s="43"/>
      <c r="X62" s="43"/>
      <c r="Y62" s="44"/>
    </row>
    <row r="63" spans="2:25" x14ac:dyDescent="0.2">
      <c r="C63" s="51" t="s">
        <v>128</v>
      </c>
      <c r="D63" s="43"/>
      <c r="E63" s="43"/>
      <c r="F63" s="43"/>
      <c r="G63" s="43"/>
      <c r="H63" s="43"/>
      <c r="I63" s="43"/>
      <c r="J63" s="43"/>
      <c r="K63" s="43"/>
      <c r="L63" s="43"/>
      <c r="M63" s="43"/>
      <c r="N63" s="43"/>
      <c r="O63" s="43"/>
      <c r="P63" s="43"/>
      <c r="Q63" s="43"/>
      <c r="R63" s="43"/>
      <c r="S63" s="43"/>
      <c r="T63" s="43"/>
      <c r="U63" s="43"/>
      <c r="V63" s="43"/>
      <c r="W63" s="43"/>
      <c r="X63" s="43"/>
      <c r="Y63" s="44"/>
    </row>
    <row r="64" spans="2:25" x14ac:dyDescent="0.2">
      <c r="C64" s="51" t="s">
        <v>129</v>
      </c>
      <c r="D64" s="43"/>
      <c r="E64" s="43"/>
      <c r="F64" s="43"/>
      <c r="G64" s="43"/>
      <c r="H64" s="43"/>
      <c r="I64" s="43"/>
      <c r="J64" s="43"/>
      <c r="K64" s="43"/>
      <c r="L64" s="43"/>
      <c r="M64" s="43"/>
      <c r="N64" s="43"/>
      <c r="O64" s="43"/>
      <c r="P64" s="43"/>
      <c r="Q64" s="43"/>
      <c r="R64" s="43"/>
      <c r="S64" s="43"/>
      <c r="T64" s="43"/>
      <c r="U64" s="43"/>
      <c r="V64" s="43"/>
      <c r="W64" s="43"/>
      <c r="X64" s="43"/>
      <c r="Y64" s="44"/>
    </row>
    <row r="65" spans="2:41" x14ac:dyDescent="0.2">
      <c r="C65" s="51" t="s">
        <v>130</v>
      </c>
      <c r="D65" s="43"/>
      <c r="E65" s="43"/>
      <c r="F65" s="43"/>
      <c r="G65" s="43"/>
      <c r="H65" s="43"/>
      <c r="I65" s="43"/>
      <c r="J65" s="43"/>
      <c r="K65" s="43"/>
      <c r="L65" s="43"/>
      <c r="M65" s="43"/>
      <c r="N65" s="43"/>
      <c r="O65" s="43"/>
      <c r="P65" s="43"/>
      <c r="Q65" s="43"/>
      <c r="R65" s="43"/>
      <c r="S65" s="43"/>
      <c r="T65" s="43"/>
      <c r="U65" s="43"/>
      <c r="V65" s="43"/>
      <c r="W65" s="43"/>
      <c r="X65" s="43"/>
      <c r="Y65" s="44"/>
    </row>
    <row r="66" spans="2:41" x14ac:dyDescent="0.2">
      <c r="C66" s="51" t="s">
        <v>131</v>
      </c>
      <c r="D66" s="43"/>
      <c r="E66" s="43"/>
      <c r="F66" s="43"/>
      <c r="G66" s="43"/>
      <c r="H66" s="43"/>
      <c r="I66" s="43"/>
      <c r="J66" s="43"/>
      <c r="K66" s="43"/>
      <c r="L66" s="43"/>
      <c r="M66" s="43"/>
      <c r="N66" s="43"/>
      <c r="O66" s="43"/>
      <c r="P66" s="43"/>
      <c r="Q66" s="43"/>
      <c r="R66" s="43"/>
      <c r="S66" s="43"/>
      <c r="T66" s="43"/>
      <c r="U66" s="43"/>
      <c r="V66" s="43"/>
      <c r="W66" s="43"/>
      <c r="X66" s="43"/>
      <c r="Y66" s="44"/>
    </row>
    <row r="67" spans="2:41" x14ac:dyDescent="0.2">
      <c r="C67" s="51" t="s">
        <v>132</v>
      </c>
      <c r="D67" s="43"/>
      <c r="E67" s="43"/>
      <c r="F67" s="43"/>
      <c r="G67" s="43"/>
      <c r="H67" s="43"/>
      <c r="I67" s="43"/>
      <c r="J67" s="43"/>
      <c r="K67" s="43"/>
      <c r="L67" s="43"/>
      <c r="M67" s="43"/>
      <c r="N67" s="43"/>
      <c r="O67" s="43"/>
      <c r="P67" s="43"/>
      <c r="Q67" s="43"/>
      <c r="R67" s="43"/>
      <c r="S67" s="43"/>
      <c r="T67" s="43"/>
      <c r="U67" s="43"/>
      <c r="V67" s="43"/>
      <c r="W67" s="43"/>
      <c r="X67" s="43"/>
      <c r="Y67" s="44"/>
    </row>
    <row r="68" spans="2:41" x14ac:dyDescent="0.2">
      <c r="C68" s="42"/>
      <c r="D68" s="43"/>
      <c r="E68" s="43"/>
      <c r="F68" s="43"/>
      <c r="G68" s="43"/>
      <c r="H68" s="43"/>
      <c r="I68" s="43"/>
      <c r="J68" s="43"/>
      <c r="K68" s="43"/>
      <c r="L68" s="43"/>
      <c r="M68" s="43"/>
      <c r="N68" s="43"/>
      <c r="O68" s="43"/>
      <c r="P68" s="43"/>
      <c r="Q68" s="43"/>
      <c r="R68" s="43"/>
      <c r="S68" s="43"/>
      <c r="T68" s="43"/>
      <c r="U68" s="43"/>
      <c r="V68" s="43"/>
      <c r="W68" s="43"/>
      <c r="X68" s="43"/>
      <c r="Y68" s="44"/>
    </row>
    <row r="69" spans="2:41" x14ac:dyDescent="0.2">
      <c r="C69" s="50" t="s">
        <v>102</v>
      </c>
      <c r="D69" s="43"/>
      <c r="E69" s="43"/>
      <c r="F69" s="43"/>
      <c r="G69" s="43"/>
      <c r="H69" s="43"/>
      <c r="I69" s="43"/>
      <c r="J69" s="43"/>
      <c r="K69" s="43"/>
      <c r="L69" s="43"/>
      <c r="M69" s="43"/>
      <c r="N69" s="43"/>
      <c r="O69" s="43"/>
      <c r="P69" s="43"/>
      <c r="Q69" s="43"/>
      <c r="R69" s="43"/>
      <c r="S69" s="43"/>
      <c r="T69" s="43"/>
      <c r="U69" s="43"/>
      <c r="V69" s="43"/>
      <c r="W69" s="43"/>
      <c r="X69" s="43"/>
      <c r="Y69" s="44"/>
    </row>
    <row r="70" spans="2:41" ht="16" thickBot="1" x14ac:dyDescent="0.25">
      <c r="C70" s="45" t="s">
        <v>133</v>
      </c>
      <c r="D70" s="46"/>
      <c r="E70" s="46"/>
      <c r="F70" s="46"/>
      <c r="G70" s="46"/>
      <c r="H70" s="46"/>
      <c r="I70" s="46"/>
      <c r="J70" s="46"/>
      <c r="K70" s="46"/>
      <c r="L70" s="46"/>
      <c r="M70" s="46"/>
      <c r="N70" s="46"/>
      <c r="O70" s="46"/>
      <c r="P70" s="46"/>
      <c r="Q70" s="46"/>
      <c r="R70" s="46"/>
      <c r="S70" s="46"/>
      <c r="T70" s="46"/>
      <c r="U70" s="46"/>
      <c r="V70" s="46"/>
      <c r="W70" s="46"/>
      <c r="X70" s="46"/>
      <c r="Y70" s="47"/>
    </row>
    <row r="71" spans="2:41" ht="16" thickBot="1" x14ac:dyDescent="0.25"/>
    <row r="72" spans="2:41" ht="24" x14ac:dyDescent="0.2">
      <c r="B72" s="36">
        <v>5</v>
      </c>
      <c r="C72" s="39" t="s">
        <v>114</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1"/>
    </row>
    <row r="73" spans="2:41" x14ac:dyDescent="0.2">
      <c r="C73" s="42"/>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4"/>
    </row>
    <row r="74" spans="2:41" x14ac:dyDescent="0.2">
      <c r="C74" s="42" t="s">
        <v>115</v>
      </c>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4"/>
    </row>
    <row r="75" spans="2:41" x14ac:dyDescent="0.2">
      <c r="C75" s="50" t="s">
        <v>99</v>
      </c>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4"/>
    </row>
    <row r="76" spans="2:41" x14ac:dyDescent="0.2">
      <c r="C76" s="42" t="s">
        <v>116</v>
      </c>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4"/>
    </row>
    <row r="77" spans="2:41" x14ac:dyDescent="0.2">
      <c r="C77" s="42"/>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4"/>
    </row>
    <row r="78" spans="2:41" x14ac:dyDescent="0.2">
      <c r="C78" s="50" t="s">
        <v>101</v>
      </c>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4"/>
    </row>
    <row r="79" spans="2:41" x14ac:dyDescent="0.2">
      <c r="C79" s="42" t="s">
        <v>117</v>
      </c>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4"/>
    </row>
    <row r="80" spans="2:41" x14ac:dyDescent="0.2">
      <c r="C80" s="42"/>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4"/>
    </row>
    <row r="81" spans="2:41" x14ac:dyDescent="0.2">
      <c r="C81" s="50" t="s">
        <v>102</v>
      </c>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4"/>
    </row>
    <row r="82" spans="2:41" x14ac:dyDescent="0.2">
      <c r="C82" s="42" t="s">
        <v>118</v>
      </c>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4"/>
    </row>
    <row r="83" spans="2:41" ht="16" thickBot="1" x14ac:dyDescent="0.25">
      <c r="C83" s="45" t="s">
        <v>119</v>
      </c>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7"/>
    </row>
    <row r="84" spans="2:41" ht="16" thickBot="1" x14ac:dyDescent="0.25"/>
    <row r="85" spans="2:41" ht="24" x14ac:dyDescent="0.2">
      <c r="B85" s="36">
        <v>6</v>
      </c>
      <c r="C85" s="39" t="s">
        <v>134</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1"/>
    </row>
    <row r="86" spans="2:41" ht="14.5" customHeight="1" x14ac:dyDescent="0.2">
      <c r="C86" s="144" t="s">
        <v>135</v>
      </c>
      <c r="D86" s="145"/>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c r="AE86" s="145"/>
      <c r="AF86" s="145"/>
      <c r="AG86" s="145"/>
      <c r="AH86" s="145"/>
      <c r="AI86" s="145"/>
      <c r="AJ86" s="145"/>
      <c r="AK86" s="145"/>
      <c r="AL86" s="145"/>
      <c r="AM86" s="145"/>
      <c r="AN86" s="145"/>
      <c r="AO86" s="146"/>
    </row>
    <row r="87" spans="2:41" x14ac:dyDescent="0.2">
      <c r="C87" s="144"/>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c r="AJ87" s="145"/>
      <c r="AK87" s="145"/>
      <c r="AL87" s="145"/>
      <c r="AM87" s="145"/>
      <c r="AN87" s="145"/>
      <c r="AO87" s="146"/>
    </row>
    <row r="88" spans="2:41" x14ac:dyDescent="0.2">
      <c r="C88" s="42" t="s">
        <v>99</v>
      </c>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4"/>
    </row>
    <row r="89" spans="2:41" x14ac:dyDescent="0.2">
      <c r="C89" s="42" t="s">
        <v>136</v>
      </c>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4"/>
    </row>
    <row r="90" spans="2:41" x14ac:dyDescent="0.2">
      <c r="C90" s="42"/>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4"/>
    </row>
    <row r="91" spans="2:41" x14ac:dyDescent="0.2">
      <c r="C91" s="42" t="s">
        <v>101</v>
      </c>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4"/>
    </row>
    <row r="92" spans="2:41" x14ac:dyDescent="0.2">
      <c r="C92" s="42">
        <v>2</v>
      </c>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4"/>
    </row>
    <row r="93" spans="2:41" x14ac:dyDescent="0.2">
      <c r="C93" s="42"/>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4"/>
    </row>
    <row r="94" spans="2:41" x14ac:dyDescent="0.2">
      <c r="C94" s="42" t="s">
        <v>102</v>
      </c>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4"/>
    </row>
    <row r="95" spans="2:41" x14ac:dyDescent="0.2">
      <c r="C95" s="144" t="s">
        <v>137</v>
      </c>
      <c r="D95" s="145"/>
      <c r="E95" s="145"/>
      <c r="F95" s="145"/>
      <c r="G95" s="145"/>
      <c r="H95" s="145"/>
      <c r="I95" s="145"/>
      <c r="J95" s="145"/>
      <c r="K95" s="145"/>
      <c r="L95" s="145"/>
      <c r="M95" s="145"/>
      <c r="N95" s="145"/>
      <c r="O95" s="145"/>
      <c r="P95" s="145"/>
      <c r="Q95" s="145"/>
      <c r="R95" s="145"/>
      <c r="S95" s="145"/>
      <c r="T95" s="145"/>
      <c r="U95" s="145"/>
      <c r="V95" s="145"/>
      <c r="W95" s="145"/>
      <c r="X95" s="145"/>
      <c r="Y95" s="145"/>
      <c r="Z95" s="145"/>
      <c r="AA95" s="145"/>
      <c r="AB95" s="145"/>
      <c r="AC95" s="145"/>
      <c r="AD95" s="145"/>
      <c r="AE95" s="145"/>
      <c r="AF95" s="145"/>
      <c r="AG95" s="145"/>
      <c r="AH95" s="145"/>
      <c r="AI95" s="145"/>
      <c r="AJ95" s="145"/>
      <c r="AK95" s="145"/>
      <c r="AL95" s="145"/>
      <c r="AM95" s="145"/>
      <c r="AN95" s="145"/>
      <c r="AO95" s="146"/>
    </row>
    <row r="96" spans="2:41" ht="16" thickBot="1" x14ac:dyDescent="0.25">
      <c r="C96" s="147"/>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H96" s="148"/>
      <c r="AI96" s="148"/>
      <c r="AJ96" s="148"/>
      <c r="AK96" s="148"/>
      <c r="AL96" s="148"/>
      <c r="AM96" s="148"/>
      <c r="AN96" s="148"/>
      <c r="AO96" s="149"/>
    </row>
    <row r="97" spans="2:37" ht="16" thickBot="1" x14ac:dyDescent="0.25"/>
    <row r="98" spans="2:37" ht="24" x14ac:dyDescent="0.2">
      <c r="B98" s="36">
        <v>7</v>
      </c>
      <c r="C98" s="39" t="s">
        <v>138</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1"/>
    </row>
    <row r="99" spans="2:37" x14ac:dyDescent="0.2">
      <c r="C99" s="42" t="s">
        <v>139</v>
      </c>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4"/>
    </row>
    <row r="100" spans="2:37" x14ac:dyDescent="0.2">
      <c r="C100" s="42" t="s">
        <v>140</v>
      </c>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4"/>
    </row>
    <row r="101" spans="2:37" x14ac:dyDescent="0.2">
      <c r="C101" s="42"/>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4"/>
    </row>
    <row r="102" spans="2:37" x14ac:dyDescent="0.2">
      <c r="C102" s="50" t="s">
        <v>141</v>
      </c>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4"/>
    </row>
    <row r="103" spans="2:37" x14ac:dyDescent="0.2">
      <c r="C103" s="42" t="s">
        <v>142</v>
      </c>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4"/>
    </row>
    <row r="104" spans="2:37" x14ac:dyDescent="0.2">
      <c r="C104" s="42"/>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4"/>
    </row>
    <row r="105" spans="2:37" x14ac:dyDescent="0.2">
      <c r="C105" s="50" t="s">
        <v>121</v>
      </c>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4"/>
    </row>
    <row r="106" spans="2:37" x14ac:dyDescent="0.2">
      <c r="C106" s="42" t="s">
        <v>143</v>
      </c>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4"/>
    </row>
    <row r="107" spans="2:37" x14ac:dyDescent="0.2">
      <c r="C107" s="42"/>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4"/>
    </row>
    <row r="108" spans="2:37" x14ac:dyDescent="0.2">
      <c r="C108" s="50" t="s">
        <v>123</v>
      </c>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4"/>
    </row>
    <row r="109" spans="2:37" x14ac:dyDescent="0.2">
      <c r="C109" s="42" t="s">
        <v>144</v>
      </c>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4"/>
    </row>
    <row r="110" spans="2:37" x14ac:dyDescent="0.2">
      <c r="C110" s="42"/>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4"/>
    </row>
    <row r="111" spans="2:37" x14ac:dyDescent="0.2">
      <c r="C111" s="50" t="s">
        <v>99</v>
      </c>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4"/>
    </row>
    <row r="112" spans="2:37" x14ac:dyDescent="0.2">
      <c r="C112" s="42" t="s">
        <v>145</v>
      </c>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4"/>
    </row>
    <row r="113" spans="3:37" x14ac:dyDescent="0.2">
      <c r="C113" s="42"/>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4"/>
    </row>
    <row r="114" spans="3:37" x14ac:dyDescent="0.2">
      <c r="C114" s="50" t="s">
        <v>101</v>
      </c>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4"/>
    </row>
    <row r="115" spans="3:37" ht="16" thickBot="1" x14ac:dyDescent="0.25">
      <c r="C115" s="140">
        <v>0.79565972222222225</v>
      </c>
      <c r="D115" s="141"/>
      <c r="E115" s="141"/>
      <c r="F115" s="141"/>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7"/>
    </row>
  </sheetData>
  <mergeCells count="6">
    <mergeCell ref="C115:F115"/>
    <mergeCell ref="C43:H43"/>
    <mergeCell ref="C42:H42"/>
    <mergeCell ref="C41:H41"/>
    <mergeCell ref="C86:AO87"/>
    <mergeCell ref="C95:AO96"/>
  </mergeCells>
  <conditionalFormatting sqref="N5 N6:Q24">
    <cfRule type="cellIs" dxfId="7" priority="9" operator="equal">
      <formula>4</formula>
    </cfRule>
    <cfRule type="cellIs" dxfId="6" priority="10" operator="equal">
      <formula>3</formula>
    </cfRule>
    <cfRule type="cellIs" dxfId="5" priority="11" operator="equal">
      <formula>2</formula>
    </cfRule>
    <cfRule type="cellIs" dxfId="4" priority="12" operator="equal">
      <formula>1</formula>
    </cfRule>
  </conditionalFormatting>
  <conditionalFormatting sqref="O5:Q5">
    <cfRule type="cellIs" dxfId="3" priority="5" operator="equal">
      <formula>4</formula>
    </cfRule>
    <cfRule type="cellIs" dxfId="2" priority="6" operator="equal">
      <formula>3</formula>
    </cfRule>
    <cfRule type="cellIs" dxfId="1" priority="7" operator="equal">
      <formula>2</formula>
    </cfRule>
    <cfRule type="cellIs" dxfId="0" priority="8" operator="equal">
      <formula>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AO232"/>
  <sheetViews>
    <sheetView showGridLines="0" tabSelected="1" topLeftCell="A119" zoomScale="135" workbookViewId="0">
      <selection activeCell="J129" sqref="J129"/>
    </sheetView>
  </sheetViews>
  <sheetFormatPr baseColWidth="10" defaultColWidth="8.83203125" defaultRowHeight="15" x14ac:dyDescent="0.2"/>
  <cols>
    <col min="1" max="1" width="3.6640625" customWidth="1"/>
    <col min="2" max="2" width="5.6640625" customWidth="1"/>
    <col min="3" max="41" width="3.6640625" customWidth="1"/>
  </cols>
  <sheetData>
    <row r="1" spans="2:25" ht="27" thickBot="1" x14ac:dyDescent="0.25">
      <c r="B1" s="37" t="s">
        <v>147</v>
      </c>
    </row>
    <row r="2" spans="2:25" ht="24" x14ac:dyDescent="0.2">
      <c r="B2" s="36">
        <v>1</v>
      </c>
      <c r="C2" s="39" t="s">
        <v>148</v>
      </c>
      <c r="D2" s="52"/>
      <c r="E2" s="52"/>
      <c r="F2" s="52"/>
      <c r="G2" s="52"/>
      <c r="H2" s="52"/>
      <c r="I2" s="52"/>
      <c r="J2" s="52"/>
      <c r="K2" s="52"/>
      <c r="L2" s="52"/>
      <c r="M2" s="52"/>
      <c r="N2" s="52"/>
      <c r="O2" s="52"/>
      <c r="P2" s="52"/>
      <c r="Q2" s="52"/>
      <c r="R2" s="52"/>
      <c r="S2" s="52"/>
      <c r="T2" s="52"/>
      <c r="U2" s="52"/>
      <c r="V2" s="52"/>
      <c r="W2" s="52"/>
      <c r="X2" s="52"/>
      <c r="Y2" s="53"/>
    </row>
    <row r="3" spans="2:25" x14ac:dyDescent="0.2">
      <c r="C3" s="54" t="s">
        <v>149</v>
      </c>
      <c r="D3" s="55"/>
      <c r="E3" s="55"/>
      <c r="F3" s="55"/>
      <c r="G3" s="55"/>
      <c r="H3" s="55"/>
      <c r="I3" s="55"/>
      <c r="J3" s="55"/>
      <c r="K3" s="55"/>
      <c r="L3" s="55"/>
      <c r="M3" s="55"/>
      <c r="N3" s="55"/>
      <c r="O3" s="55"/>
      <c r="P3" s="55"/>
      <c r="Q3" s="55"/>
      <c r="R3" s="55"/>
      <c r="S3" s="55"/>
      <c r="T3" s="55"/>
      <c r="U3" s="55"/>
      <c r="V3" s="55"/>
      <c r="W3" s="55"/>
      <c r="X3" s="55"/>
      <c r="Y3" s="56"/>
    </row>
    <row r="4" spans="2:25" x14ac:dyDescent="0.2">
      <c r="C4" s="57" t="s">
        <v>158</v>
      </c>
      <c r="D4" s="55"/>
      <c r="E4" s="55"/>
      <c r="F4" s="55"/>
      <c r="G4" s="55"/>
      <c r="H4" s="55"/>
      <c r="I4" s="55"/>
      <c r="J4" s="55"/>
      <c r="K4" s="55"/>
      <c r="L4" s="55"/>
      <c r="M4" s="55"/>
      <c r="N4" s="55"/>
      <c r="O4" s="55"/>
      <c r="P4" s="55"/>
      <c r="Q4" s="55"/>
      <c r="R4" s="55"/>
      <c r="S4" s="55"/>
      <c r="T4" s="55"/>
      <c r="U4" s="55"/>
      <c r="V4" s="55"/>
      <c r="W4" s="55"/>
      <c r="X4" s="55"/>
      <c r="Y4" s="56"/>
    </row>
    <row r="5" spans="2:25" x14ac:dyDescent="0.2">
      <c r="C5" s="57" t="s">
        <v>159</v>
      </c>
      <c r="D5" s="55"/>
      <c r="E5" s="55"/>
      <c r="F5" s="55"/>
      <c r="G5" s="55"/>
      <c r="H5" s="55"/>
      <c r="I5" s="55"/>
      <c r="J5" s="55"/>
      <c r="K5" s="55"/>
      <c r="L5" s="55"/>
      <c r="M5" s="55"/>
      <c r="N5" s="55"/>
      <c r="O5" s="55"/>
      <c r="P5" s="55"/>
      <c r="Q5" s="55"/>
      <c r="R5" s="55"/>
      <c r="S5" s="55"/>
      <c r="T5" s="55"/>
      <c r="U5" s="55"/>
      <c r="V5" s="55"/>
      <c r="W5" s="55"/>
      <c r="X5" s="55"/>
      <c r="Y5" s="56"/>
    </row>
    <row r="6" spans="2:25" x14ac:dyDescent="0.2">
      <c r="C6" s="57" t="s">
        <v>160</v>
      </c>
      <c r="D6" s="55"/>
      <c r="E6" s="55"/>
      <c r="F6" s="55"/>
      <c r="G6" s="55"/>
      <c r="H6" s="55"/>
      <c r="I6" s="55"/>
      <c r="J6" s="55"/>
      <c r="K6" s="55"/>
      <c r="L6" s="55"/>
      <c r="M6" s="55"/>
      <c r="N6" s="55"/>
      <c r="O6" s="55"/>
      <c r="P6" s="55"/>
      <c r="Q6" s="55"/>
      <c r="R6" s="55"/>
      <c r="S6" s="55"/>
      <c r="T6" s="55"/>
      <c r="U6" s="55"/>
      <c r="V6" s="55"/>
      <c r="W6" s="55"/>
      <c r="X6" s="55"/>
      <c r="Y6" s="56"/>
    </row>
    <row r="7" spans="2:25" x14ac:dyDescent="0.2">
      <c r="C7" s="54"/>
      <c r="D7" s="55"/>
      <c r="E7" s="55"/>
      <c r="F7" s="55"/>
      <c r="G7" s="55"/>
      <c r="H7" s="55"/>
      <c r="I7" s="55"/>
      <c r="J7" s="55"/>
      <c r="K7" s="55"/>
      <c r="L7" s="55"/>
      <c r="M7" s="55"/>
      <c r="N7" s="55"/>
      <c r="O7" s="55"/>
      <c r="P7" s="55"/>
      <c r="Q7" s="55"/>
      <c r="R7" s="55"/>
      <c r="S7" s="55"/>
      <c r="T7" s="55"/>
      <c r="U7" s="55"/>
      <c r="V7" s="55"/>
      <c r="W7" s="55"/>
      <c r="X7" s="55"/>
      <c r="Y7" s="56"/>
    </row>
    <row r="8" spans="2:25" x14ac:dyDescent="0.2">
      <c r="C8" s="58" t="s">
        <v>121</v>
      </c>
      <c r="D8" s="55"/>
      <c r="E8" s="55"/>
      <c r="F8" s="55"/>
      <c r="G8" s="55"/>
      <c r="H8" s="55"/>
      <c r="I8" s="55"/>
      <c r="J8" s="55"/>
      <c r="K8" s="55"/>
      <c r="L8" s="55"/>
      <c r="M8" s="55"/>
      <c r="N8" s="55"/>
      <c r="O8" s="55"/>
      <c r="P8" s="55"/>
      <c r="Q8" s="55"/>
      <c r="R8" s="55"/>
      <c r="S8" s="55"/>
      <c r="T8" s="55"/>
      <c r="U8" s="55"/>
      <c r="V8" s="55"/>
      <c r="W8" s="55"/>
      <c r="X8" s="55"/>
      <c r="Y8" s="56"/>
    </row>
    <row r="9" spans="2:25" x14ac:dyDescent="0.2">
      <c r="C9" s="54" t="s">
        <v>150</v>
      </c>
      <c r="D9" s="55"/>
      <c r="E9" s="55"/>
      <c r="F9" s="55"/>
      <c r="G9" s="55"/>
      <c r="H9" s="55"/>
      <c r="I9" s="55"/>
      <c r="J9" s="55"/>
      <c r="K9" s="55"/>
      <c r="L9" s="55"/>
      <c r="M9" s="55"/>
      <c r="N9" s="55"/>
      <c r="O9" s="55"/>
      <c r="P9" s="55"/>
      <c r="Q9" s="55"/>
      <c r="R9" s="55"/>
      <c r="S9" s="55"/>
      <c r="T9" s="55"/>
      <c r="U9" s="55"/>
      <c r="V9" s="55"/>
      <c r="W9" s="55"/>
      <c r="X9" s="55"/>
      <c r="Y9" s="56"/>
    </row>
    <row r="10" spans="2:25" x14ac:dyDescent="0.2">
      <c r="C10" s="54"/>
      <c r="D10" s="55"/>
      <c r="E10" s="55"/>
      <c r="F10" s="55"/>
      <c r="G10" s="55"/>
      <c r="H10" s="55"/>
      <c r="I10" s="55"/>
      <c r="J10" s="55"/>
      <c r="K10" s="55"/>
      <c r="L10" s="55"/>
      <c r="M10" s="55"/>
      <c r="N10" s="55"/>
      <c r="O10" s="55"/>
      <c r="P10" s="55"/>
      <c r="Q10" s="55"/>
      <c r="R10" s="55"/>
      <c r="S10" s="55"/>
      <c r="T10" s="55"/>
      <c r="U10" s="55"/>
      <c r="V10" s="55"/>
      <c r="W10" s="55"/>
      <c r="X10" s="55"/>
      <c r="Y10" s="56"/>
    </row>
    <row r="11" spans="2:25" x14ac:dyDescent="0.2">
      <c r="C11" s="58" t="s">
        <v>99</v>
      </c>
      <c r="D11" s="55"/>
      <c r="E11" s="55"/>
      <c r="F11" s="55"/>
      <c r="G11" s="55"/>
      <c r="H11" s="55"/>
      <c r="I11" s="55"/>
      <c r="J11" s="55"/>
      <c r="K11" s="55"/>
      <c r="L11" s="55"/>
      <c r="M11" s="55"/>
      <c r="N11" s="55"/>
      <c r="O11" s="55"/>
      <c r="P11" s="55"/>
      <c r="Q11" s="55"/>
      <c r="R11" s="55"/>
      <c r="S11" s="55"/>
      <c r="T11" s="55"/>
      <c r="U11" s="55"/>
      <c r="V11" s="55"/>
      <c r="W11" s="55"/>
      <c r="X11" s="55"/>
      <c r="Y11" s="56"/>
    </row>
    <row r="12" spans="2:25" x14ac:dyDescent="0.2">
      <c r="C12" s="54" t="s">
        <v>151</v>
      </c>
      <c r="D12" s="55"/>
      <c r="E12" s="55"/>
      <c r="F12" s="55"/>
      <c r="G12" s="55"/>
      <c r="H12" s="55"/>
      <c r="I12" s="55"/>
      <c r="J12" s="55"/>
      <c r="K12" s="55"/>
      <c r="L12" s="55"/>
      <c r="M12" s="55"/>
      <c r="N12" s="55"/>
      <c r="O12" s="55"/>
      <c r="P12" s="55"/>
      <c r="Q12" s="55"/>
      <c r="R12" s="55"/>
      <c r="S12" s="55"/>
      <c r="T12" s="55"/>
      <c r="U12" s="55"/>
      <c r="V12" s="55"/>
      <c r="W12" s="55"/>
      <c r="X12" s="55"/>
      <c r="Y12" s="56"/>
    </row>
    <row r="13" spans="2:25" x14ac:dyDescent="0.2">
      <c r="C13" s="54"/>
      <c r="D13" s="55"/>
      <c r="E13" s="55"/>
      <c r="F13" s="55"/>
      <c r="G13" s="55"/>
      <c r="H13" s="55"/>
      <c r="I13" s="55"/>
      <c r="J13" s="55"/>
      <c r="K13" s="55"/>
      <c r="L13" s="55"/>
      <c r="M13" s="55"/>
      <c r="N13" s="55"/>
      <c r="O13" s="55"/>
      <c r="P13" s="55"/>
      <c r="Q13" s="55"/>
      <c r="R13" s="55"/>
      <c r="S13" s="55"/>
      <c r="T13" s="55"/>
      <c r="U13" s="55"/>
      <c r="V13" s="55"/>
      <c r="W13" s="55"/>
      <c r="X13" s="55"/>
      <c r="Y13" s="56"/>
    </row>
    <row r="14" spans="2:25" x14ac:dyDescent="0.2">
      <c r="C14" s="58" t="s">
        <v>101</v>
      </c>
      <c r="D14" s="55"/>
      <c r="E14" s="55"/>
      <c r="F14" s="55"/>
      <c r="G14" s="55"/>
      <c r="H14" s="55"/>
      <c r="I14" s="55"/>
      <c r="J14" s="55"/>
      <c r="K14" s="55"/>
      <c r="L14" s="55"/>
      <c r="M14" s="55"/>
      <c r="N14" s="55"/>
      <c r="O14" s="55"/>
      <c r="P14" s="55"/>
      <c r="Q14" s="55"/>
      <c r="R14" s="55"/>
      <c r="S14" s="55"/>
      <c r="T14" s="55"/>
      <c r="U14" s="55"/>
      <c r="V14" s="55"/>
      <c r="W14" s="55"/>
      <c r="X14" s="55"/>
      <c r="Y14" s="56"/>
    </row>
    <row r="15" spans="2:25" x14ac:dyDescent="0.2">
      <c r="C15" s="54">
        <v>5</v>
      </c>
      <c r="D15" s="55"/>
      <c r="E15" s="55"/>
      <c r="F15" s="55"/>
      <c r="G15" s="55"/>
      <c r="H15" s="55"/>
      <c r="I15" s="55"/>
      <c r="J15" s="55"/>
      <c r="K15" s="55"/>
      <c r="L15" s="55"/>
      <c r="M15" s="55"/>
      <c r="N15" s="55"/>
      <c r="O15" s="55"/>
      <c r="P15" s="55"/>
      <c r="Q15" s="55"/>
      <c r="R15" s="55"/>
      <c r="S15" s="55"/>
      <c r="T15" s="55"/>
      <c r="U15" s="55"/>
      <c r="V15" s="55"/>
      <c r="W15" s="55"/>
      <c r="X15" s="55"/>
      <c r="Y15" s="56"/>
    </row>
    <row r="16" spans="2:25" x14ac:dyDescent="0.2">
      <c r="C16" s="54"/>
      <c r="D16" s="55"/>
      <c r="E16" s="55"/>
      <c r="F16" s="55"/>
      <c r="G16" s="55"/>
      <c r="H16" s="55"/>
      <c r="I16" s="55"/>
      <c r="J16" s="55"/>
      <c r="K16" s="55"/>
      <c r="L16" s="55"/>
      <c r="M16" s="55"/>
      <c r="N16" s="55"/>
      <c r="O16" s="55"/>
      <c r="P16" s="55"/>
      <c r="Q16" s="55"/>
      <c r="R16" s="55"/>
      <c r="S16" s="55"/>
      <c r="T16" s="55"/>
      <c r="U16" s="55"/>
      <c r="V16" s="55"/>
      <c r="W16" s="55"/>
      <c r="X16" s="55"/>
      <c r="Y16" s="56"/>
    </row>
    <row r="17" spans="2:41" x14ac:dyDescent="0.2">
      <c r="C17" s="58" t="s">
        <v>102</v>
      </c>
      <c r="D17" s="55"/>
      <c r="E17" s="55"/>
      <c r="F17" s="55"/>
      <c r="G17" s="55"/>
      <c r="H17" s="55"/>
      <c r="I17" s="55"/>
      <c r="J17" s="55"/>
      <c r="K17" s="55"/>
      <c r="L17" s="55"/>
      <c r="M17" s="55"/>
      <c r="N17" s="55"/>
      <c r="O17" s="55"/>
      <c r="P17" s="55"/>
      <c r="Q17" s="55"/>
      <c r="R17" s="55"/>
      <c r="S17" s="55"/>
      <c r="T17" s="55"/>
      <c r="U17" s="55"/>
      <c r="V17" s="55"/>
      <c r="W17" s="55"/>
      <c r="X17" s="55"/>
      <c r="Y17" s="56"/>
    </row>
    <row r="18" spans="2:41" x14ac:dyDescent="0.2">
      <c r="C18" s="54" t="s">
        <v>152</v>
      </c>
      <c r="D18" s="55"/>
      <c r="E18" s="55"/>
      <c r="F18" s="55"/>
      <c r="G18" s="55"/>
      <c r="H18" s="55"/>
      <c r="I18" s="55"/>
      <c r="J18" s="55"/>
      <c r="K18" s="55"/>
      <c r="L18" s="55"/>
      <c r="M18" s="55"/>
      <c r="N18" s="55"/>
      <c r="O18" s="55"/>
      <c r="P18" s="55"/>
      <c r="Q18" s="55"/>
      <c r="R18" s="55"/>
      <c r="S18" s="55"/>
      <c r="T18" s="55"/>
      <c r="U18" s="55"/>
      <c r="V18" s="55"/>
      <c r="W18" s="55"/>
      <c r="X18" s="55"/>
      <c r="Y18" s="56"/>
    </row>
    <row r="19" spans="2:41" x14ac:dyDescent="0.2">
      <c r="C19" s="54">
        <v>1</v>
      </c>
      <c r="D19" s="55" t="s">
        <v>153</v>
      </c>
      <c r="E19" s="55"/>
      <c r="F19" s="55"/>
      <c r="G19" s="55"/>
      <c r="H19" s="55"/>
      <c r="I19" s="55"/>
      <c r="J19" s="55"/>
      <c r="K19" s="55"/>
      <c r="L19" s="55"/>
      <c r="M19" s="55"/>
      <c r="N19" s="55"/>
      <c r="O19" s="55"/>
      <c r="P19" s="55"/>
      <c r="Q19" s="55"/>
      <c r="R19" s="55"/>
      <c r="S19" s="55"/>
      <c r="T19" s="55"/>
      <c r="U19" s="55"/>
      <c r="V19" s="55"/>
      <c r="W19" s="55"/>
      <c r="X19" s="55"/>
      <c r="Y19" s="56"/>
    </row>
    <row r="20" spans="2:41" x14ac:dyDescent="0.2">
      <c r="C20" s="54">
        <v>2</v>
      </c>
      <c r="D20" s="55" t="s">
        <v>154</v>
      </c>
      <c r="E20" s="55"/>
      <c r="F20" s="55"/>
      <c r="G20" s="55"/>
      <c r="H20" s="55"/>
      <c r="I20" s="55"/>
      <c r="J20" s="55"/>
      <c r="K20" s="55"/>
      <c r="L20" s="55"/>
      <c r="M20" s="55"/>
      <c r="N20" s="55"/>
      <c r="O20" s="55"/>
      <c r="P20" s="55"/>
      <c r="Q20" s="55"/>
      <c r="R20" s="55"/>
      <c r="S20" s="55"/>
      <c r="T20" s="55"/>
      <c r="U20" s="55"/>
      <c r="V20" s="55"/>
      <c r="W20" s="55"/>
      <c r="X20" s="55"/>
      <c r="Y20" s="56"/>
    </row>
    <row r="21" spans="2:41" x14ac:dyDescent="0.2">
      <c r="C21" s="54">
        <v>3</v>
      </c>
      <c r="D21" s="55" t="s">
        <v>155</v>
      </c>
      <c r="E21" s="55"/>
      <c r="F21" s="55"/>
      <c r="G21" s="55"/>
      <c r="H21" s="55"/>
      <c r="I21" s="55"/>
      <c r="J21" s="55"/>
      <c r="K21" s="55"/>
      <c r="L21" s="55"/>
      <c r="M21" s="55"/>
      <c r="N21" s="55"/>
      <c r="O21" s="55"/>
      <c r="P21" s="55"/>
      <c r="Q21" s="55"/>
      <c r="R21" s="55"/>
      <c r="S21" s="55"/>
      <c r="T21" s="55"/>
      <c r="U21" s="55"/>
      <c r="V21" s="55"/>
      <c r="W21" s="55"/>
      <c r="X21" s="55"/>
      <c r="Y21" s="56"/>
    </row>
    <row r="22" spans="2:41" x14ac:dyDescent="0.2">
      <c r="C22" s="54">
        <v>4</v>
      </c>
      <c r="D22" s="55" t="s">
        <v>156</v>
      </c>
      <c r="E22" s="55"/>
      <c r="F22" s="55"/>
      <c r="G22" s="55"/>
      <c r="H22" s="55"/>
      <c r="I22" s="55"/>
      <c r="J22" s="55"/>
      <c r="K22" s="55"/>
      <c r="L22" s="55"/>
      <c r="M22" s="55"/>
      <c r="N22" s="55"/>
      <c r="O22" s="55"/>
      <c r="P22" s="55"/>
      <c r="Q22" s="55"/>
      <c r="R22" s="55"/>
      <c r="S22" s="55"/>
      <c r="T22" s="55"/>
      <c r="U22" s="55"/>
      <c r="V22" s="55"/>
      <c r="W22" s="55"/>
      <c r="X22" s="55"/>
      <c r="Y22" s="56"/>
    </row>
    <row r="23" spans="2:41" ht="16" thickBot="1" x14ac:dyDescent="0.25">
      <c r="C23" s="59">
        <v>5</v>
      </c>
      <c r="D23" s="60" t="s">
        <v>157</v>
      </c>
      <c r="E23" s="60"/>
      <c r="F23" s="60"/>
      <c r="G23" s="60"/>
      <c r="H23" s="60"/>
      <c r="I23" s="60"/>
      <c r="J23" s="60"/>
      <c r="K23" s="60"/>
      <c r="L23" s="60"/>
      <c r="M23" s="60"/>
      <c r="N23" s="60"/>
      <c r="O23" s="60"/>
      <c r="P23" s="60"/>
      <c r="Q23" s="60"/>
      <c r="R23" s="60"/>
      <c r="S23" s="60"/>
      <c r="T23" s="60"/>
      <c r="U23" s="60"/>
      <c r="V23" s="60"/>
      <c r="W23" s="60"/>
      <c r="X23" s="60"/>
      <c r="Y23" s="61"/>
    </row>
    <row r="24" spans="2:41" ht="16" thickBot="1" x14ac:dyDescent="0.25"/>
    <row r="25" spans="2:41" ht="24" x14ac:dyDescent="0.2">
      <c r="B25" s="36">
        <v>2</v>
      </c>
      <c r="C25" s="39" t="s">
        <v>161</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3"/>
    </row>
    <row r="26" spans="2:41" x14ac:dyDescent="0.2">
      <c r="C26" s="54" t="s">
        <v>173</v>
      </c>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6"/>
    </row>
    <row r="27" spans="2:41" x14ac:dyDescent="0.2">
      <c r="C27" s="54" t="s">
        <v>174</v>
      </c>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6"/>
    </row>
    <row r="28" spans="2:41" x14ac:dyDescent="0.2">
      <c r="C28" s="57" t="s">
        <v>175</v>
      </c>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6"/>
    </row>
    <row r="29" spans="2:41" x14ac:dyDescent="0.2">
      <c r="C29" s="57" t="s">
        <v>176</v>
      </c>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6"/>
    </row>
    <row r="30" spans="2:41" x14ac:dyDescent="0.2">
      <c r="C30" s="57" t="s">
        <v>177</v>
      </c>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6"/>
    </row>
    <row r="31" spans="2:41" x14ac:dyDescent="0.2">
      <c r="C31" s="57" t="s">
        <v>178</v>
      </c>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6"/>
    </row>
    <row r="32" spans="2:41" x14ac:dyDescent="0.2">
      <c r="C32" s="57" t="s">
        <v>179</v>
      </c>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6"/>
    </row>
    <row r="33" spans="3:41" x14ac:dyDescent="0.2">
      <c r="C33" s="5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6"/>
    </row>
    <row r="34" spans="3:41" x14ac:dyDescent="0.2">
      <c r="C34" s="54" t="s">
        <v>162</v>
      </c>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6"/>
    </row>
    <row r="35" spans="3:41" x14ac:dyDescent="0.2">
      <c r="C35" s="57" t="s">
        <v>180</v>
      </c>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6"/>
    </row>
    <row r="36" spans="3:41" x14ac:dyDescent="0.2">
      <c r="C36" s="57" t="s">
        <v>181</v>
      </c>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6"/>
    </row>
    <row r="37" spans="3:41" x14ac:dyDescent="0.2">
      <c r="C37" s="57" t="s">
        <v>182</v>
      </c>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6"/>
    </row>
    <row r="38" spans="3:41" x14ac:dyDescent="0.2">
      <c r="C38" s="57" t="s">
        <v>183</v>
      </c>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6"/>
    </row>
    <row r="39" spans="3:41" x14ac:dyDescent="0.2">
      <c r="C39" s="54"/>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6"/>
    </row>
    <row r="40" spans="3:41" x14ac:dyDescent="0.2">
      <c r="C40" s="58" t="s">
        <v>163</v>
      </c>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6"/>
    </row>
    <row r="41" spans="3:41" x14ac:dyDescent="0.2">
      <c r="C41" s="54" t="s">
        <v>164</v>
      </c>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6"/>
    </row>
    <row r="42" spans="3:41" x14ac:dyDescent="0.2">
      <c r="C42" s="54"/>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6"/>
    </row>
    <row r="43" spans="3:41" x14ac:dyDescent="0.2">
      <c r="C43" s="58" t="s">
        <v>165</v>
      </c>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6"/>
    </row>
    <row r="44" spans="3:41" x14ac:dyDescent="0.2">
      <c r="C44" s="54">
        <v>3</v>
      </c>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6"/>
    </row>
    <row r="45" spans="3:41" x14ac:dyDescent="0.2">
      <c r="C45" s="54"/>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6"/>
    </row>
    <row r="46" spans="3:41" x14ac:dyDescent="0.2">
      <c r="C46" s="58" t="s">
        <v>166</v>
      </c>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6"/>
    </row>
    <row r="47" spans="3:41" x14ac:dyDescent="0.2">
      <c r="C47" s="54" t="s">
        <v>167</v>
      </c>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6"/>
    </row>
    <row r="48" spans="3:41" x14ac:dyDescent="0.2">
      <c r="C48" s="54" t="s">
        <v>184</v>
      </c>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6"/>
    </row>
    <row r="49" spans="2:41" x14ac:dyDescent="0.2">
      <c r="C49" s="54"/>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6"/>
    </row>
    <row r="50" spans="2:41" x14ac:dyDescent="0.2">
      <c r="C50" s="58" t="s">
        <v>168</v>
      </c>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6"/>
    </row>
    <row r="51" spans="2:41" x14ac:dyDescent="0.2">
      <c r="C51" s="54" t="s">
        <v>169</v>
      </c>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6"/>
    </row>
    <row r="52" spans="2:41" x14ac:dyDescent="0.2">
      <c r="C52" s="54"/>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6"/>
    </row>
    <row r="53" spans="2:41" x14ac:dyDescent="0.2">
      <c r="C53" s="58" t="s">
        <v>170</v>
      </c>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6"/>
    </row>
    <row r="54" spans="2:41" x14ac:dyDescent="0.2">
      <c r="C54" s="54">
        <v>5</v>
      </c>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6"/>
    </row>
    <row r="55" spans="2:41" x14ac:dyDescent="0.2">
      <c r="C55" s="54"/>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6"/>
    </row>
    <row r="56" spans="2:41" x14ac:dyDescent="0.2">
      <c r="C56" s="58" t="s">
        <v>171</v>
      </c>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6"/>
    </row>
    <row r="57" spans="2:41" ht="16" thickBot="1" x14ac:dyDescent="0.25">
      <c r="C57" s="59" t="s">
        <v>172</v>
      </c>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1"/>
    </row>
    <row r="58" spans="2:41" ht="16" thickBot="1" x14ac:dyDescent="0.25"/>
    <row r="59" spans="2:41" ht="24" x14ac:dyDescent="0.2">
      <c r="B59" s="36">
        <v>3</v>
      </c>
      <c r="C59" s="39" t="s">
        <v>185</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3"/>
    </row>
    <row r="60" spans="2:41" x14ac:dyDescent="0.2">
      <c r="C60" s="54" t="s">
        <v>186</v>
      </c>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6"/>
    </row>
    <row r="61" spans="2:41" x14ac:dyDescent="0.2">
      <c r="C61" s="58" t="s">
        <v>187</v>
      </c>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6"/>
    </row>
    <row r="62" spans="2:41" x14ac:dyDescent="0.2">
      <c r="C62" s="54" t="s">
        <v>188</v>
      </c>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6"/>
    </row>
    <row r="63" spans="2:41" x14ac:dyDescent="0.2">
      <c r="C63" s="54" t="s">
        <v>189</v>
      </c>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6"/>
    </row>
    <row r="64" spans="2:41" x14ac:dyDescent="0.2">
      <c r="C64" s="54" t="s">
        <v>190</v>
      </c>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6"/>
    </row>
    <row r="65" spans="3:33" x14ac:dyDescent="0.2">
      <c r="C65" s="54" t="s">
        <v>191</v>
      </c>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6"/>
    </row>
    <row r="66" spans="3:33" x14ac:dyDescent="0.2">
      <c r="C66" s="54" t="s">
        <v>192</v>
      </c>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6"/>
    </row>
    <row r="67" spans="3:33" x14ac:dyDescent="0.2">
      <c r="C67" s="54" t="s">
        <v>193</v>
      </c>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6"/>
    </row>
    <row r="68" spans="3:33" x14ac:dyDescent="0.2">
      <c r="C68" s="54" t="s">
        <v>191</v>
      </c>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6"/>
    </row>
    <row r="69" spans="3:33" x14ac:dyDescent="0.2">
      <c r="C69" s="54" t="s">
        <v>194</v>
      </c>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6"/>
    </row>
    <row r="70" spans="3:33" x14ac:dyDescent="0.2">
      <c r="C70" s="54" t="s">
        <v>195</v>
      </c>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6"/>
    </row>
    <row r="71" spans="3:33" x14ac:dyDescent="0.2">
      <c r="C71" s="54"/>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6"/>
    </row>
    <row r="72" spans="3:33" x14ac:dyDescent="0.2">
      <c r="C72" s="58" t="s">
        <v>99</v>
      </c>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6"/>
    </row>
    <row r="73" spans="3:33" x14ac:dyDescent="0.2">
      <c r="C73" s="54" t="s">
        <v>196</v>
      </c>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6"/>
    </row>
    <row r="74" spans="3:33" x14ac:dyDescent="0.2">
      <c r="C74" s="54"/>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6"/>
    </row>
    <row r="75" spans="3:33" x14ac:dyDescent="0.2">
      <c r="C75" s="58" t="s">
        <v>101</v>
      </c>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6"/>
    </row>
    <row r="76" spans="3:33" x14ac:dyDescent="0.2">
      <c r="C76" s="54" t="s">
        <v>197</v>
      </c>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6"/>
    </row>
    <row r="77" spans="3:33" x14ac:dyDescent="0.2">
      <c r="C77" s="54"/>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6"/>
    </row>
    <row r="78" spans="3:33" x14ac:dyDescent="0.2">
      <c r="C78" s="58" t="s">
        <v>102</v>
      </c>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6"/>
    </row>
    <row r="79" spans="3:33" x14ac:dyDescent="0.2">
      <c r="C79" s="54" t="s">
        <v>198</v>
      </c>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6"/>
    </row>
    <row r="80" spans="3:33" ht="16" thickBot="1" x14ac:dyDescent="0.25">
      <c r="C80" s="59" t="s">
        <v>199</v>
      </c>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1"/>
    </row>
    <row r="81" spans="2:41" ht="16" thickBot="1" x14ac:dyDescent="0.25"/>
    <row r="82" spans="2:41" ht="24" x14ac:dyDescent="0.2">
      <c r="B82" s="36">
        <v>4</v>
      </c>
      <c r="C82" s="39" t="s">
        <v>200</v>
      </c>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3"/>
    </row>
    <row r="83" spans="2:41" x14ac:dyDescent="0.2">
      <c r="C83" s="152" t="s">
        <v>201</v>
      </c>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A83" s="153"/>
      <c r="AB83" s="153"/>
      <c r="AC83" s="153"/>
      <c r="AD83" s="153"/>
      <c r="AE83" s="153"/>
      <c r="AF83" s="153"/>
      <c r="AG83" s="153"/>
      <c r="AH83" s="153"/>
      <c r="AI83" s="153"/>
      <c r="AJ83" s="153"/>
      <c r="AK83" s="153"/>
      <c r="AL83" s="153"/>
      <c r="AM83" s="153"/>
      <c r="AN83" s="153"/>
      <c r="AO83" s="154"/>
    </row>
    <row r="84" spans="2:41" x14ac:dyDescent="0.2">
      <c r="C84" s="152"/>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A84" s="153"/>
      <c r="AB84" s="153"/>
      <c r="AC84" s="153"/>
      <c r="AD84" s="153"/>
      <c r="AE84" s="153"/>
      <c r="AF84" s="153"/>
      <c r="AG84" s="153"/>
      <c r="AH84" s="153"/>
      <c r="AI84" s="153"/>
      <c r="AJ84" s="153"/>
      <c r="AK84" s="153"/>
      <c r="AL84" s="153"/>
      <c r="AM84" s="153"/>
      <c r="AN84" s="153"/>
      <c r="AO84" s="154"/>
    </row>
    <row r="85" spans="2:41" x14ac:dyDescent="0.2">
      <c r="C85" s="54"/>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6"/>
    </row>
    <row r="86" spans="2:41" x14ac:dyDescent="0.2">
      <c r="C86" s="58" t="s">
        <v>163</v>
      </c>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6"/>
    </row>
    <row r="87" spans="2:41" x14ac:dyDescent="0.2">
      <c r="C87" s="54" t="s">
        <v>202</v>
      </c>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6"/>
    </row>
    <row r="88" spans="2:41" x14ac:dyDescent="0.2">
      <c r="C88" s="54"/>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6"/>
    </row>
    <row r="89" spans="2:41" x14ac:dyDescent="0.2">
      <c r="C89" s="58" t="s">
        <v>165</v>
      </c>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6"/>
    </row>
    <row r="90" spans="2:41" x14ac:dyDescent="0.2">
      <c r="C90" s="54">
        <v>3</v>
      </c>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6"/>
    </row>
    <row r="91" spans="2:41" x14ac:dyDescent="0.2">
      <c r="C91" s="54"/>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6"/>
    </row>
    <row r="92" spans="2:41" x14ac:dyDescent="0.2">
      <c r="C92" s="54" t="s">
        <v>166</v>
      </c>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6"/>
    </row>
    <row r="93" spans="2:41" x14ac:dyDescent="0.2">
      <c r="C93" s="62" t="s">
        <v>203</v>
      </c>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6"/>
    </row>
    <row r="94" spans="2:41" x14ac:dyDescent="0.2">
      <c r="C94" s="62" t="s">
        <v>204</v>
      </c>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6"/>
    </row>
    <row r="95" spans="2:41" x14ac:dyDescent="0.2">
      <c r="C95" s="62" t="s">
        <v>205</v>
      </c>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6"/>
    </row>
    <row r="96" spans="2:41" x14ac:dyDescent="0.2">
      <c r="C96" s="63" t="s">
        <v>206</v>
      </c>
      <c r="D96" s="64"/>
      <c r="E96" s="64"/>
      <c r="F96" s="64"/>
      <c r="G96" s="64"/>
      <c r="H96" s="64"/>
      <c r="I96" s="64"/>
      <c r="J96" s="64"/>
      <c r="K96" s="64"/>
      <c r="L96" s="64"/>
      <c r="M96" s="64"/>
      <c r="N96" s="64"/>
      <c r="O96" s="64"/>
      <c r="P96" s="64"/>
      <c r="Q96" s="64"/>
      <c r="R96" s="64"/>
      <c r="S96" s="64"/>
      <c r="T96" s="64"/>
      <c r="U96" s="64"/>
      <c r="V96" s="64"/>
      <c r="W96" s="64"/>
      <c r="X96" s="55"/>
      <c r="Y96" s="55"/>
      <c r="Z96" s="55"/>
      <c r="AA96" s="55"/>
      <c r="AB96" s="55"/>
      <c r="AC96" s="55"/>
      <c r="AD96" s="55"/>
      <c r="AE96" s="55"/>
      <c r="AF96" s="55"/>
      <c r="AG96" s="55"/>
      <c r="AH96" s="55"/>
      <c r="AI96" s="55"/>
      <c r="AJ96" s="55"/>
      <c r="AK96" s="55"/>
      <c r="AL96" s="55"/>
      <c r="AM96" s="55"/>
      <c r="AN96" s="55"/>
      <c r="AO96" s="56"/>
    </row>
    <row r="97" spans="3:41" x14ac:dyDescent="0.2">
      <c r="C97" s="54"/>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6"/>
    </row>
    <row r="98" spans="3:41" x14ac:dyDescent="0.2">
      <c r="C98" s="58" t="s">
        <v>168</v>
      </c>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6"/>
    </row>
    <row r="99" spans="3:41" x14ac:dyDescent="0.2">
      <c r="C99" s="54" t="s">
        <v>207</v>
      </c>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6"/>
    </row>
    <row r="100" spans="3:41" x14ac:dyDescent="0.2">
      <c r="C100" s="54"/>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6"/>
    </row>
    <row r="101" spans="3:41" x14ac:dyDescent="0.2">
      <c r="C101" s="58" t="s">
        <v>170</v>
      </c>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6"/>
    </row>
    <row r="102" spans="3:41" x14ac:dyDescent="0.2">
      <c r="C102" s="54">
        <v>1</v>
      </c>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6"/>
    </row>
    <row r="103" spans="3:41" x14ac:dyDescent="0.2">
      <c r="C103" s="54"/>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6"/>
    </row>
    <row r="104" spans="3:41" x14ac:dyDescent="0.2">
      <c r="C104" s="58" t="s">
        <v>171</v>
      </c>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6"/>
    </row>
    <row r="105" spans="3:41" x14ac:dyDescent="0.2">
      <c r="C105" s="54" t="s">
        <v>208</v>
      </c>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6"/>
    </row>
    <row r="106" spans="3:41" x14ac:dyDescent="0.2">
      <c r="C106" s="62" t="s">
        <v>209</v>
      </c>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6"/>
    </row>
    <row r="107" spans="3:41" x14ac:dyDescent="0.2">
      <c r="C107" s="62" t="s">
        <v>210</v>
      </c>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6"/>
    </row>
    <row r="108" spans="3:41" x14ac:dyDescent="0.2">
      <c r="C108" s="62" t="s">
        <v>211</v>
      </c>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6"/>
    </row>
    <row r="109" spans="3:41" x14ac:dyDescent="0.2">
      <c r="C109" s="63" t="s">
        <v>212</v>
      </c>
      <c r="D109" s="64"/>
      <c r="E109" s="64"/>
      <c r="F109" s="64"/>
      <c r="G109" s="64"/>
      <c r="H109" s="64"/>
      <c r="I109" s="64"/>
      <c r="J109" s="64"/>
      <c r="K109" s="64"/>
      <c r="L109" s="64"/>
      <c r="M109" s="64"/>
      <c r="N109" s="64"/>
      <c r="O109" s="64"/>
      <c r="P109" s="64"/>
      <c r="Q109" s="64"/>
      <c r="R109" s="64"/>
      <c r="S109" s="64"/>
      <c r="T109" s="64"/>
      <c r="U109" s="64"/>
      <c r="V109" s="64"/>
      <c r="W109" s="64"/>
      <c r="X109" s="55"/>
      <c r="Y109" s="55"/>
      <c r="Z109" s="55"/>
      <c r="AA109" s="55"/>
      <c r="AB109" s="55"/>
      <c r="AC109" s="55"/>
      <c r="AD109" s="55"/>
      <c r="AE109" s="55"/>
      <c r="AF109" s="55"/>
      <c r="AG109" s="55"/>
      <c r="AH109" s="55"/>
      <c r="AI109" s="55"/>
      <c r="AJ109" s="55"/>
      <c r="AK109" s="55"/>
      <c r="AL109" s="55"/>
      <c r="AM109" s="55"/>
      <c r="AN109" s="55"/>
      <c r="AO109" s="56"/>
    </row>
    <row r="110" spans="3:41" x14ac:dyDescent="0.2">
      <c r="C110" s="54"/>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6"/>
    </row>
    <row r="111" spans="3:41" x14ac:dyDescent="0.2">
      <c r="C111" s="58" t="s">
        <v>213</v>
      </c>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6"/>
    </row>
    <row r="112" spans="3:41" x14ac:dyDescent="0.2">
      <c r="C112" s="54" t="s">
        <v>214</v>
      </c>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6"/>
    </row>
    <row r="113" spans="2:41" x14ac:dyDescent="0.2">
      <c r="C113" s="54"/>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6"/>
    </row>
    <row r="114" spans="2:41" x14ac:dyDescent="0.2">
      <c r="C114" s="58" t="s">
        <v>215</v>
      </c>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6"/>
    </row>
    <row r="115" spans="2:41" x14ac:dyDescent="0.2">
      <c r="C115" s="54">
        <v>0</v>
      </c>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6"/>
    </row>
    <row r="116" spans="2:41" x14ac:dyDescent="0.2">
      <c r="C116" s="54"/>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6"/>
    </row>
    <row r="117" spans="2:41" x14ac:dyDescent="0.2">
      <c r="C117" s="58" t="s">
        <v>216</v>
      </c>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6"/>
    </row>
    <row r="118" spans="2:41" ht="16" thickBot="1" x14ac:dyDescent="0.25">
      <c r="C118" s="59" t="s">
        <v>217</v>
      </c>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60"/>
      <c r="AO118" s="61"/>
    </row>
    <row r="119" spans="2:41" ht="16" thickBot="1" x14ac:dyDescent="0.25"/>
    <row r="120" spans="2:41" ht="24" x14ac:dyDescent="0.2">
      <c r="B120" s="136">
        <v>5</v>
      </c>
      <c r="C120" s="39" t="s">
        <v>218</v>
      </c>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3"/>
    </row>
    <row r="121" spans="2:41" x14ac:dyDescent="0.2">
      <c r="C121" s="54" t="s">
        <v>226</v>
      </c>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6"/>
    </row>
    <row r="122" spans="2:41" x14ac:dyDescent="0.2">
      <c r="C122" s="54"/>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6"/>
    </row>
    <row r="123" spans="2:41" x14ac:dyDescent="0.2">
      <c r="C123" s="58" t="s">
        <v>123</v>
      </c>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6"/>
    </row>
    <row r="124" spans="2:41" x14ac:dyDescent="0.2">
      <c r="C124" s="54" t="s">
        <v>219</v>
      </c>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6"/>
    </row>
    <row r="125" spans="2:41" x14ac:dyDescent="0.2">
      <c r="C125" s="54"/>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6"/>
    </row>
    <row r="126" spans="2:41" x14ac:dyDescent="0.2">
      <c r="C126" s="58" t="s">
        <v>163</v>
      </c>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6"/>
    </row>
    <row r="127" spans="2:41" x14ac:dyDescent="0.2">
      <c r="C127" s="54" t="s">
        <v>220</v>
      </c>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6"/>
    </row>
    <row r="128" spans="2:41" x14ac:dyDescent="0.2">
      <c r="C128" s="54" t="s">
        <v>221</v>
      </c>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6"/>
    </row>
    <row r="129" spans="2:28" x14ac:dyDescent="0.2">
      <c r="C129" s="54"/>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6"/>
    </row>
    <row r="130" spans="2:28" x14ac:dyDescent="0.2">
      <c r="C130" s="58" t="s">
        <v>165</v>
      </c>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6"/>
    </row>
    <row r="131" spans="2:28" x14ac:dyDescent="0.2">
      <c r="C131" s="54" t="s">
        <v>222</v>
      </c>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6"/>
    </row>
    <row r="132" spans="2:28" x14ac:dyDescent="0.2">
      <c r="C132" s="54" t="s">
        <v>223</v>
      </c>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6"/>
    </row>
    <row r="133" spans="2:28" x14ac:dyDescent="0.2">
      <c r="C133" s="54"/>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6"/>
    </row>
    <row r="134" spans="2:28" x14ac:dyDescent="0.2">
      <c r="C134" s="58" t="s">
        <v>168</v>
      </c>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6"/>
    </row>
    <row r="135" spans="2:28" x14ac:dyDescent="0.2">
      <c r="C135" s="54" t="s">
        <v>224</v>
      </c>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6"/>
    </row>
    <row r="136" spans="2:28" x14ac:dyDescent="0.2">
      <c r="C136" s="54" t="s">
        <v>225</v>
      </c>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6"/>
    </row>
    <row r="137" spans="2:28" x14ac:dyDescent="0.2">
      <c r="C137" s="54"/>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6"/>
    </row>
    <row r="138" spans="2:28" x14ac:dyDescent="0.2">
      <c r="C138" s="58" t="s">
        <v>170</v>
      </c>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6"/>
    </row>
    <row r="139" spans="2:28" x14ac:dyDescent="0.2">
      <c r="C139" s="54" t="s">
        <v>223</v>
      </c>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6"/>
    </row>
    <row r="140" spans="2:28" ht="16" thickBot="1" x14ac:dyDescent="0.25">
      <c r="C140" s="59" t="s">
        <v>222</v>
      </c>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1"/>
    </row>
    <row r="141" spans="2:28" ht="16" thickBot="1" x14ac:dyDescent="0.25"/>
    <row r="142" spans="2:28" ht="24" x14ac:dyDescent="0.2">
      <c r="B142" s="36">
        <v>6</v>
      </c>
      <c r="C142" s="39" t="s">
        <v>227</v>
      </c>
      <c r="D142" s="52"/>
      <c r="E142" s="52"/>
      <c r="F142" s="52"/>
      <c r="G142" s="52"/>
      <c r="H142" s="52"/>
      <c r="I142" s="52"/>
      <c r="J142" s="52"/>
      <c r="K142" s="52"/>
      <c r="L142" s="52"/>
      <c r="M142" s="52"/>
      <c r="N142" s="52"/>
      <c r="O142" s="52"/>
      <c r="P142" s="52"/>
      <c r="Q142" s="52"/>
      <c r="R142" s="52"/>
      <c r="S142" s="52"/>
      <c r="T142" s="52"/>
      <c r="U142" s="52"/>
      <c r="V142" s="52"/>
      <c r="W142" s="53"/>
    </row>
    <row r="143" spans="2:28" x14ac:dyDescent="0.2">
      <c r="C143" s="54" t="s">
        <v>228</v>
      </c>
      <c r="D143" s="55"/>
      <c r="E143" s="55"/>
      <c r="F143" s="55"/>
      <c r="G143" s="55"/>
      <c r="H143" s="55"/>
      <c r="I143" s="55"/>
      <c r="J143" s="55"/>
      <c r="K143" s="55"/>
      <c r="L143" s="55"/>
      <c r="M143" s="55"/>
      <c r="N143" s="55"/>
      <c r="O143" s="55"/>
      <c r="P143" s="55"/>
      <c r="Q143" s="55"/>
      <c r="R143" s="55"/>
      <c r="S143" s="55"/>
      <c r="T143" s="55"/>
      <c r="U143" s="55"/>
      <c r="V143" s="55"/>
      <c r="W143" s="56"/>
    </row>
    <row r="144" spans="2:28" x14ac:dyDescent="0.2">
      <c r="C144" s="54"/>
      <c r="D144" s="55"/>
      <c r="E144" s="55"/>
      <c r="F144" s="55"/>
      <c r="G144" s="55"/>
      <c r="H144" s="55"/>
      <c r="I144" s="55"/>
      <c r="J144" s="55"/>
      <c r="K144" s="55"/>
      <c r="L144" s="55"/>
      <c r="M144" s="55"/>
      <c r="N144" s="55"/>
      <c r="O144" s="55"/>
      <c r="P144" s="55"/>
      <c r="Q144" s="55"/>
      <c r="R144" s="55"/>
      <c r="S144" s="55"/>
      <c r="T144" s="55"/>
      <c r="U144" s="55"/>
      <c r="V144" s="55"/>
      <c r="W144" s="56"/>
    </row>
    <row r="145" spans="2:24" x14ac:dyDescent="0.2">
      <c r="C145" s="58" t="s">
        <v>99</v>
      </c>
      <c r="D145" s="55"/>
      <c r="E145" s="55"/>
      <c r="F145" s="55"/>
      <c r="G145" s="55"/>
      <c r="H145" s="55"/>
      <c r="I145" s="55"/>
      <c r="J145" s="55"/>
      <c r="K145" s="55"/>
      <c r="L145" s="55"/>
      <c r="M145" s="55"/>
      <c r="N145" s="55"/>
      <c r="O145" s="55"/>
      <c r="P145" s="55"/>
      <c r="Q145" s="55"/>
      <c r="R145" s="55"/>
      <c r="S145" s="55"/>
      <c r="T145" s="55"/>
      <c r="U145" s="55"/>
      <c r="V145" s="55"/>
      <c r="W145" s="56"/>
    </row>
    <row r="146" spans="2:24" x14ac:dyDescent="0.2">
      <c r="C146" s="54" t="s">
        <v>229</v>
      </c>
      <c r="D146" s="55"/>
      <c r="E146" s="55"/>
      <c r="F146" s="55"/>
      <c r="G146" s="55"/>
      <c r="H146" s="55"/>
      <c r="I146" s="55"/>
      <c r="J146" s="55"/>
      <c r="K146" s="55"/>
      <c r="L146" s="55"/>
      <c r="M146" s="55"/>
      <c r="N146" s="55"/>
      <c r="O146" s="55"/>
      <c r="P146" s="55"/>
      <c r="Q146" s="55"/>
      <c r="R146" s="55"/>
      <c r="S146" s="55"/>
      <c r="T146" s="55"/>
      <c r="U146" s="55"/>
      <c r="V146" s="55"/>
      <c r="W146" s="56"/>
    </row>
    <row r="147" spans="2:24" x14ac:dyDescent="0.2">
      <c r="C147" s="54" t="s">
        <v>230</v>
      </c>
      <c r="D147" s="55"/>
      <c r="E147" s="55"/>
      <c r="F147" s="55"/>
      <c r="G147" s="55"/>
      <c r="H147" s="55"/>
      <c r="I147" s="55"/>
      <c r="J147" s="55"/>
      <c r="K147" s="55"/>
      <c r="L147" s="55"/>
      <c r="M147" s="55"/>
      <c r="N147" s="55"/>
      <c r="O147" s="55"/>
      <c r="P147" s="55"/>
      <c r="Q147" s="55"/>
      <c r="R147" s="55"/>
      <c r="S147" s="55"/>
      <c r="T147" s="55"/>
      <c r="U147" s="55"/>
      <c r="V147" s="55"/>
      <c r="W147" s="56"/>
    </row>
    <row r="148" spans="2:24" x14ac:dyDescent="0.2">
      <c r="C148" s="54"/>
      <c r="D148" s="55"/>
      <c r="E148" s="55"/>
      <c r="F148" s="55"/>
      <c r="G148" s="55"/>
      <c r="H148" s="55"/>
      <c r="I148" s="55"/>
      <c r="J148" s="55"/>
      <c r="K148" s="55"/>
      <c r="L148" s="55"/>
      <c r="M148" s="55"/>
      <c r="N148" s="55"/>
      <c r="O148" s="55"/>
      <c r="P148" s="55"/>
      <c r="Q148" s="55"/>
      <c r="R148" s="55"/>
      <c r="S148" s="55"/>
      <c r="T148" s="55"/>
      <c r="U148" s="55"/>
      <c r="V148" s="55"/>
      <c r="W148" s="56"/>
    </row>
    <row r="149" spans="2:24" x14ac:dyDescent="0.2">
      <c r="C149" s="58" t="s">
        <v>101</v>
      </c>
      <c r="D149" s="55"/>
      <c r="E149" s="55"/>
      <c r="F149" s="55"/>
      <c r="G149" s="55"/>
      <c r="H149" s="55"/>
      <c r="I149" s="55"/>
      <c r="J149" s="55"/>
      <c r="K149" s="55"/>
      <c r="L149" s="55"/>
      <c r="M149" s="55"/>
      <c r="N149" s="55"/>
      <c r="O149" s="55"/>
      <c r="P149" s="55"/>
      <c r="Q149" s="55"/>
      <c r="R149" s="55"/>
      <c r="S149" s="55"/>
      <c r="T149" s="55"/>
      <c r="U149" s="55"/>
      <c r="V149" s="55"/>
      <c r="W149" s="56"/>
    </row>
    <row r="150" spans="2:24" x14ac:dyDescent="0.2">
      <c r="C150" s="54" t="s">
        <v>231</v>
      </c>
      <c r="D150" s="55"/>
      <c r="E150" s="55"/>
      <c r="F150" s="55"/>
      <c r="G150" s="55"/>
      <c r="H150" s="55"/>
      <c r="I150" s="55"/>
      <c r="J150" s="55"/>
      <c r="K150" s="55"/>
      <c r="L150" s="55"/>
      <c r="M150" s="55"/>
      <c r="N150" s="55"/>
      <c r="O150" s="55"/>
      <c r="P150" s="55"/>
      <c r="Q150" s="55"/>
      <c r="R150" s="55"/>
      <c r="S150" s="55"/>
      <c r="T150" s="55"/>
      <c r="U150" s="55"/>
      <c r="V150" s="55"/>
      <c r="W150" s="56"/>
    </row>
    <row r="151" spans="2:24" ht="16" thickBot="1" x14ac:dyDescent="0.25">
      <c r="C151" s="59" t="s">
        <v>232</v>
      </c>
      <c r="D151" s="60"/>
      <c r="E151" s="60"/>
      <c r="F151" s="60"/>
      <c r="G151" s="60"/>
      <c r="H151" s="60"/>
      <c r="I151" s="60"/>
      <c r="J151" s="60"/>
      <c r="K151" s="60"/>
      <c r="L151" s="60"/>
      <c r="M151" s="60"/>
      <c r="N151" s="60"/>
      <c r="O151" s="60"/>
      <c r="P151" s="60"/>
      <c r="Q151" s="60"/>
      <c r="R151" s="60"/>
      <c r="S151" s="60"/>
      <c r="T151" s="60"/>
      <c r="U151" s="60"/>
      <c r="V151" s="60"/>
      <c r="W151" s="61"/>
    </row>
    <row r="152" spans="2:24" ht="16" thickBot="1" x14ac:dyDescent="0.25"/>
    <row r="153" spans="2:24" ht="24" x14ac:dyDescent="0.2">
      <c r="B153" s="36">
        <v>7</v>
      </c>
      <c r="C153" s="39" t="s">
        <v>233</v>
      </c>
      <c r="D153" s="52"/>
      <c r="E153" s="52"/>
      <c r="F153" s="52"/>
      <c r="G153" s="52"/>
      <c r="H153" s="52"/>
      <c r="I153" s="52"/>
      <c r="J153" s="52"/>
      <c r="K153" s="52"/>
      <c r="L153" s="52"/>
      <c r="M153" s="52"/>
      <c r="N153" s="52"/>
      <c r="O153" s="52"/>
      <c r="P153" s="52"/>
      <c r="Q153" s="52"/>
      <c r="R153" s="52"/>
      <c r="S153" s="52"/>
      <c r="T153" s="52"/>
      <c r="U153" s="52"/>
      <c r="V153" s="52"/>
      <c r="W153" s="52"/>
      <c r="X153" s="53"/>
    </row>
    <row r="154" spans="2:24" x14ac:dyDescent="0.2">
      <c r="C154" s="54" t="s">
        <v>234</v>
      </c>
      <c r="D154" s="55"/>
      <c r="E154" s="55"/>
      <c r="F154" s="55"/>
      <c r="G154" s="55"/>
      <c r="H154" s="55"/>
      <c r="I154" s="55"/>
      <c r="J154" s="55"/>
      <c r="K154" s="55"/>
      <c r="L154" s="55"/>
      <c r="M154" s="55"/>
      <c r="N154" s="55"/>
      <c r="O154" s="55"/>
      <c r="P154" s="55"/>
      <c r="Q154" s="55"/>
      <c r="R154" s="55"/>
      <c r="S154" s="55"/>
      <c r="T154" s="55"/>
      <c r="U154" s="55"/>
      <c r="V154" s="55"/>
      <c r="W154" s="55"/>
      <c r="X154" s="56"/>
    </row>
    <row r="155" spans="2:24" x14ac:dyDescent="0.2">
      <c r="C155" s="54"/>
      <c r="D155" s="55"/>
      <c r="E155" s="55"/>
      <c r="F155" s="55"/>
      <c r="G155" s="55"/>
      <c r="H155" s="55"/>
      <c r="I155" s="55"/>
      <c r="J155" s="55"/>
      <c r="K155" s="55"/>
      <c r="L155" s="55"/>
      <c r="M155" s="55"/>
      <c r="N155" s="55"/>
      <c r="O155" s="55"/>
      <c r="P155" s="55"/>
      <c r="Q155" s="55"/>
      <c r="R155" s="55"/>
      <c r="S155" s="55"/>
      <c r="T155" s="55"/>
      <c r="U155" s="55"/>
      <c r="V155" s="55"/>
      <c r="W155" s="55"/>
      <c r="X155" s="56"/>
    </row>
    <row r="156" spans="2:24" x14ac:dyDescent="0.2">
      <c r="C156" s="54" t="s">
        <v>163</v>
      </c>
      <c r="D156" s="55"/>
      <c r="E156" s="55"/>
      <c r="F156" s="55"/>
      <c r="G156" s="55"/>
      <c r="H156" s="55"/>
      <c r="I156" s="55"/>
      <c r="J156" s="55"/>
      <c r="K156" s="55"/>
      <c r="L156" s="55"/>
      <c r="M156" s="55"/>
      <c r="N156" s="55"/>
      <c r="O156" s="55"/>
      <c r="P156" s="55"/>
      <c r="Q156" s="55"/>
      <c r="R156" s="55"/>
      <c r="S156" s="55"/>
      <c r="T156" s="55"/>
      <c r="U156" s="55"/>
      <c r="V156" s="55"/>
      <c r="W156" s="55"/>
      <c r="X156" s="56"/>
    </row>
    <row r="157" spans="2:24" x14ac:dyDescent="0.2">
      <c r="C157" s="150">
        <v>1234</v>
      </c>
      <c r="D157" s="151"/>
      <c r="E157" s="151"/>
      <c r="F157" s="151"/>
      <c r="G157" s="151"/>
      <c r="H157" s="151"/>
      <c r="I157" s="55"/>
      <c r="J157" s="55"/>
      <c r="K157" s="55"/>
      <c r="L157" s="55"/>
      <c r="M157" s="55"/>
      <c r="N157" s="55"/>
      <c r="O157" s="55"/>
      <c r="P157" s="55"/>
      <c r="Q157" s="55"/>
      <c r="R157" s="55"/>
      <c r="S157" s="55"/>
      <c r="T157" s="55"/>
      <c r="U157" s="55"/>
      <c r="V157" s="55"/>
      <c r="W157" s="55"/>
      <c r="X157" s="56"/>
    </row>
    <row r="158" spans="2:24" x14ac:dyDescent="0.2">
      <c r="C158" s="150">
        <v>91011</v>
      </c>
      <c r="D158" s="151"/>
      <c r="E158" s="151"/>
      <c r="F158" s="151"/>
      <c r="G158" s="151"/>
      <c r="H158" s="151"/>
      <c r="I158" s="55"/>
      <c r="J158" s="55"/>
      <c r="K158" s="55"/>
      <c r="L158" s="55"/>
      <c r="M158" s="55"/>
      <c r="N158" s="55"/>
      <c r="O158" s="55"/>
      <c r="P158" s="55"/>
      <c r="Q158" s="55"/>
      <c r="R158" s="55"/>
      <c r="S158" s="55"/>
      <c r="T158" s="55"/>
      <c r="U158" s="55"/>
      <c r="V158" s="55"/>
      <c r="W158" s="55"/>
      <c r="X158" s="56"/>
    </row>
    <row r="159" spans="2:24" x14ac:dyDescent="0.2">
      <c r="C159" s="150">
        <v>99100</v>
      </c>
      <c r="D159" s="151"/>
      <c r="E159" s="151"/>
      <c r="F159" s="151"/>
      <c r="G159" s="151"/>
      <c r="H159" s="151"/>
      <c r="I159" s="55"/>
      <c r="J159" s="55"/>
      <c r="K159" s="55"/>
      <c r="L159" s="55"/>
      <c r="M159" s="55"/>
      <c r="N159" s="55"/>
      <c r="O159" s="55"/>
      <c r="P159" s="55"/>
      <c r="Q159" s="55"/>
      <c r="R159" s="55"/>
      <c r="S159" s="55"/>
      <c r="T159" s="55"/>
      <c r="U159" s="55"/>
      <c r="V159" s="55"/>
      <c r="W159" s="55"/>
      <c r="X159" s="56"/>
    </row>
    <row r="160" spans="2:24" x14ac:dyDescent="0.2">
      <c r="C160" s="150">
        <v>101103</v>
      </c>
      <c r="D160" s="151"/>
      <c r="E160" s="151"/>
      <c r="F160" s="151"/>
      <c r="G160" s="151"/>
      <c r="H160" s="151"/>
      <c r="I160" s="55"/>
      <c r="J160" s="55"/>
      <c r="K160" s="55"/>
      <c r="L160" s="55"/>
      <c r="M160" s="55"/>
      <c r="N160" s="55"/>
      <c r="O160" s="55"/>
      <c r="P160" s="55"/>
      <c r="Q160" s="55"/>
      <c r="R160" s="55"/>
      <c r="S160" s="55"/>
      <c r="T160" s="55"/>
      <c r="U160" s="55"/>
      <c r="V160" s="55"/>
      <c r="W160" s="55"/>
      <c r="X160" s="56"/>
    </row>
    <row r="161" spans="3:24" x14ac:dyDescent="0.2">
      <c r="C161" s="150">
        <v>10203</v>
      </c>
      <c r="D161" s="151"/>
      <c r="E161" s="151"/>
      <c r="F161" s="151"/>
      <c r="G161" s="151"/>
      <c r="H161" s="151"/>
      <c r="I161" s="55"/>
      <c r="J161" s="55"/>
      <c r="K161" s="55"/>
      <c r="L161" s="55"/>
      <c r="M161" s="55"/>
      <c r="N161" s="55"/>
      <c r="O161" s="55"/>
      <c r="P161" s="55"/>
      <c r="Q161" s="55"/>
      <c r="R161" s="55"/>
      <c r="S161" s="55"/>
      <c r="T161" s="55"/>
      <c r="U161" s="55"/>
      <c r="V161" s="55"/>
      <c r="W161" s="55"/>
      <c r="X161" s="56"/>
    </row>
    <row r="162" spans="3:24" x14ac:dyDescent="0.2">
      <c r="C162" s="54"/>
      <c r="D162" s="55"/>
      <c r="E162" s="55"/>
      <c r="F162" s="55"/>
      <c r="G162" s="55"/>
      <c r="H162" s="55"/>
      <c r="I162" s="55"/>
      <c r="J162" s="55"/>
      <c r="K162" s="55"/>
      <c r="L162" s="55"/>
      <c r="M162" s="55"/>
      <c r="N162" s="55"/>
      <c r="O162" s="55"/>
      <c r="P162" s="55"/>
      <c r="Q162" s="55"/>
      <c r="R162" s="55"/>
      <c r="S162" s="55"/>
      <c r="T162" s="55"/>
      <c r="U162" s="55"/>
      <c r="V162" s="55"/>
      <c r="W162" s="55"/>
      <c r="X162" s="56"/>
    </row>
    <row r="163" spans="3:24" x14ac:dyDescent="0.2">
      <c r="C163" s="54" t="s">
        <v>165</v>
      </c>
      <c r="D163" s="55"/>
      <c r="E163" s="55"/>
      <c r="F163" s="55"/>
      <c r="G163" s="55"/>
      <c r="H163" s="55"/>
      <c r="I163" s="55"/>
      <c r="J163" s="55"/>
      <c r="K163" s="55"/>
      <c r="L163" s="55"/>
      <c r="M163" s="55"/>
      <c r="N163" s="55"/>
      <c r="O163" s="55"/>
      <c r="P163" s="55"/>
      <c r="Q163" s="55"/>
      <c r="R163" s="55"/>
      <c r="S163" s="55"/>
      <c r="T163" s="55"/>
      <c r="U163" s="55"/>
      <c r="V163" s="55"/>
      <c r="W163" s="55"/>
      <c r="X163" s="56"/>
    </row>
    <row r="164" spans="3:24" x14ac:dyDescent="0.2">
      <c r="C164" s="54" t="s">
        <v>235</v>
      </c>
      <c r="D164" s="55"/>
      <c r="E164" s="55"/>
      <c r="F164" s="55"/>
      <c r="G164" s="55"/>
      <c r="H164" s="55"/>
      <c r="I164" s="55"/>
      <c r="J164" s="55"/>
      <c r="K164" s="55"/>
      <c r="L164" s="55"/>
      <c r="M164" s="55"/>
      <c r="N164" s="55"/>
      <c r="O164" s="55"/>
      <c r="P164" s="55"/>
      <c r="Q164" s="55"/>
      <c r="R164" s="55"/>
      <c r="S164" s="55"/>
      <c r="T164" s="55"/>
      <c r="U164" s="55"/>
      <c r="V164" s="55"/>
      <c r="W164" s="55"/>
      <c r="X164" s="56"/>
    </row>
    <row r="165" spans="3:24" x14ac:dyDescent="0.2">
      <c r="C165" s="54" t="s">
        <v>236</v>
      </c>
      <c r="D165" s="55"/>
      <c r="E165" s="55"/>
      <c r="F165" s="55"/>
      <c r="G165" s="55"/>
      <c r="H165" s="55"/>
      <c r="I165" s="55"/>
      <c r="J165" s="55"/>
      <c r="K165" s="55"/>
      <c r="L165" s="55"/>
      <c r="M165" s="55"/>
      <c r="N165" s="55"/>
      <c r="O165" s="55"/>
      <c r="P165" s="55"/>
      <c r="Q165" s="55"/>
      <c r="R165" s="55"/>
      <c r="S165" s="55"/>
      <c r="T165" s="55"/>
      <c r="U165" s="55"/>
      <c r="V165" s="55"/>
      <c r="W165" s="55"/>
      <c r="X165" s="56"/>
    </row>
    <row r="166" spans="3:24" x14ac:dyDescent="0.2">
      <c r="C166" s="54" t="s">
        <v>237</v>
      </c>
      <c r="D166" s="55"/>
      <c r="E166" s="55"/>
      <c r="F166" s="55"/>
      <c r="G166" s="55"/>
      <c r="H166" s="55"/>
      <c r="I166" s="55"/>
      <c r="J166" s="55"/>
      <c r="K166" s="55"/>
      <c r="L166" s="55"/>
      <c r="M166" s="55"/>
      <c r="N166" s="55"/>
      <c r="O166" s="55"/>
      <c r="P166" s="55"/>
      <c r="Q166" s="55"/>
      <c r="R166" s="55"/>
      <c r="S166" s="55"/>
      <c r="T166" s="55"/>
      <c r="U166" s="55"/>
      <c r="V166" s="55"/>
      <c r="W166" s="55"/>
      <c r="X166" s="56"/>
    </row>
    <row r="167" spans="3:24" x14ac:dyDescent="0.2">
      <c r="C167" s="54" t="s">
        <v>223</v>
      </c>
      <c r="D167" s="55"/>
      <c r="E167" s="55"/>
      <c r="F167" s="55"/>
      <c r="G167" s="55"/>
      <c r="H167" s="55"/>
      <c r="I167" s="55"/>
      <c r="J167" s="55"/>
      <c r="K167" s="55"/>
      <c r="L167" s="55"/>
      <c r="M167" s="55"/>
      <c r="N167" s="55"/>
      <c r="O167" s="55"/>
      <c r="P167" s="55"/>
      <c r="Q167" s="55"/>
      <c r="R167" s="55"/>
      <c r="S167" s="55"/>
      <c r="T167" s="55"/>
      <c r="U167" s="55"/>
      <c r="V167" s="55"/>
      <c r="W167" s="55"/>
      <c r="X167" s="56"/>
    </row>
    <row r="168" spans="3:24" x14ac:dyDescent="0.2">
      <c r="C168" s="54" t="s">
        <v>223</v>
      </c>
      <c r="D168" s="55"/>
      <c r="E168" s="55"/>
      <c r="F168" s="55"/>
      <c r="G168" s="55"/>
      <c r="H168" s="55"/>
      <c r="I168" s="55"/>
      <c r="J168" s="55"/>
      <c r="K168" s="55"/>
      <c r="L168" s="55"/>
      <c r="M168" s="55"/>
      <c r="N168" s="55"/>
      <c r="O168" s="55"/>
      <c r="P168" s="55"/>
      <c r="Q168" s="55"/>
      <c r="R168" s="55"/>
      <c r="S168" s="55"/>
      <c r="T168" s="55"/>
      <c r="U168" s="55"/>
      <c r="V168" s="55"/>
      <c r="W168" s="55"/>
      <c r="X168" s="56"/>
    </row>
    <row r="169" spans="3:24" x14ac:dyDescent="0.2">
      <c r="C169" s="54"/>
      <c r="D169" s="55"/>
      <c r="E169" s="55"/>
      <c r="F169" s="55"/>
      <c r="G169" s="55"/>
      <c r="H169" s="55"/>
      <c r="I169" s="55"/>
      <c r="J169" s="55"/>
      <c r="K169" s="55"/>
      <c r="L169" s="55"/>
      <c r="M169" s="55"/>
      <c r="N169" s="55"/>
      <c r="O169" s="55"/>
      <c r="P169" s="55"/>
      <c r="Q169" s="55"/>
      <c r="R169" s="55"/>
      <c r="S169" s="55"/>
      <c r="T169" s="55"/>
      <c r="U169" s="55"/>
      <c r="V169" s="55"/>
      <c r="W169" s="55"/>
      <c r="X169" s="56"/>
    </row>
    <row r="170" spans="3:24" x14ac:dyDescent="0.2">
      <c r="C170" s="54" t="s">
        <v>168</v>
      </c>
      <c r="D170" s="55"/>
      <c r="E170" s="55"/>
      <c r="F170" s="55"/>
      <c r="G170" s="55"/>
      <c r="H170" s="55"/>
      <c r="I170" s="55"/>
      <c r="J170" s="55"/>
      <c r="K170" s="55"/>
      <c r="L170" s="55"/>
      <c r="M170" s="55"/>
      <c r="N170" s="55"/>
      <c r="O170" s="55"/>
      <c r="P170" s="55"/>
      <c r="Q170" s="55"/>
      <c r="R170" s="55"/>
      <c r="S170" s="55"/>
      <c r="T170" s="55"/>
      <c r="U170" s="55"/>
      <c r="V170" s="55"/>
      <c r="W170" s="55"/>
      <c r="X170" s="56"/>
    </row>
    <row r="171" spans="3:24" x14ac:dyDescent="0.2">
      <c r="C171" s="150">
        <v>99910001001</v>
      </c>
      <c r="D171" s="151"/>
      <c r="E171" s="151"/>
      <c r="F171" s="151"/>
      <c r="G171" s="151"/>
      <c r="H171" s="151"/>
      <c r="I171" s="55"/>
      <c r="J171" s="55"/>
      <c r="K171" s="55"/>
      <c r="L171" s="55"/>
      <c r="M171" s="55"/>
      <c r="N171" s="55"/>
      <c r="O171" s="55"/>
      <c r="P171" s="55"/>
      <c r="Q171" s="55"/>
      <c r="R171" s="55"/>
      <c r="S171" s="55"/>
      <c r="T171" s="55"/>
      <c r="U171" s="55"/>
      <c r="V171" s="55"/>
      <c r="W171" s="55"/>
      <c r="X171" s="56"/>
    </row>
    <row r="172" spans="3:24" x14ac:dyDescent="0.2">
      <c r="C172" s="150">
        <v>7891011</v>
      </c>
      <c r="D172" s="151"/>
      <c r="E172" s="151"/>
      <c r="F172" s="151"/>
      <c r="G172" s="151"/>
      <c r="H172" s="151"/>
      <c r="I172" s="55"/>
      <c r="J172" s="55"/>
      <c r="K172" s="55"/>
      <c r="L172" s="55"/>
      <c r="M172" s="55"/>
      <c r="N172" s="55"/>
      <c r="O172" s="55"/>
      <c r="P172" s="55"/>
      <c r="Q172" s="55"/>
      <c r="R172" s="55"/>
      <c r="S172" s="55"/>
      <c r="T172" s="55"/>
      <c r="U172" s="55"/>
      <c r="V172" s="55"/>
      <c r="W172" s="55"/>
      <c r="X172" s="56"/>
    </row>
    <row r="173" spans="3:24" x14ac:dyDescent="0.2">
      <c r="C173" s="150">
        <v>9899100</v>
      </c>
      <c r="D173" s="151"/>
      <c r="E173" s="151"/>
      <c r="F173" s="151"/>
      <c r="G173" s="151"/>
      <c r="H173" s="151"/>
      <c r="I173" s="55"/>
      <c r="J173" s="55"/>
      <c r="K173" s="55"/>
      <c r="L173" s="55"/>
      <c r="M173" s="55"/>
      <c r="N173" s="55"/>
      <c r="O173" s="55"/>
      <c r="P173" s="55"/>
      <c r="Q173" s="55"/>
      <c r="R173" s="55"/>
      <c r="S173" s="55"/>
      <c r="T173" s="55"/>
      <c r="U173" s="55"/>
      <c r="V173" s="55"/>
      <c r="W173" s="55"/>
      <c r="X173" s="56"/>
    </row>
    <row r="174" spans="3:24" x14ac:dyDescent="0.2">
      <c r="C174" s="150">
        <v>91012</v>
      </c>
      <c r="D174" s="151"/>
      <c r="E174" s="151"/>
      <c r="F174" s="151"/>
      <c r="G174" s="151"/>
      <c r="H174" s="151"/>
      <c r="I174" s="55"/>
      <c r="J174" s="55"/>
      <c r="K174" s="55"/>
      <c r="L174" s="55"/>
      <c r="M174" s="55"/>
      <c r="N174" s="55"/>
      <c r="O174" s="55"/>
      <c r="P174" s="55"/>
      <c r="Q174" s="55"/>
      <c r="R174" s="55"/>
      <c r="S174" s="55"/>
      <c r="T174" s="55"/>
      <c r="U174" s="55"/>
      <c r="V174" s="55"/>
      <c r="W174" s="55"/>
      <c r="X174" s="56"/>
    </row>
    <row r="175" spans="3:24" x14ac:dyDescent="0.2">
      <c r="C175" s="54"/>
      <c r="D175" s="55"/>
      <c r="E175" s="55"/>
      <c r="F175" s="55"/>
      <c r="G175" s="55"/>
      <c r="H175" s="55"/>
      <c r="I175" s="55"/>
      <c r="J175" s="55"/>
      <c r="K175" s="55"/>
      <c r="L175" s="55"/>
      <c r="M175" s="55"/>
      <c r="N175" s="55"/>
      <c r="O175" s="55"/>
      <c r="P175" s="55"/>
      <c r="Q175" s="55"/>
      <c r="R175" s="55"/>
      <c r="S175" s="55"/>
      <c r="T175" s="55"/>
      <c r="U175" s="55"/>
      <c r="V175" s="55"/>
      <c r="W175" s="55"/>
      <c r="X175" s="56"/>
    </row>
    <row r="176" spans="3:24" x14ac:dyDescent="0.2">
      <c r="C176" s="54" t="s">
        <v>170</v>
      </c>
      <c r="D176" s="55"/>
      <c r="E176" s="55"/>
      <c r="F176" s="55"/>
      <c r="G176" s="55"/>
      <c r="H176" s="55"/>
      <c r="I176" s="55"/>
      <c r="J176" s="55"/>
      <c r="K176" s="55"/>
      <c r="L176" s="55"/>
      <c r="M176" s="55"/>
      <c r="N176" s="55"/>
      <c r="O176" s="55"/>
      <c r="P176" s="55"/>
      <c r="Q176" s="55"/>
      <c r="R176" s="55"/>
      <c r="S176" s="55"/>
      <c r="T176" s="55"/>
      <c r="U176" s="55"/>
      <c r="V176" s="55"/>
      <c r="W176" s="55"/>
      <c r="X176" s="56"/>
    </row>
    <row r="177" spans="2:38" x14ac:dyDescent="0.2">
      <c r="C177" s="54" t="s">
        <v>238</v>
      </c>
      <c r="D177" s="55"/>
      <c r="E177" s="55"/>
      <c r="F177" s="55"/>
      <c r="G177" s="55"/>
      <c r="H177" s="55"/>
      <c r="I177" s="55"/>
      <c r="J177" s="55"/>
      <c r="K177" s="55"/>
      <c r="L177" s="55"/>
      <c r="M177" s="55"/>
      <c r="N177" s="55"/>
      <c r="O177" s="55"/>
      <c r="P177" s="55"/>
      <c r="Q177" s="55"/>
      <c r="R177" s="55"/>
      <c r="S177" s="55"/>
      <c r="T177" s="55"/>
      <c r="U177" s="55"/>
      <c r="V177" s="55"/>
      <c r="W177" s="55"/>
      <c r="X177" s="56"/>
    </row>
    <row r="178" spans="2:38" x14ac:dyDescent="0.2">
      <c r="C178" s="54" t="s">
        <v>239</v>
      </c>
      <c r="D178" s="55"/>
      <c r="E178" s="55"/>
      <c r="F178" s="55"/>
      <c r="G178" s="55"/>
      <c r="H178" s="55"/>
      <c r="I178" s="55"/>
      <c r="J178" s="55"/>
      <c r="K178" s="55"/>
      <c r="L178" s="55"/>
      <c r="M178" s="55"/>
      <c r="N178" s="55"/>
      <c r="O178" s="55"/>
      <c r="P178" s="55"/>
      <c r="Q178" s="55"/>
      <c r="R178" s="55"/>
      <c r="S178" s="55"/>
      <c r="T178" s="55"/>
      <c r="U178" s="55"/>
      <c r="V178" s="55"/>
      <c r="W178" s="55"/>
      <c r="X178" s="56"/>
    </row>
    <row r="179" spans="2:38" x14ac:dyDescent="0.2">
      <c r="C179" s="54" t="s">
        <v>240</v>
      </c>
      <c r="D179" s="55"/>
      <c r="E179" s="55"/>
      <c r="F179" s="55"/>
      <c r="G179" s="55"/>
      <c r="H179" s="55"/>
      <c r="I179" s="55"/>
      <c r="J179" s="55"/>
      <c r="K179" s="55"/>
      <c r="L179" s="55"/>
      <c r="M179" s="55"/>
      <c r="N179" s="55"/>
      <c r="O179" s="55"/>
      <c r="P179" s="55"/>
      <c r="Q179" s="55"/>
      <c r="R179" s="55"/>
      <c r="S179" s="55"/>
      <c r="T179" s="55"/>
      <c r="U179" s="55"/>
      <c r="V179" s="55"/>
      <c r="W179" s="55"/>
      <c r="X179" s="56"/>
    </row>
    <row r="180" spans="2:38" ht="16" thickBot="1" x14ac:dyDescent="0.25">
      <c r="C180" s="59" t="s">
        <v>223</v>
      </c>
      <c r="D180" s="60"/>
      <c r="E180" s="60"/>
      <c r="F180" s="60"/>
      <c r="G180" s="60"/>
      <c r="H180" s="60"/>
      <c r="I180" s="60"/>
      <c r="J180" s="60"/>
      <c r="K180" s="60"/>
      <c r="L180" s="60"/>
      <c r="M180" s="60"/>
      <c r="N180" s="60"/>
      <c r="O180" s="60"/>
      <c r="P180" s="60"/>
      <c r="Q180" s="60"/>
      <c r="R180" s="60"/>
      <c r="S180" s="60"/>
      <c r="T180" s="60"/>
      <c r="U180" s="60"/>
      <c r="V180" s="60"/>
      <c r="W180" s="60"/>
      <c r="X180" s="61"/>
    </row>
    <row r="181" spans="2:38" ht="16" thickBot="1" x14ac:dyDescent="0.25"/>
    <row r="182" spans="2:38" ht="24" x14ac:dyDescent="0.2">
      <c r="B182" s="36">
        <v>8</v>
      </c>
      <c r="C182" s="39" t="s">
        <v>241</v>
      </c>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3"/>
    </row>
    <row r="183" spans="2:38" x14ac:dyDescent="0.2">
      <c r="C183" s="54" t="s">
        <v>242</v>
      </c>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6"/>
    </row>
    <row r="184" spans="2:38" x14ac:dyDescent="0.2">
      <c r="C184" s="54"/>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6"/>
    </row>
    <row r="185" spans="2:38" x14ac:dyDescent="0.2">
      <c r="C185" s="58" t="s">
        <v>141</v>
      </c>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6"/>
    </row>
    <row r="186" spans="2:38" x14ac:dyDescent="0.2">
      <c r="C186" s="54" t="s">
        <v>243</v>
      </c>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6"/>
    </row>
    <row r="187" spans="2:38" x14ac:dyDescent="0.2">
      <c r="C187" s="54"/>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6"/>
    </row>
    <row r="188" spans="2:38" x14ac:dyDescent="0.2">
      <c r="C188" s="58" t="s">
        <v>99</v>
      </c>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6"/>
    </row>
    <row r="189" spans="2:38" x14ac:dyDescent="0.2">
      <c r="C189" s="54" t="s">
        <v>244</v>
      </c>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6"/>
    </row>
    <row r="190" spans="2:38" x14ac:dyDescent="0.2">
      <c r="C190" s="54" t="s">
        <v>245</v>
      </c>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6"/>
    </row>
    <row r="191" spans="2:38" x14ac:dyDescent="0.2">
      <c r="C191" s="54" t="s">
        <v>246</v>
      </c>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6"/>
    </row>
    <row r="192" spans="2:38" x14ac:dyDescent="0.2">
      <c r="C192" s="54"/>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6"/>
    </row>
    <row r="193" spans="2:38" x14ac:dyDescent="0.2">
      <c r="C193" s="58" t="s">
        <v>101</v>
      </c>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6"/>
    </row>
    <row r="194" spans="2:38" x14ac:dyDescent="0.2">
      <c r="C194" s="54">
        <v>2</v>
      </c>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6"/>
    </row>
    <row r="195" spans="2:38" x14ac:dyDescent="0.2">
      <c r="C195" s="54"/>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6"/>
    </row>
    <row r="196" spans="2:38" x14ac:dyDescent="0.2">
      <c r="C196" s="58" t="s">
        <v>102</v>
      </c>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6"/>
    </row>
    <row r="197" spans="2:38" ht="16" thickBot="1" x14ac:dyDescent="0.25">
      <c r="C197" s="59" t="s">
        <v>247</v>
      </c>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1"/>
    </row>
    <row r="198" spans="2:38" ht="16" thickBot="1" x14ac:dyDescent="0.25"/>
    <row r="199" spans="2:38" ht="24" x14ac:dyDescent="0.2">
      <c r="B199" s="36">
        <v>9</v>
      </c>
      <c r="C199" s="39" t="s">
        <v>248</v>
      </c>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3"/>
    </row>
    <row r="200" spans="2:38" x14ac:dyDescent="0.2">
      <c r="C200" s="54" t="s">
        <v>249</v>
      </c>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6"/>
    </row>
    <row r="201" spans="2:38" x14ac:dyDescent="0.2">
      <c r="C201" s="54" t="s">
        <v>123</v>
      </c>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6"/>
    </row>
    <row r="202" spans="2:38" x14ac:dyDescent="0.2">
      <c r="C202" s="54" t="s">
        <v>250</v>
      </c>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6"/>
    </row>
    <row r="203" spans="2:38" x14ac:dyDescent="0.2">
      <c r="C203" s="54"/>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6"/>
    </row>
    <row r="204" spans="2:38" x14ac:dyDescent="0.2">
      <c r="C204" s="58" t="s">
        <v>99</v>
      </c>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6"/>
    </row>
    <row r="205" spans="2:38" x14ac:dyDescent="0.2">
      <c r="C205" s="54" t="s">
        <v>251</v>
      </c>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6"/>
    </row>
    <row r="206" spans="2:38" x14ac:dyDescent="0.2">
      <c r="C206" s="54" t="s">
        <v>252</v>
      </c>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6"/>
    </row>
    <row r="207" spans="2:38" x14ac:dyDescent="0.2">
      <c r="C207" s="54"/>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6"/>
    </row>
    <row r="208" spans="2:38" x14ac:dyDescent="0.2">
      <c r="C208" s="58" t="s">
        <v>101</v>
      </c>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6"/>
    </row>
    <row r="209" spans="2:33" x14ac:dyDescent="0.2">
      <c r="C209" s="54">
        <v>4</v>
      </c>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6"/>
    </row>
    <row r="210" spans="2:33" x14ac:dyDescent="0.2">
      <c r="C210" s="54"/>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6"/>
    </row>
    <row r="211" spans="2:33" x14ac:dyDescent="0.2">
      <c r="C211" s="58" t="s">
        <v>102</v>
      </c>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6"/>
    </row>
    <row r="212" spans="2:33" x14ac:dyDescent="0.2">
      <c r="C212" s="54" t="s">
        <v>253</v>
      </c>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6"/>
    </row>
    <row r="213" spans="2:33" x14ac:dyDescent="0.2">
      <c r="C213" s="54" t="s">
        <v>254</v>
      </c>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6"/>
    </row>
    <row r="214" spans="2:33" x14ac:dyDescent="0.2">
      <c r="C214" s="54" t="s">
        <v>255</v>
      </c>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6"/>
    </row>
    <row r="215" spans="2:33" ht="16" thickBot="1" x14ac:dyDescent="0.25">
      <c r="C215" s="59" t="s">
        <v>256</v>
      </c>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1"/>
    </row>
    <row r="216" spans="2:33" ht="16" thickBot="1" x14ac:dyDescent="0.25"/>
    <row r="217" spans="2:33" ht="24" x14ac:dyDescent="0.2">
      <c r="B217" s="136">
        <v>10</v>
      </c>
      <c r="C217" s="39" t="s">
        <v>257</v>
      </c>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3"/>
    </row>
    <row r="218" spans="2:33" x14ac:dyDescent="0.2">
      <c r="C218" s="54" t="s">
        <v>258</v>
      </c>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6"/>
    </row>
    <row r="219" spans="2:33" x14ac:dyDescent="0.2">
      <c r="C219" s="54"/>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6"/>
    </row>
    <row r="220" spans="2:33" x14ac:dyDescent="0.2">
      <c r="C220" s="58" t="s">
        <v>163</v>
      </c>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6"/>
    </row>
    <row r="221" spans="2:33" x14ac:dyDescent="0.2">
      <c r="C221" s="54" t="s">
        <v>261</v>
      </c>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6"/>
    </row>
    <row r="222" spans="2:33" x14ac:dyDescent="0.2">
      <c r="C222" s="54" t="s">
        <v>262</v>
      </c>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6"/>
    </row>
    <row r="223" spans="2:33" x14ac:dyDescent="0.2">
      <c r="C223" s="54"/>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6"/>
    </row>
    <row r="224" spans="2:33" x14ac:dyDescent="0.2">
      <c r="C224" s="58" t="s">
        <v>165</v>
      </c>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6"/>
    </row>
    <row r="225" spans="3:27" x14ac:dyDescent="0.2">
      <c r="C225" s="54" t="s">
        <v>222</v>
      </c>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6"/>
    </row>
    <row r="226" spans="3:27" x14ac:dyDescent="0.2">
      <c r="C226" s="54"/>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6"/>
    </row>
    <row r="227" spans="3:27" x14ac:dyDescent="0.2">
      <c r="C227" s="58" t="s">
        <v>168</v>
      </c>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6"/>
    </row>
    <row r="228" spans="3:27" x14ac:dyDescent="0.2">
      <c r="C228" s="54" t="s">
        <v>260</v>
      </c>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6"/>
    </row>
    <row r="229" spans="3:27" x14ac:dyDescent="0.2">
      <c r="C229" s="54" t="s">
        <v>259</v>
      </c>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6"/>
    </row>
    <row r="230" spans="3:27" x14ac:dyDescent="0.2">
      <c r="C230" s="54"/>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6"/>
    </row>
    <row r="231" spans="3:27" x14ac:dyDescent="0.2">
      <c r="C231" s="58" t="s">
        <v>170</v>
      </c>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6"/>
    </row>
    <row r="232" spans="3:27" ht="16" thickBot="1" x14ac:dyDescent="0.25">
      <c r="C232" s="59" t="s">
        <v>223</v>
      </c>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1"/>
    </row>
  </sheetData>
  <mergeCells count="10">
    <mergeCell ref="C174:H174"/>
    <mergeCell ref="C173:H173"/>
    <mergeCell ref="C172:H172"/>
    <mergeCell ref="C171:H171"/>
    <mergeCell ref="C83:AO84"/>
    <mergeCell ref="C161:H161"/>
    <mergeCell ref="C160:H160"/>
    <mergeCell ref="C159:H159"/>
    <mergeCell ref="C158:H158"/>
    <mergeCell ref="C157:H15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Logic 01</vt:lpstr>
      <vt:lpstr>Logic 02</vt:lpstr>
      <vt:lpstr>Logic 03</vt:lpstr>
      <vt:lpstr>Logic 04</vt:lpstr>
      <vt:lpstr>Logic 05</vt:lpstr>
      <vt:lpstr>Logic 06</vt:lpstr>
      <vt:lpstr>Logic 07</vt:lpstr>
      <vt:lpstr>Warm Up</vt:lpstr>
      <vt:lpstr>Strings</vt:lpstr>
      <vt:lpstr>Sorting</vt:lpstr>
      <vt:lpstr>Search</vt:lpstr>
      <vt:lpstr>Recurtion</vt:lpstr>
      <vt:lpstr>Simulation FT1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Roni Purwanto</dc:creator>
  <cp:lastModifiedBy>Agustian</cp:lastModifiedBy>
  <dcterms:created xsi:type="dcterms:W3CDTF">2019-02-17T04:41:22Z</dcterms:created>
  <dcterms:modified xsi:type="dcterms:W3CDTF">2021-12-07T09:22:44Z</dcterms:modified>
</cp:coreProperties>
</file>